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1" documentId="13_ncr:1_{F318CD0F-8962-4CF8-877F-E45CFA390BB4}" xr6:coauthVersionLast="47" xr6:coauthVersionMax="47" xr10:uidLastSave="{003AD2C7-D53E-4BA2-9859-E21E76A0B4A8}"/>
  <bookViews>
    <workbookView xWindow="6996" yWindow="468" windowWidth="15864" windowHeight="11340" tabRatio="60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'歳出（性質別）'!$A$1:$AF$54</definedName>
    <definedName name="_xlnm.Print_Area" localSheetId="4">'歳出（目的別）'!$A$1:$AF$48</definedName>
    <definedName name="_xlnm.Print_Area" localSheetId="1">歳入!$A$1:$AF$74</definedName>
    <definedName name="_xlnm.Print_Area" localSheetId="0">財政指標!$A$1:$AG$39</definedName>
    <definedName name="_xlnm.Print_Area" localSheetId="2">税!$A$1:$AF$51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E30" i="3" l="1"/>
  <c r="U30" i="3"/>
  <c r="K30" i="3"/>
  <c r="U1" i="3"/>
  <c r="AE30" i="5"/>
  <c r="U30" i="5"/>
  <c r="K30" i="5"/>
  <c r="U1" i="5"/>
  <c r="AE30" i="2"/>
  <c r="U30" i="2"/>
  <c r="K30" i="2"/>
  <c r="U1" i="2"/>
  <c r="AE38" i="1"/>
  <c r="U38" i="1"/>
  <c r="K38" i="1"/>
  <c r="U1" i="1"/>
  <c r="AT201" i="9"/>
  <c r="AT200" i="9"/>
  <c r="AT199" i="9"/>
  <c r="AT198" i="9"/>
  <c r="AT160" i="9"/>
  <c r="AT159" i="9"/>
  <c r="AT128" i="9"/>
  <c r="AT127" i="9"/>
  <c r="AT126" i="9"/>
  <c r="AT125" i="9"/>
  <c r="AT124" i="9"/>
  <c r="AT123" i="9"/>
  <c r="AT122" i="9"/>
  <c r="AT121" i="9"/>
  <c r="AT120" i="9"/>
  <c r="AT119" i="9"/>
  <c r="AT88" i="9"/>
  <c r="AT87" i="9"/>
  <c r="AT86" i="9"/>
  <c r="AT85" i="9"/>
  <c r="AT84" i="9"/>
  <c r="AT83" i="9"/>
  <c r="AT82" i="9"/>
  <c r="AT81" i="9"/>
  <c r="AT45" i="9"/>
  <c r="AT44" i="9"/>
  <c r="AT43" i="9"/>
  <c r="AT42" i="9"/>
  <c r="AT6" i="9"/>
  <c r="AT5" i="9"/>
  <c r="AT4" i="9"/>
  <c r="AT3" i="9"/>
  <c r="AT2" i="9"/>
  <c r="AF19" i="3"/>
  <c r="AF44" i="3" s="1"/>
  <c r="AF3" i="3"/>
  <c r="AF32" i="3" s="1"/>
  <c r="AF25" i="5"/>
  <c r="AF24" i="5"/>
  <c r="AF23" i="5"/>
  <c r="AF50" i="5" s="1"/>
  <c r="AF3" i="5"/>
  <c r="AF32" i="5" s="1"/>
  <c r="AF17" i="2"/>
  <c r="AF22" i="2" s="1"/>
  <c r="AF3" i="2"/>
  <c r="AF32" i="2" s="1"/>
  <c r="AF37" i="1"/>
  <c r="AF36" i="1"/>
  <c r="AF35" i="1"/>
  <c r="AF34" i="1"/>
  <c r="AF33" i="1"/>
  <c r="AF66" i="1" s="1"/>
  <c r="AF3" i="1"/>
  <c r="AF40" i="1" s="1"/>
  <c r="AG33" i="4"/>
  <c r="AG27" i="4"/>
  <c r="AG15" i="4"/>
  <c r="AS201" i="9"/>
  <c r="AS200" i="9"/>
  <c r="AS199" i="9"/>
  <c r="AS198" i="9"/>
  <c r="AS160" i="9"/>
  <c r="AS159" i="9"/>
  <c r="AS128" i="9"/>
  <c r="AS127" i="9"/>
  <c r="AS126" i="9"/>
  <c r="AS125" i="9"/>
  <c r="AS124" i="9"/>
  <c r="AS123" i="9"/>
  <c r="AS122" i="9"/>
  <c r="AS121" i="9"/>
  <c r="AS120" i="9"/>
  <c r="AS87" i="9"/>
  <c r="AS86" i="9"/>
  <c r="AS85" i="9"/>
  <c r="AS84" i="9"/>
  <c r="AS83" i="9"/>
  <c r="AS82" i="9"/>
  <c r="AS81" i="9"/>
  <c r="AS44" i="9"/>
  <c r="AS43" i="9"/>
  <c r="AS42" i="9"/>
  <c r="AS6" i="9"/>
  <c r="AS5" i="9"/>
  <c r="AS4" i="9"/>
  <c r="AS3" i="9"/>
  <c r="AS2" i="9"/>
  <c r="AE3" i="3"/>
  <c r="AS119" i="9" s="1"/>
  <c r="AE1" i="3"/>
  <c r="AE19" i="3"/>
  <c r="AE42" i="3" s="1"/>
  <c r="AE3" i="5"/>
  <c r="AS80" i="9" s="1"/>
  <c r="AE46" i="5"/>
  <c r="AE1" i="5"/>
  <c r="AE25" i="5"/>
  <c r="AE24" i="5"/>
  <c r="AE23" i="5"/>
  <c r="AE49" i="5" s="1"/>
  <c r="AE3" i="2"/>
  <c r="AS41" i="9" s="1"/>
  <c r="AE17" i="2"/>
  <c r="AE3" i="1"/>
  <c r="AS1" i="9" s="1"/>
  <c r="AE37" i="1"/>
  <c r="AE36" i="1"/>
  <c r="AE35" i="1"/>
  <c r="AE34" i="1"/>
  <c r="AE33" i="1"/>
  <c r="AE69" i="1" s="1"/>
  <c r="AF33" i="4"/>
  <c r="AF27" i="4"/>
  <c r="AF15" i="4"/>
  <c r="AT7" i="9" l="1"/>
  <c r="AS7" i="9"/>
  <c r="AT80" i="9"/>
  <c r="AT41" i="9"/>
  <c r="AT1" i="9"/>
  <c r="AT158" i="9"/>
  <c r="AF34" i="3"/>
  <c r="AF38" i="3"/>
  <c r="AF42" i="3"/>
  <c r="AF46" i="3"/>
  <c r="AF43" i="3"/>
  <c r="AF47" i="3"/>
  <c r="AF33" i="3"/>
  <c r="AF37" i="3"/>
  <c r="AF41" i="3"/>
  <c r="AF45" i="3"/>
  <c r="AF35" i="3"/>
  <c r="AF39" i="3"/>
  <c r="AF36" i="3"/>
  <c r="AF40" i="3"/>
  <c r="AF39" i="5"/>
  <c r="AF47" i="5"/>
  <c r="AF44" i="5"/>
  <c r="AF40" i="5"/>
  <c r="AF48" i="5"/>
  <c r="AF36" i="5"/>
  <c r="AF35" i="5"/>
  <c r="AF43" i="5"/>
  <c r="AF51" i="5"/>
  <c r="AF54" i="5"/>
  <c r="AF33" i="5"/>
  <c r="AF37" i="5"/>
  <c r="AF41" i="5"/>
  <c r="AF45" i="5"/>
  <c r="AF49" i="5"/>
  <c r="AF34" i="5"/>
  <c r="AF38" i="5"/>
  <c r="AF42" i="5"/>
  <c r="AF46" i="5"/>
  <c r="AF47" i="2"/>
  <c r="AF43" i="2"/>
  <c r="AF39" i="2"/>
  <c r="AF35" i="2"/>
  <c r="AF48" i="2"/>
  <c r="AF40" i="2"/>
  <c r="AF50" i="2"/>
  <c r="AF42" i="2"/>
  <c r="AF38" i="2"/>
  <c r="AF34" i="2"/>
  <c r="AF44" i="2"/>
  <c r="AF36" i="2"/>
  <c r="AF49" i="2"/>
  <c r="AF45" i="2"/>
  <c r="AF41" i="2"/>
  <c r="AF37" i="2"/>
  <c r="AF33" i="2"/>
  <c r="AF46" i="2"/>
  <c r="AF72" i="1"/>
  <c r="AF74" i="1"/>
  <c r="AF43" i="1"/>
  <c r="AF51" i="1"/>
  <c r="AF55" i="1"/>
  <c r="AF59" i="1"/>
  <c r="AF63" i="1"/>
  <c r="AF67" i="1"/>
  <c r="AF71" i="1"/>
  <c r="AF44" i="1"/>
  <c r="AF48" i="1"/>
  <c r="AF52" i="1"/>
  <c r="AF56" i="1"/>
  <c r="AF60" i="1"/>
  <c r="AF64" i="1"/>
  <c r="AF68" i="1"/>
  <c r="AF47" i="1"/>
  <c r="AF69" i="1"/>
  <c r="AF41" i="1"/>
  <c r="AF45" i="1"/>
  <c r="AF49" i="1"/>
  <c r="AF53" i="1"/>
  <c r="AF57" i="1"/>
  <c r="AF61" i="1"/>
  <c r="AF65" i="1"/>
  <c r="AF73" i="1"/>
  <c r="AF42" i="1"/>
  <c r="AF46" i="1"/>
  <c r="AF50" i="1"/>
  <c r="AF54" i="1"/>
  <c r="AF58" i="1"/>
  <c r="AF62" i="1"/>
  <c r="AE40" i="1"/>
  <c r="AE32" i="2"/>
  <c r="AE32" i="5"/>
  <c r="AE32" i="3"/>
  <c r="AS158" i="9"/>
  <c r="AE34" i="5"/>
  <c r="AS88" i="9"/>
  <c r="AE37" i="3"/>
  <c r="AE43" i="3"/>
  <c r="AE38" i="3"/>
  <c r="AE44" i="3"/>
  <c r="AE33" i="3"/>
  <c r="AE39" i="3"/>
  <c r="AE45" i="3"/>
  <c r="AE34" i="3"/>
  <c r="AE40" i="3"/>
  <c r="AE46" i="3"/>
  <c r="AE35" i="3"/>
  <c r="AE41" i="3"/>
  <c r="AE47" i="3"/>
  <c r="AE36" i="3"/>
  <c r="AE38" i="5"/>
  <c r="AE50" i="5"/>
  <c r="AE39" i="5"/>
  <c r="AE51" i="5"/>
  <c r="AE40" i="5"/>
  <c r="AE44" i="5"/>
  <c r="AE33" i="5"/>
  <c r="AE45" i="5"/>
  <c r="AE35" i="5"/>
  <c r="AE41" i="5"/>
  <c r="AE47" i="5"/>
  <c r="AE54" i="5" s="1"/>
  <c r="AE36" i="5"/>
  <c r="AE42" i="5"/>
  <c r="AE48" i="5"/>
  <c r="AE37" i="5"/>
  <c r="AE43" i="5"/>
  <c r="AE22" i="2"/>
  <c r="AS45" i="9" s="1"/>
  <c r="AE46" i="1"/>
  <c r="AE52" i="1"/>
  <c r="AE58" i="1"/>
  <c r="AE64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F48" i="3" l="1"/>
  <c r="AF53" i="5"/>
  <c r="AF52" i="5"/>
  <c r="AF51" i="2"/>
  <c r="AF70" i="1"/>
  <c r="AE48" i="3"/>
  <c r="AE53" i="5"/>
  <c r="AE52" i="5"/>
  <c r="AE40" i="2"/>
  <c r="AE34" i="2"/>
  <c r="AE45" i="2"/>
  <c r="AE39" i="2"/>
  <c r="AE50" i="2"/>
  <c r="AE44" i="2"/>
  <c r="AE38" i="2"/>
  <c r="AE49" i="2"/>
  <c r="AE43" i="2"/>
  <c r="AE37" i="2"/>
  <c r="AE48" i="2"/>
  <c r="AE42" i="2"/>
  <c r="AE36" i="2"/>
  <c r="AE47" i="2"/>
  <c r="AE41" i="2"/>
  <c r="AE35" i="2"/>
  <c r="AE46" i="2"/>
  <c r="AE33" i="2"/>
  <c r="AE70" i="1"/>
  <c r="AE51" i="2" l="1"/>
  <c r="AR201" i="9" l="1"/>
  <c r="AR200" i="9"/>
  <c r="AR199" i="9"/>
  <c r="AR198" i="9"/>
  <c r="AR160" i="9"/>
  <c r="AR159" i="9"/>
  <c r="AR158" i="9"/>
  <c r="AR128" i="9"/>
  <c r="AR127" i="9"/>
  <c r="AR126" i="9"/>
  <c r="AR125" i="9"/>
  <c r="AR124" i="9"/>
  <c r="AR123" i="9"/>
  <c r="AR122" i="9"/>
  <c r="AR121" i="9"/>
  <c r="AR120" i="9"/>
  <c r="AR119" i="9"/>
  <c r="AR87" i="9"/>
  <c r="AR86" i="9"/>
  <c r="AR85" i="9"/>
  <c r="AR84" i="9"/>
  <c r="AR83" i="9"/>
  <c r="AR82" i="9"/>
  <c r="AR81" i="9"/>
  <c r="AR80" i="9"/>
  <c r="AR44" i="9"/>
  <c r="AR43" i="9"/>
  <c r="AR41" i="9"/>
  <c r="AR6" i="9"/>
  <c r="AR5" i="9"/>
  <c r="AR4" i="9"/>
  <c r="AR3" i="9"/>
  <c r="AR2" i="9"/>
  <c r="AR1" i="9"/>
  <c r="AD19" i="3"/>
  <c r="AD43" i="3" s="1"/>
  <c r="AD25" i="5"/>
  <c r="AD24" i="5"/>
  <c r="AD23" i="5"/>
  <c r="AD49" i="5" s="1"/>
  <c r="AD17" i="2"/>
  <c r="AD4" i="2"/>
  <c r="AR42" i="9" s="1"/>
  <c r="AD37" i="1"/>
  <c r="AD36" i="1"/>
  <c r="AD35" i="1"/>
  <c r="AD34" i="1"/>
  <c r="AD33" i="1"/>
  <c r="AD69" i="1" s="1"/>
  <c r="AE33" i="4"/>
  <c r="AE27" i="4"/>
  <c r="AE15" i="4"/>
  <c r="AD33" i="5" l="1"/>
  <c r="AD34" i="5"/>
  <c r="AR88" i="9"/>
  <c r="AR7" i="9"/>
  <c r="AD38" i="3"/>
  <c r="AD44" i="3"/>
  <c r="AD33" i="3"/>
  <c r="AD39" i="3"/>
  <c r="AD45" i="3"/>
  <c r="AD34" i="3"/>
  <c r="AD40" i="3"/>
  <c r="AD46" i="3"/>
  <c r="AD35" i="3"/>
  <c r="AD41" i="3"/>
  <c r="AD47" i="3"/>
  <c r="AD36" i="3"/>
  <c r="AD42" i="3"/>
  <c r="AD37" i="3"/>
  <c r="AD44" i="5"/>
  <c r="AD45" i="5"/>
  <c r="AD46" i="5"/>
  <c r="AD38" i="5"/>
  <c r="AD50" i="5"/>
  <c r="AD39" i="5"/>
  <c r="AD51" i="5"/>
  <c r="AD40" i="5"/>
  <c r="AD35" i="5"/>
  <c r="AD53" i="5" s="1"/>
  <c r="AD41" i="5"/>
  <c r="AD47" i="5"/>
  <c r="AD36" i="5"/>
  <c r="AD42" i="5"/>
  <c r="AD48" i="5"/>
  <c r="AD37" i="5"/>
  <c r="AD43" i="5"/>
  <c r="AD22" i="2"/>
  <c r="AD46" i="1"/>
  <c r="AD52" i="1"/>
  <c r="AD58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33" i="2" l="1"/>
  <c r="AR45" i="9"/>
  <c r="AD48" i="3"/>
  <c r="AD52" i="5"/>
  <c r="AD54" i="5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46" i="2"/>
  <c r="AD70" i="1"/>
  <c r="AD51" i="2" l="1"/>
  <c r="AQ201" i="9" l="1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P201" i="9"/>
  <c r="R201" i="9"/>
  <c r="Q201" i="9"/>
  <c r="AQ200" i="9"/>
  <c r="AQ199" i="9"/>
  <c r="AQ198" i="9"/>
  <c r="AQ160" i="9"/>
  <c r="AQ159" i="9"/>
  <c r="AQ158" i="9"/>
  <c r="AQ127" i="9"/>
  <c r="AQ126" i="9"/>
  <c r="AQ125" i="9"/>
  <c r="AQ124" i="9"/>
  <c r="AQ123" i="9"/>
  <c r="AQ122" i="9"/>
  <c r="AQ121" i="9"/>
  <c r="AQ120" i="9"/>
  <c r="AQ119" i="9"/>
  <c r="AQ87" i="9"/>
  <c r="AQ86" i="9"/>
  <c r="AQ85" i="9"/>
  <c r="AQ84" i="9"/>
  <c r="AQ83" i="9"/>
  <c r="AQ82" i="9"/>
  <c r="AQ81" i="9"/>
  <c r="AQ80" i="9"/>
  <c r="AQ44" i="9"/>
  <c r="AQ43" i="9"/>
  <c r="AQ41" i="9"/>
  <c r="AQ6" i="9"/>
  <c r="AQ5" i="9"/>
  <c r="AQ4" i="9"/>
  <c r="AQ3" i="9"/>
  <c r="AQ2" i="9"/>
  <c r="AQ1" i="9"/>
  <c r="AC19" i="3" l="1"/>
  <c r="AC37" i="3" s="1"/>
  <c r="AC25" i="5"/>
  <c r="AC24" i="5"/>
  <c r="AC23" i="5"/>
  <c r="AC17" i="2"/>
  <c r="AC4" i="2"/>
  <c r="AQ42" i="9" s="1"/>
  <c r="AC37" i="1"/>
  <c r="AC36" i="1"/>
  <c r="AC35" i="1"/>
  <c r="AC34" i="1"/>
  <c r="AC33" i="1"/>
  <c r="AD33" i="4"/>
  <c r="AD27" i="4"/>
  <c r="AD15" i="4"/>
  <c r="AC33" i="3" l="1"/>
  <c r="AC68" i="1"/>
  <c r="AQ7" i="9"/>
  <c r="AC46" i="3"/>
  <c r="AQ128" i="9"/>
  <c r="AC50" i="5"/>
  <c r="AQ88" i="9"/>
  <c r="AC41" i="3"/>
  <c r="AC45" i="3"/>
  <c r="AC35" i="3"/>
  <c r="AC39" i="3"/>
  <c r="AC43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P200" i="9"/>
  <c r="AO200" i="9"/>
  <c r="AN200" i="9"/>
  <c r="AM200" i="9"/>
  <c r="AP199" i="9"/>
  <c r="AO199" i="9"/>
  <c r="AN199" i="9"/>
  <c r="AM199" i="9"/>
  <c r="AP198" i="9"/>
  <c r="AO198" i="9"/>
  <c r="AN198" i="9"/>
  <c r="AM198" i="9"/>
  <c r="AP160" i="9"/>
  <c r="AO160" i="9"/>
  <c r="AN160" i="9"/>
  <c r="AM160" i="9"/>
  <c r="AP159" i="9"/>
  <c r="AO159" i="9"/>
  <c r="AN159" i="9"/>
  <c r="AM159" i="9"/>
  <c r="AP158" i="9"/>
  <c r="AO158" i="9"/>
  <c r="AN158" i="9"/>
  <c r="AM15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119" i="9"/>
  <c r="AO119" i="9"/>
  <c r="AN119" i="9"/>
  <c r="AM119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44" i="9"/>
  <c r="AO44" i="9"/>
  <c r="AN44" i="9"/>
  <c r="AM44" i="9"/>
  <c r="AP43" i="9"/>
  <c r="AO43" i="9"/>
  <c r="AN43" i="9"/>
  <c r="AM43" i="9"/>
  <c r="AP41" i="9"/>
  <c r="AO41" i="9"/>
  <c r="AN41" i="9"/>
  <c r="AM41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19" i="3"/>
  <c r="AB47" i="3" s="1"/>
  <c r="AA19" i="3"/>
  <c r="AA47" i="3" s="1"/>
  <c r="Z19" i="3"/>
  <c r="Y19" i="3"/>
  <c r="Y47" i="3" s="1"/>
  <c r="AB25" i="5"/>
  <c r="AA25" i="5"/>
  <c r="Z25" i="5"/>
  <c r="Y25" i="5"/>
  <c r="AB24" i="5"/>
  <c r="AA24" i="5"/>
  <c r="Z24" i="5"/>
  <c r="Y24" i="5"/>
  <c r="AB23" i="5"/>
  <c r="AB51" i="5" s="1"/>
  <c r="AA23" i="5"/>
  <c r="Z23" i="5"/>
  <c r="Z51" i="5" s="1"/>
  <c r="Y23" i="5"/>
  <c r="Y51" i="5" s="1"/>
  <c r="AB17" i="2"/>
  <c r="AA17" i="2"/>
  <c r="Z17" i="2"/>
  <c r="Y17" i="2"/>
  <c r="AB4" i="2"/>
  <c r="AP42" i="9" s="1"/>
  <c r="AA4" i="2"/>
  <c r="AO42" i="9" s="1"/>
  <c r="Z4" i="2"/>
  <c r="AN42" i="9" s="1"/>
  <c r="Y4" i="2"/>
  <c r="AM42" i="9" s="1"/>
  <c r="W4" i="2"/>
  <c r="AK42" i="9" s="1"/>
  <c r="X4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Z33" i="1"/>
  <c r="Z69" i="1" s="1"/>
  <c r="Y33" i="1"/>
  <c r="Y69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L200" i="9"/>
  <c r="AK200" i="9"/>
  <c r="AL199" i="9"/>
  <c r="AK199" i="9"/>
  <c r="AL198" i="9"/>
  <c r="AK198" i="9"/>
  <c r="AL160" i="9"/>
  <c r="AK160" i="9"/>
  <c r="AL159" i="9"/>
  <c r="AK159" i="9"/>
  <c r="AL158" i="9"/>
  <c r="AK15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AL44" i="9"/>
  <c r="AK44" i="9"/>
  <c r="AL43" i="9"/>
  <c r="AK43" i="9"/>
  <c r="AL41" i="9"/>
  <c r="AK41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54" i="1" s="1"/>
  <c r="X19" i="3"/>
  <c r="W19" i="3"/>
  <c r="X25" i="5"/>
  <c r="W25" i="5"/>
  <c r="X24" i="5"/>
  <c r="W24" i="5"/>
  <c r="X23" i="5"/>
  <c r="AL88" i="9" s="1"/>
  <c r="W23" i="5"/>
  <c r="AK88" i="9" s="1"/>
  <c r="X17" i="2"/>
  <c r="W17" i="2"/>
  <c r="X37" i="1"/>
  <c r="W37" i="1"/>
  <c r="X36" i="1"/>
  <c r="W36" i="1"/>
  <c r="X35" i="1"/>
  <c r="W35" i="1"/>
  <c r="X34" i="1"/>
  <c r="W34" i="1"/>
  <c r="W33" i="1"/>
  <c r="AK7" i="9" s="1"/>
  <c r="Y33" i="4"/>
  <c r="X33" i="4"/>
  <c r="Y27" i="4"/>
  <c r="X27" i="4"/>
  <c r="Y15" i="4"/>
  <c r="X15" i="4"/>
  <c r="AJ200" i="9"/>
  <c r="AJ199" i="9"/>
  <c r="AJ198" i="9"/>
  <c r="AJ160" i="9"/>
  <c r="AJ159" i="9"/>
  <c r="AJ158" i="9"/>
  <c r="AJ127" i="9"/>
  <c r="AJ126" i="9"/>
  <c r="AJ125" i="9"/>
  <c r="AJ124" i="9"/>
  <c r="AJ123" i="9"/>
  <c r="AJ122" i="9"/>
  <c r="AJ121" i="9"/>
  <c r="AJ120" i="9"/>
  <c r="AJ119" i="9"/>
  <c r="AJ87" i="9"/>
  <c r="AJ86" i="9"/>
  <c r="AJ85" i="9"/>
  <c r="AJ84" i="9"/>
  <c r="AJ83" i="9"/>
  <c r="AJ82" i="9"/>
  <c r="AJ81" i="9"/>
  <c r="AJ80" i="9"/>
  <c r="AJ44" i="9"/>
  <c r="AJ43" i="9"/>
  <c r="AJ42" i="9"/>
  <c r="AJ41" i="9"/>
  <c r="AJ6" i="9"/>
  <c r="AJ5" i="9"/>
  <c r="AJ4" i="9"/>
  <c r="AJ3" i="9"/>
  <c r="AJ2" i="9"/>
  <c r="AJ1" i="9"/>
  <c r="V19" i="3"/>
  <c r="V25" i="5"/>
  <c r="V24" i="5"/>
  <c r="V23" i="5"/>
  <c r="V17" i="2"/>
  <c r="V22" i="2" s="1"/>
  <c r="V37" i="1"/>
  <c r="V36" i="1"/>
  <c r="V35" i="1"/>
  <c r="V34" i="1"/>
  <c r="V71" i="1" s="1"/>
  <c r="V33" i="1"/>
  <c r="W33" i="4"/>
  <c r="W27" i="4"/>
  <c r="W15" i="4"/>
  <c r="AI200" i="9"/>
  <c r="AI199" i="9"/>
  <c r="AI198" i="9"/>
  <c r="AI160" i="9"/>
  <c r="AI159" i="9"/>
  <c r="AI158" i="9"/>
  <c r="AI127" i="9"/>
  <c r="AI126" i="9"/>
  <c r="AI125" i="9"/>
  <c r="AI124" i="9"/>
  <c r="AI123" i="9"/>
  <c r="AI122" i="9"/>
  <c r="AI121" i="9"/>
  <c r="AI120" i="9"/>
  <c r="AI119" i="9"/>
  <c r="AI87" i="9"/>
  <c r="AI86" i="9"/>
  <c r="AI85" i="9"/>
  <c r="AI84" i="9"/>
  <c r="AI83" i="9"/>
  <c r="AI82" i="9"/>
  <c r="AI81" i="9"/>
  <c r="AI80" i="9"/>
  <c r="AI44" i="9"/>
  <c r="AI43" i="9"/>
  <c r="AI41" i="9"/>
  <c r="AI6" i="9"/>
  <c r="AI5" i="9"/>
  <c r="AI4" i="9"/>
  <c r="AI3" i="9"/>
  <c r="AI2" i="9"/>
  <c r="AI1" i="9"/>
  <c r="U19" i="3"/>
  <c r="U23" i="5"/>
  <c r="U49" i="5" s="1"/>
  <c r="U25" i="5"/>
  <c r="U24" i="5"/>
  <c r="U4" i="2"/>
  <c r="U17" i="2"/>
  <c r="U37" i="1"/>
  <c r="U33" i="1"/>
  <c r="U56" i="1" s="1"/>
  <c r="U36" i="1"/>
  <c r="U35" i="1"/>
  <c r="U34" i="1"/>
  <c r="V33" i="4"/>
  <c r="V27" i="4"/>
  <c r="V15" i="4"/>
  <c r="AH200" i="9"/>
  <c r="AH199" i="9"/>
  <c r="AH198" i="9"/>
  <c r="AH160" i="9"/>
  <c r="AH159" i="9"/>
  <c r="AH158" i="9"/>
  <c r="AH127" i="9"/>
  <c r="AH126" i="9"/>
  <c r="AH125" i="9"/>
  <c r="AH124" i="9"/>
  <c r="AH123" i="9"/>
  <c r="AH122" i="9"/>
  <c r="AH121" i="9"/>
  <c r="AH120" i="9"/>
  <c r="AH119" i="9"/>
  <c r="AH87" i="9"/>
  <c r="AH86" i="9"/>
  <c r="AH85" i="9"/>
  <c r="AH84" i="9"/>
  <c r="AH83" i="9"/>
  <c r="AH82" i="9"/>
  <c r="AH81" i="9"/>
  <c r="AH80" i="9"/>
  <c r="AH44" i="9"/>
  <c r="AH43" i="9"/>
  <c r="AH41" i="9"/>
  <c r="AH6" i="9"/>
  <c r="AH5" i="9"/>
  <c r="AH4" i="9"/>
  <c r="AH3" i="9"/>
  <c r="AH2" i="9"/>
  <c r="AH1" i="9"/>
  <c r="T19" i="3"/>
  <c r="T36" i="3" s="1"/>
  <c r="AH128" i="9"/>
  <c r="T38" i="3"/>
  <c r="T39" i="3"/>
  <c r="T43" i="3"/>
  <c r="T23" i="5"/>
  <c r="T41" i="5" s="1"/>
  <c r="T25" i="5"/>
  <c r="T24" i="5"/>
  <c r="T4" i="2"/>
  <c r="T17" i="2"/>
  <c r="T37" i="1"/>
  <c r="T33" i="1"/>
  <c r="T36" i="1"/>
  <c r="T35" i="1"/>
  <c r="T34" i="1"/>
  <c r="U33" i="4"/>
  <c r="U27" i="4"/>
  <c r="U15" i="4"/>
  <c r="AG200" i="9"/>
  <c r="AG199" i="9"/>
  <c r="AG198" i="9"/>
  <c r="AG160" i="9"/>
  <c r="AG159" i="9"/>
  <c r="AG158" i="9"/>
  <c r="AG127" i="9"/>
  <c r="AG126" i="9"/>
  <c r="AG125" i="9"/>
  <c r="AG124" i="9"/>
  <c r="AG123" i="9"/>
  <c r="AG122" i="9"/>
  <c r="AG121" i="9"/>
  <c r="AG120" i="9"/>
  <c r="AG119" i="9"/>
  <c r="AG87" i="9"/>
  <c r="AG86" i="9"/>
  <c r="AG85" i="9"/>
  <c r="AG84" i="9"/>
  <c r="AG83" i="9"/>
  <c r="AG82" i="9"/>
  <c r="AG81" i="9"/>
  <c r="AG80" i="9"/>
  <c r="AG44" i="9"/>
  <c r="AG43" i="9"/>
  <c r="AG41" i="9"/>
  <c r="AG6" i="9"/>
  <c r="AG5" i="9"/>
  <c r="AG4" i="9"/>
  <c r="AG3" i="9"/>
  <c r="AG2" i="9"/>
  <c r="AG1" i="9"/>
  <c r="S19" i="3"/>
  <c r="S36" i="3" s="1"/>
  <c r="AG128" i="9"/>
  <c r="S37" i="3"/>
  <c r="S41" i="3"/>
  <c r="S44" i="3"/>
  <c r="S23" i="5"/>
  <c r="S25" i="5"/>
  <c r="S24" i="5"/>
  <c r="S4" i="2"/>
  <c r="AG42" i="9"/>
  <c r="S17" i="2"/>
  <c r="S37" i="1"/>
  <c r="S33" i="1"/>
  <c r="S52" i="1" s="1"/>
  <c r="S36" i="1"/>
  <c r="S35" i="1"/>
  <c r="S34" i="1"/>
  <c r="T33" i="4"/>
  <c r="T27" i="4"/>
  <c r="T15" i="4"/>
  <c r="AF1" i="9"/>
  <c r="AF2" i="9"/>
  <c r="AF3" i="9"/>
  <c r="AF4" i="9"/>
  <c r="AF5" i="9"/>
  <c r="AF6" i="9"/>
  <c r="R33" i="1"/>
  <c r="R47" i="1" s="1"/>
  <c r="AF41" i="9"/>
  <c r="R4" i="2"/>
  <c r="AF42" i="9" s="1"/>
  <c r="AF43" i="9"/>
  <c r="AF44" i="9"/>
  <c r="R17" i="2"/>
  <c r="AF80" i="9"/>
  <c r="AF81" i="9"/>
  <c r="AF82" i="9"/>
  <c r="AF83" i="9"/>
  <c r="AF84" i="9"/>
  <c r="AF85" i="9"/>
  <c r="AF86" i="9"/>
  <c r="AF87" i="9"/>
  <c r="R23" i="5"/>
  <c r="AF119" i="9"/>
  <c r="AF120" i="9"/>
  <c r="AF121" i="9"/>
  <c r="AF122" i="9"/>
  <c r="AF123" i="9"/>
  <c r="AF124" i="9"/>
  <c r="AF125" i="9"/>
  <c r="AF126" i="9"/>
  <c r="AF127" i="9"/>
  <c r="R19" i="3"/>
  <c r="AF128" i="9" s="1"/>
  <c r="AF158" i="9"/>
  <c r="AF159" i="9"/>
  <c r="AF160" i="9"/>
  <c r="AF198" i="9"/>
  <c r="AF199" i="9"/>
  <c r="AF200" i="9"/>
  <c r="R46" i="3"/>
  <c r="R25" i="5"/>
  <c r="R24" i="5"/>
  <c r="R37" i="1"/>
  <c r="R36" i="1"/>
  <c r="R35" i="1"/>
  <c r="R34" i="1"/>
  <c r="Q33" i="1"/>
  <c r="Q49" i="1" s="1"/>
  <c r="Q34" i="1"/>
  <c r="Q71" i="1" s="1"/>
  <c r="Q35" i="1"/>
  <c r="Q72" i="1" s="1"/>
  <c r="Q36" i="1"/>
  <c r="Q37" i="1"/>
  <c r="Q41" i="1"/>
  <c r="Q44" i="1"/>
  <c r="Q52" i="1"/>
  <c r="Q57" i="1"/>
  <c r="Q66" i="1"/>
  <c r="Q69" i="1"/>
  <c r="S33" i="4"/>
  <c r="S27" i="4"/>
  <c r="S15" i="4"/>
  <c r="S14" i="4"/>
  <c r="M79" i="9"/>
  <c r="M40" i="9"/>
  <c r="M1" i="9"/>
  <c r="AE1" i="9"/>
  <c r="AE2" i="9"/>
  <c r="AE3" i="9"/>
  <c r="AE4" i="9"/>
  <c r="AE5" i="9"/>
  <c r="AE6" i="9"/>
  <c r="AE41" i="9"/>
  <c r="AE43" i="9"/>
  <c r="AE44" i="9"/>
  <c r="AE80" i="9"/>
  <c r="AE81" i="9"/>
  <c r="AE82" i="9"/>
  <c r="AE83" i="9"/>
  <c r="AE84" i="9"/>
  <c r="AE85" i="9"/>
  <c r="AE86" i="9"/>
  <c r="AE87" i="9"/>
  <c r="AE119" i="9"/>
  <c r="AE120" i="9"/>
  <c r="AE121" i="9"/>
  <c r="AE122" i="9"/>
  <c r="AE123" i="9"/>
  <c r="AE124" i="9"/>
  <c r="AE125" i="9"/>
  <c r="AE126" i="9"/>
  <c r="AE127" i="9"/>
  <c r="AE158" i="9"/>
  <c r="AE159" i="9"/>
  <c r="AE160" i="9"/>
  <c r="AE198" i="9"/>
  <c r="AE199" i="9"/>
  <c r="AE200" i="9"/>
  <c r="AD1" i="9"/>
  <c r="AD2" i="9"/>
  <c r="AD3" i="9"/>
  <c r="AD4" i="9"/>
  <c r="AD5" i="9"/>
  <c r="AD6" i="9"/>
  <c r="P33" i="1"/>
  <c r="P47" i="1" s="1"/>
  <c r="AD41" i="9"/>
  <c r="AD43" i="9"/>
  <c r="AD44" i="9"/>
  <c r="AD80" i="9"/>
  <c r="AD81" i="9"/>
  <c r="AD82" i="9"/>
  <c r="AD83" i="9"/>
  <c r="AD84" i="9"/>
  <c r="AD85" i="9"/>
  <c r="AD86" i="9"/>
  <c r="AD87" i="9"/>
  <c r="AD119" i="9"/>
  <c r="AD120" i="9"/>
  <c r="AD121" i="9"/>
  <c r="AD122" i="9"/>
  <c r="AD123" i="9"/>
  <c r="AD124" i="9"/>
  <c r="AD125" i="9"/>
  <c r="AD126" i="9"/>
  <c r="AD127" i="9"/>
  <c r="AD158" i="9"/>
  <c r="AD159" i="9"/>
  <c r="AD160" i="9"/>
  <c r="AD198" i="9"/>
  <c r="AD199" i="9"/>
  <c r="AD200" i="9"/>
  <c r="AC1" i="9"/>
  <c r="AC2" i="9"/>
  <c r="AC3" i="9"/>
  <c r="AC4" i="9"/>
  <c r="AC5" i="9"/>
  <c r="AC6" i="9"/>
  <c r="AC41" i="9"/>
  <c r="AC43" i="9"/>
  <c r="AC44" i="9"/>
  <c r="AC80" i="9"/>
  <c r="AC81" i="9"/>
  <c r="AC82" i="9"/>
  <c r="AC83" i="9"/>
  <c r="AC84" i="9"/>
  <c r="AC85" i="9"/>
  <c r="AC86" i="9"/>
  <c r="AC87" i="9"/>
  <c r="AC119" i="9"/>
  <c r="AC120" i="9"/>
  <c r="AC121" i="9"/>
  <c r="AC122" i="9"/>
  <c r="AC123" i="9"/>
  <c r="AC124" i="9"/>
  <c r="AC125" i="9"/>
  <c r="AC126" i="9"/>
  <c r="AC127" i="9"/>
  <c r="AC158" i="9"/>
  <c r="AC159" i="9"/>
  <c r="AC160" i="9"/>
  <c r="AC198" i="9"/>
  <c r="AC199" i="9"/>
  <c r="AC200" i="9"/>
  <c r="AB200" i="9"/>
  <c r="AB199" i="9"/>
  <c r="AB198" i="9"/>
  <c r="AB160" i="9"/>
  <c r="AB159" i="9"/>
  <c r="AB158" i="9"/>
  <c r="AB127" i="9"/>
  <c r="AB126" i="9"/>
  <c r="AB125" i="9"/>
  <c r="AB124" i="9"/>
  <c r="AB123" i="9"/>
  <c r="AB122" i="9"/>
  <c r="AB121" i="9"/>
  <c r="AB120" i="9"/>
  <c r="AB119" i="9"/>
  <c r="AB87" i="9"/>
  <c r="AB86" i="9"/>
  <c r="AB85" i="9"/>
  <c r="AB84" i="9"/>
  <c r="AB83" i="9"/>
  <c r="AB82" i="9"/>
  <c r="AB81" i="9"/>
  <c r="AB80" i="9"/>
  <c r="AB44" i="9"/>
  <c r="AB43" i="9"/>
  <c r="AB41" i="9"/>
  <c r="AB6" i="9"/>
  <c r="AB5" i="9"/>
  <c r="AB4" i="9"/>
  <c r="AB3" i="9"/>
  <c r="AB2" i="9"/>
  <c r="AB1" i="9"/>
  <c r="M77" i="9"/>
  <c r="R5" i="9"/>
  <c r="S5" i="9"/>
  <c r="T5" i="9"/>
  <c r="U5" i="9"/>
  <c r="V5" i="9"/>
  <c r="W5" i="9"/>
  <c r="X5" i="9"/>
  <c r="Y5" i="9"/>
  <c r="Z5" i="9"/>
  <c r="AA5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98" i="9"/>
  <c r="S198" i="9"/>
  <c r="T198" i="9"/>
  <c r="U198" i="9"/>
  <c r="V198" i="9"/>
  <c r="W198" i="9"/>
  <c r="X198" i="9"/>
  <c r="Y198" i="9"/>
  <c r="Z198" i="9"/>
  <c r="AA198" i="9"/>
  <c r="R159" i="9"/>
  <c r="S159" i="9"/>
  <c r="T159" i="9"/>
  <c r="U159" i="9"/>
  <c r="V159" i="9"/>
  <c r="W159" i="9"/>
  <c r="X159" i="9"/>
  <c r="Y159" i="9"/>
  <c r="Z159" i="9"/>
  <c r="AA159" i="9"/>
  <c r="R160" i="9"/>
  <c r="S160" i="9"/>
  <c r="T160" i="9"/>
  <c r="U160" i="9"/>
  <c r="V160" i="9"/>
  <c r="W160" i="9"/>
  <c r="X160" i="9"/>
  <c r="Y160" i="9"/>
  <c r="Z160" i="9"/>
  <c r="AA160" i="9"/>
  <c r="R158" i="9"/>
  <c r="S158" i="9"/>
  <c r="T158" i="9"/>
  <c r="U158" i="9"/>
  <c r="V158" i="9"/>
  <c r="W158" i="9"/>
  <c r="X158" i="9"/>
  <c r="Y158" i="9"/>
  <c r="Z158" i="9"/>
  <c r="AA158" i="9"/>
  <c r="R127" i="9"/>
  <c r="S127" i="9"/>
  <c r="T127" i="9"/>
  <c r="U127" i="9"/>
  <c r="V127" i="9"/>
  <c r="W127" i="9"/>
  <c r="X127" i="9"/>
  <c r="Y127" i="9"/>
  <c r="Z127" i="9"/>
  <c r="AA127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119" i="9"/>
  <c r="S119" i="9"/>
  <c r="T119" i="9"/>
  <c r="U119" i="9"/>
  <c r="V119" i="9"/>
  <c r="W119" i="9"/>
  <c r="X119" i="9"/>
  <c r="Y119" i="9"/>
  <c r="Z119" i="9"/>
  <c r="AA119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2" i="9"/>
  <c r="S82" i="9"/>
  <c r="T82" i="9"/>
  <c r="U82" i="9"/>
  <c r="V82" i="9"/>
  <c r="W82" i="9"/>
  <c r="X82" i="9"/>
  <c r="Y82" i="9"/>
  <c r="Z82" i="9"/>
  <c r="AA82" i="9"/>
  <c r="R80" i="9"/>
  <c r="S80" i="9"/>
  <c r="T80" i="9"/>
  <c r="U80" i="9"/>
  <c r="V80" i="9"/>
  <c r="W80" i="9"/>
  <c r="X80" i="9"/>
  <c r="Y80" i="9"/>
  <c r="Z80" i="9"/>
  <c r="AA80" i="9"/>
  <c r="R81" i="9"/>
  <c r="S81" i="9"/>
  <c r="T81" i="9"/>
  <c r="U81" i="9"/>
  <c r="V81" i="9"/>
  <c r="W81" i="9"/>
  <c r="X81" i="9"/>
  <c r="Y81" i="9"/>
  <c r="Z81" i="9"/>
  <c r="AA81" i="9"/>
  <c r="R44" i="9"/>
  <c r="S44" i="9"/>
  <c r="T44" i="9"/>
  <c r="U44" i="9"/>
  <c r="V44" i="9"/>
  <c r="W44" i="9"/>
  <c r="X44" i="9"/>
  <c r="Y44" i="9"/>
  <c r="Z44" i="9"/>
  <c r="AA44" i="9"/>
  <c r="R43" i="9"/>
  <c r="S43" i="9"/>
  <c r="T43" i="9"/>
  <c r="U43" i="9"/>
  <c r="V43" i="9"/>
  <c r="W43" i="9"/>
  <c r="X43" i="9"/>
  <c r="Y43" i="9"/>
  <c r="Z43" i="9"/>
  <c r="AA43" i="9"/>
  <c r="R41" i="9"/>
  <c r="S41" i="9"/>
  <c r="T41" i="9"/>
  <c r="U41" i="9"/>
  <c r="V41" i="9"/>
  <c r="W41" i="9"/>
  <c r="X41" i="9"/>
  <c r="Y41" i="9"/>
  <c r="Z41" i="9"/>
  <c r="AA41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AA2" i="9"/>
  <c r="Q3" i="9"/>
  <c r="P158" i="9"/>
  <c r="Q158" i="9"/>
  <c r="Q159" i="9"/>
  <c r="Q160" i="9"/>
  <c r="P119" i="9"/>
  <c r="Q119" i="9"/>
  <c r="Q120" i="9"/>
  <c r="Q121" i="9"/>
  <c r="Q122" i="9"/>
  <c r="Q123" i="9"/>
  <c r="Q124" i="9"/>
  <c r="Q125" i="9"/>
  <c r="Q126" i="9"/>
  <c r="Q127" i="9"/>
  <c r="P80" i="9"/>
  <c r="Q80" i="9"/>
  <c r="Q81" i="9"/>
  <c r="Q82" i="9"/>
  <c r="Q83" i="9"/>
  <c r="Q84" i="9"/>
  <c r="Q85" i="9"/>
  <c r="Q86" i="9"/>
  <c r="Q87" i="9"/>
  <c r="Q200" i="9"/>
  <c r="Q198" i="9"/>
  <c r="Q199" i="9"/>
  <c r="Q41" i="9"/>
  <c r="Q43" i="9"/>
  <c r="Q44" i="9"/>
  <c r="Q1" i="9"/>
  <c r="Q2" i="9"/>
  <c r="Q4" i="9"/>
  <c r="Q5" i="9"/>
  <c r="Q6" i="9"/>
  <c r="P7" i="9"/>
  <c r="Z2" i="9"/>
  <c r="B33" i="1"/>
  <c r="D33" i="1"/>
  <c r="E33" i="1"/>
  <c r="S7" i="9" s="1"/>
  <c r="F33" i="1"/>
  <c r="F62" i="1" s="1"/>
  <c r="G33" i="1"/>
  <c r="G54" i="1" s="1"/>
  <c r="H33" i="1"/>
  <c r="H42" i="1" s="1"/>
  <c r="I33" i="1"/>
  <c r="W7" i="9" s="1"/>
  <c r="J33" i="1"/>
  <c r="J53" i="1" s="1"/>
  <c r="K33" i="1"/>
  <c r="K67" i="1" s="1"/>
  <c r="L33" i="1"/>
  <c r="M33" i="1"/>
  <c r="M50" i="1" s="1"/>
  <c r="N33" i="1"/>
  <c r="N47" i="1" s="1"/>
  <c r="O33" i="1"/>
  <c r="Q23" i="5"/>
  <c r="Q33" i="5" s="1"/>
  <c r="Q25" i="5"/>
  <c r="Q24" i="5"/>
  <c r="B23" i="5"/>
  <c r="B35" i="5" s="1"/>
  <c r="D23" i="5"/>
  <c r="R88" i="9" s="1"/>
  <c r="E23" i="5"/>
  <c r="F23" i="5"/>
  <c r="F39" i="5" s="1"/>
  <c r="G23" i="5"/>
  <c r="G50" i="5" s="1"/>
  <c r="H23" i="5"/>
  <c r="H46" i="5" s="1"/>
  <c r="I23" i="5"/>
  <c r="I35" i="5" s="1"/>
  <c r="J23" i="5"/>
  <c r="K23" i="5"/>
  <c r="Y88" i="9" s="1"/>
  <c r="L23" i="5"/>
  <c r="L35" i="5" s="1"/>
  <c r="M23" i="5"/>
  <c r="N23" i="5"/>
  <c r="O23" i="5"/>
  <c r="O49" i="5" s="1"/>
  <c r="P23" i="5"/>
  <c r="P43" i="5" s="1"/>
  <c r="P25" i="5"/>
  <c r="P24" i="5"/>
  <c r="O24" i="5"/>
  <c r="O25" i="5"/>
  <c r="O36" i="5"/>
  <c r="N24" i="5"/>
  <c r="N25" i="5"/>
  <c r="K1" i="5"/>
  <c r="M24" i="5"/>
  <c r="D24" i="5"/>
  <c r="M25" i="5"/>
  <c r="D25" i="5"/>
  <c r="M43" i="5"/>
  <c r="L25" i="5"/>
  <c r="C25" i="5"/>
  <c r="L24" i="5"/>
  <c r="C24" i="5"/>
  <c r="C23" i="5"/>
  <c r="C50" i="5" s="1"/>
  <c r="G51" i="5"/>
  <c r="K50" i="5"/>
  <c r="K49" i="5"/>
  <c r="G49" i="5"/>
  <c r="K48" i="5"/>
  <c r="G48" i="5"/>
  <c r="K47" i="5"/>
  <c r="G47" i="5"/>
  <c r="K46" i="5"/>
  <c r="G46" i="5"/>
  <c r="C46" i="5"/>
  <c r="K45" i="5"/>
  <c r="G45" i="5"/>
  <c r="E45" i="5"/>
  <c r="K44" i="5"/>
  <c r="G44" i="5"/>
  <c r="K43" i="5"/>
  <c r="G43" i="5"/>
  <c r="K42" i="5"/>
  <c r="G41" i="5"/>
  <c r="K40" i="5"/>
  <c r="G40" i="5"/>
  <c r="D40" i="5"/>
  <c r="K39" i="5"/>
  <c r="G39" i="5"/>
  <c r="K38" i="5"/>
  <c r="G38" i="5"/>
  <c r="D38" i="5"/>
  <c r="C38" i="5"/>
  <c r="K37" i="5"/>
  <c r="G37" i="5"/>
  <c r="E37" i="5"/>
  <c r="K36" i="5"/>
  <c r="G36" i="5"/>
  <c r="D36" i="5"/>
  <c r="C36" i="5"/>
  <c r="K35" i="5"/>
  <c r="G35" i="5"/>
  <c r="D35" i="5"/>
  <c r="K34" i="5"/>
  <c r="G34" i="5"/>
  <c r="K33" i="5"/>
  <c r="G33" i="5"/>
  <c r="D33" i="5"/>
  <c r="B37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Q40" i="3"/>
  <c r="B19" i="3"/>
  <c r="D19" i="3"/>
  <c r="D42" i="3" s="1"/>
  <c r="E19" i="3"/>
  <c r="E45" i="3" s="1"/>
  <c r="F19" i="3"/>
  <c r="G19" i="3"/>
  <c r="G46" i="3" s="1"/>
  <c r="H19" i="3"/>
  <c r="H47" i="3" s="1"/>
  <c r="I19" i="3"/>
  <c r="W128" i="9" s="1"/>
  <c r="J19" i="3"/>
  <c r="K19" i="3"/>
  <c r="K46" i="3" s="1"/>
  <c r="L19" i="3"/>
  <c r="L42" i="3" s="1"/>
  <c r="M19" i="3"/>
  <c r="M33" i="3" s="1"/>
  <c r="N19" i="3"/>
  <c r="AB128" i="9" s="1"/>
  <c r="O19" i="3"/>
  <c r="O37" i="3" s="1"/>
  <c r="P19" i="3"/>
  <c r="N33" i="3"/>
  <c r="N34" i="3"/>
  <c r="K1" i="3"/>
  <c r="C19" i="3"/>
  <c r="C35" i="3" s="1"/>
  <c r="I45" i="3"/>
  <c r="I43" i="3"/>
  <c r="I42" i="3"/>
  <c r="I41" i="3"/>
  <c r="I40" i="3"/>
  <c r="E39" i="3"/>
  <c r="I38" i="3"/>
  <c r="I37" i="3"/>
  <c r="J35" i="3"/>
  <c r="I35" i="3"/>
  <c r="I34" i="3"/>
  <c r="G34" i="3"/>
  <c r="AE1" i="1"/>
  <c r="P37" i="1"/>
  <c r="P36" i="1"/>
  <c r="P35" i="1"/>
  <c r="P72" i="1" s="1"/>
  <c r="P34" i="1"/>
  <c r="O34" i="1"/>
  <c r="O35" i="1"/>
  <c r="O36" i="1"/>
  <c r="O37" i="1"/>
  <c r="N34" i="1"/>
  <c r="N35" i="1"/>
  <c r="N36" i="1"/>
  <c r="N37" i="1"/>
  <c r="K1" i="1"/>
  <c r="M37" i="1"/>
  <c r="M36" i="1"/>
  <c r="M35" i="1"/>
  <c r="M34" i="1"/>
  <c r="D34" i="1"/>
  <c r="D71" i="1" s="1"/>
  <c r="D35" i="1"/>
  <c r="D72" i="1" s="1"/>
  <c r="D36" i="1"/>
  <c r="D37" i="1"/>
  <c r="L37" i="1"/>
  <c r="L74" i="1" s="1"/>
  <c r="C37" i="1"/>
  <c r="L36" i="1"/>
  <c r="C36" i="1"/>
  <c r="L35" i="1"/>
  <c r="C35" i="1"/>
  <c r="L34" i="1"/>
  <c r="L71" i="1" s="1"/>
  <c r="C34" i="1"/>
  <c r="C33" i="1"/>
  <c r="C43" i="1" s="1"/>
  <c r="K37" i="1"/>
  <c r="J37" i="1"/>
  <c r="J74" i="1" s="1"/>
  <c r="I37" i="1"/>
  <c r="H37" i="1"/>
  <c r="G37" i="1"/>
  <c r="F37" i="1"/>
  <c r="E37" i="1"/>
  <c r="K36" i="1"/>
  <c r="J36" i="1"/>
  <c r="J73" i="1" s="1"/>
  <c r="I36" i="1"/>
  <c r="H36" i="1"/>
  <c r="G36" i="1"/>
  <c r="F36" i="1"/>
  <c r="F73" i="1" s="1"/>
  <c r="E36" i="1"/>
  <c r="E73" i="1" s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E71" i="1" s="1"/>
  <c r="L41" i="1"/>
  <c r="L47" i="1"/>
  <c r="L51" i="1"/>
  <c r="L56" i="1"/>
  <c r="L60" i="1"/>
  <c r="L64" i="1"/>
  <c r="I49" i="1"/>
  <c r="I62" i="1"/>
  <c r="F50" i="1"/>
  <c r="F56" i="1"/>
  <c r="E42" i="1"/>
  <c r="E46" i="1"/>
  <c r="E50" i="1"/>
  <c r="E52" i="1"/>
  <c r="E54" i="1"/>
  <c r="E59" i="1"/>
  <c r="E61" i="1"/>
  <c r="E63" i="1"/>
  <c r="E67" i="1"/>
  <c r="C42" i="1"/>
  <c r="C46" i="1"/>
  <c r="C50" i="1"/>
  <c r="C52" i="1"/>
  <c r="C54" i="1"/>
  <c r="C59" i="1"/>
  <c r="C61" i="1"/>
  <c r="C63" i="1"/>
  <c r="C67" i="1"/>
  <c r="B37" i="1"/>
  <c r="B36" i="1"/>
  <c r="B35" i="1"/>
  <c r="B34" i="1"/>
  <c r="R33" i="4"/>
  <c r="R27" i="4"/>
  <c r="R15" i="4"/>
  <c r="R14" i="4"/>
  <c r="Q33" i="4"/>
  <c r="Q27" i="4"/>
  <c r="Q15" i="4"/>
  <c r="Q14" i="4"/>
  <c r="P14" i="4"/>
  <c r="P15" i="4"/>
  <c r="P27" i="4"/>
  <c r="P33" i="4"/>
  <c r="O7" i="4"/>
  <c r="O9" i="4" s="1"/>
  <c r="O15" i="4" s="1"/>
  <c r="O14" i="4"/>
  <c r="O27" i="4"/>
  <c r="O33" i="4"/>
  <c r="N33" i="4"/>
  <c r="N27" i="4"/>
  <c r="N7" i="4"/>
  <c r="N9" i="4" s="1"/>
  <c r="N15" i="4" s="1"/>
  <c r="M7" i="4"/>
  <c r="M9" i="4" s="1"/>
  <c r="M15" i="4" s="1"/>
  <c r="N14" i="4"/>
  <c r="K7" i="4"/>
  <c r="K9" i="4" s="1"/>
  <c r="K15" i="4" s="1"/>
  <c r="L7" i="4"/>
  <c r="L9" i="4" s="1"/>
  <c r="L15" i="4" s="1"/>
  <c r="H33" i="4"/>
  <c r="J7" i="4"/>
  <c r="J9" i="4" s="1"/>
  <c r="J15" i="4" s="1"/>
  <c r="I7" i="4"/>
  <c r="I9" i="4" s="1"/>
  <c r="I15" i="4" s="1"/>
  <c r="H7" i="4"/>
  <c r="H9" i="4" s="1"/>
  <c r="H15" i="4" s="1"/>
  <c r="G7" i="4"/>
  <c r="G9" i="4" s="1"/>
  <c r="G15" i="4" s="1"/>
  <c r="F7" i="4"/>
  <c r="F9" i="4" s="1"/>
  <c r="F15" i="4" s="1"/>
  <c r="E7" i="4"/>
  <c r="E9" i="4"/>
  <c r="E15" i="4" s="1"/>
  <c r="D7" i="4"/>
  <c r="D9" i="4" s="1"/>
  <c r="D15" i="4" s="1"/>
  <c r="C7" i="4"/>
  <c r="C9" i="4" s="1"/>
  <c r="C15" i="4" s="1"/>
  <c r="K33" i="4"/>
  <c r="J33" i="4"/>
  <c r="I33" i="4"/>
  <c r="G33" i="4"/>
  <c r="F33" i="4"/>
  <c r="E33" i="4"/>
  <c r="D33" i="4"/>
  <c r="C33" i="4"/>
  <c r="M33" i="4"/>
  <c r="K27" i="4"/>
  <c r="J27" i="4"/>
  <c r="I27" i="4"/>
  <c r="H27" i="4"/>
  <c r="G27" i="4"/>
  <c r="F27" i="4"/>
  <c r="E27" i="4"/>
  <c r="D27" i="4"/>
  <c r="C27" i="4"/>
  <c r="M27" i="4"/>
  <c r="K14" i="4"/>
  <c r="J14" i="4"/>
  <c r="I14" i="4"/>
  <c r="H14" i="4"/>
  <c r="G14" i="4"/>
  <c r="F14" i="4"/>
  <c r="E14" i="4"/>
  <c r="D14" i="4"/>
  <c r="C14" i="4"/>
  <c r="M14" i="4"/>
  <c r="L14" i="4"/>
  <c r="L33" i="4"/>
  <c r="L27" i="4"/>
  <c r="Q4" i="2"/>
  <c r="AE42" i="9" s="1"/>
  <c r="Q17" i="2"/>
  <c r="Q22" i="2" s="1"/>
  <c r="AE1" i="2"/>
  <c r="B4" i="2"/>
  <c r="Q42" i="9" s="1"/>
  <c r="B17" i="2"/>
  <c r="D4" i="2"/>
  <c r="D17" i="2"/>
  <c r="E4" i="2"/>
  <c r="E17" i="2"/>
  <c r="F4" i="2"/>
  <c r="F17" i="2"/>
  <c r="G4" i="2"/>
  <c r="G17" i="2"/>
  <c r="H4" i="2"/>
  <c r="H17" i="2"/>
  <c r="I4" i="2"/>
  <c r="W42" i="9" s="1"/>
  <c r="I17" i="2"/>
  <c r="J4" i="2"/>
  <c r="X42" i="9" s="1"/>
  <c r="J17" i="2"/>
  <c r="K4" i="2"/>
  <c r="Y42" i="9" s="1"/>
  <c r="K17" i="2"/>
  <c r="L4" i="2"/>
  <c r="L17" i="2"/>
  <c r="M4" i="2"/>
  <c r="M17" i="2"/>
  <c r="N4" i="2"/>
  <c r="N17" i="2"/>
  <c r="O4" i="2"/>
  <c r="AC42" i="9" s="1"/>
  <c r="O17" i="2"/>
  <c r="P4" i="2"/>
  <c r="AD42" i="9" s="1"/>
  <c r="P17" i="2"/>
  <c r="K1" i="2"/>
  <c r="C4" i="2"/>
  <c r="C17" i="2"/>
  <c r="V43" i="3"/>
  <c r="V35" i="3"/>
  <c r="V39" i="3"/>
  <c r="V47" i="3"/>
  <c r="V34" i="3"/>
  <c r="V38" i="3"/>
  <c r="V46" i="3"/>
  <c r="V36" i="3"/>
  <c r="V40" i="3"/>
  <c r="V44" i="3"/>
  <c r="V42" i="3"/>
  <c r="V33" i="3"/>
  <c r="V37" i="3"/>
  <c r="V41" i="3"/>
  <c r="V44" i="5"/>
  <c r="V39" i="5"/>
  <c r="V65" i="1"/>
  <c r="V74" i="1"/>
  <c r="V69" i="1"/>
  <c r="V47" i="1"/>
  <c r="V56" i="1"/>
  <c r="V64" i="1"/>
  <c r="V41" i="1"/>
  <c r="V49" i="1"/>
  <c r="V58" i="1"/>
  <c r="V66" i="1"/>
  <c r="V46" i="1"/>
  <c r="V54" i="1"/>
  <c r="V63" i="1"/>
  <c r="J41" i="1"/>
  <c r="J56" i="1"/>
  <c r="J60" i="1"/>
  <c r="J48" i="1"/>
  <c r="J52" i="1"/>
  <c r="J65" i="1"/>
  <c r="U22" i="2"/>
  <c r="AI42" i="9"/>
  <c r="U33" i="2"/>
  <c r="C33" i="3"/>
  <c r="C48" i="3" s="1"/>
  <c r="N35" i="3"/>
  <c r="N39" i="3"/>
  <c r="N43" i="3"/>
  <c r="N47" i="3"/>
  <c r="N36" i="3"/>
  <c r="N40" i="3"/>
  <c r="N44" i="3"/>
  <c r="F46" i="3"/>
  <c r="AE88" i="9"/>
  <c r="Q50" i="5"/>
  <c r="Q34" i="5"/>
  <c r="Q37" i="5"/>
  <c r="Q41" i="5"/>
  <c r="Q45" i="5"/>
  <c r="Q51" i="5"/>
  <c r="Q35" i="5"/>
  <c r="Q38" i="5"/>
  <c r="Q42" i="5"/>
  <c r="Q46" i="5"/>
  <c r="AC128" i="9"/>
  <c r="O45" i="3"/>
  <c r="K47" i="3"/>
  <c r="K43" i="3"/>
  <c r="K39" i="3"/>
  <c r="K35" i="3"/>
  <c r="U128" i="9"/>
  <c r="G43" i="3"/>
  <c r="G33" i="3"/>
  <c r="B37" i="3"/>
  <c r="M33" i="5"/>
  <c r="M45" i="5"/>
  <c r="M49" i="5"/>
  <c r="M38" i="5"/>
  <c r="M42" i="5"/>
  <c r="W88" i="9"/>
  <c r="I50" i="5"/>
  <c r="I44" i="5"/>
  <c r="I42" i="5"/>
  <c r="I36" i="5"/>
  <c r="I34" i="5"/>
  <c r="E48" i="5"/>
  <c r="E46" i="5"/>
  <c r="E40" i="5"/>
  <c r="E38" i="5"/>
  <c r="F48" i="1"/>
  <c r="P69" i="1"/>
  <c r="R35" i="3"/>
  <c r="R39" i="3"/>
  <c r="R43" i="3"/>
  <c r="R47" i="3"/>
  <c r="R36" i="3"/>
  <c r="R40" i="3"/>
  <c r="R44" i="3"/>
  <c r="S47" i="1"/>
  <c r="U47" i="1"/>
  <c r="U48" i="1"/>
  <c r="J63" i="1"/>
  <c r="J46" i="1"/>
  <c r="J58" i="1"/>
  <c r="J49" i="1"/>
  <c r="C34" i="3"/>
  <c r="F47" i="3"/>
  <c r="N45" i="3"/>
  <c r="N37" i="3"/>
  <c r="C34" i="5"/>
  <c r="C42" i="5"/>
  <c r="Q44" i="5"/>
  <c r="Q47" i="5"/>
  <c r="Q62" i="1"/>
  <c r="Q53" i="1"/>
  <c r="U45" i="3"/>
  <c r="S49" i="5"/>
  <c r="J44" i="3"/>
  <c r="J36" i="3"/>
  <c r="C51" i="5"/>
  <c r="C49" i="5"/>
  <c r="C47" i="5"/>
  <c r="C45" i="5"/>
  <c r="C43" i="5"/>
  <c r="C41" i="5"/>
  <c r="C39" i="5"/>
  <c r="C37" i="5"/>
  <c r="C35" i="5"/>
  <c r="C33" i="5"/>
  <c r="N41" i="5"/>
  <c r="L72" i="1"/>
  <c r="L49" i="1"/>
  <c r="L58" i="1"/>
  <c r="L66" i="1"/>
  <c r="L50" i="1"/>
  <c r="L59" i="1"/>
  <c r="L67" i="1"/>
  <c r="Q42" i="1"/>
  <c r="Q46" i="1"/>
  <c r="Q50" i="1"/>
  <c r="Q54" i="1"/>
  <c r="Q59" i="1"/>
  <c r="Q63" i="1"/>
  <c r="Q67" i="1"/>
  <c r="Q43" i="1"/>
  <c r="Q47" i="1"/>
  <c r="Q51" i="1"/>
  <c r="Q56" i="1"/>
  <c r="Q60" i="1"/>
  <c r="Q64" i="1"/>
  <c r="Q68" i="1"/>
  <c r="AE7" i="9"/>
  <c r="S34" i="3"/>
  <c r="S38" i="3"/>
  <c r="S42" i="3"/>
  <c r="S46" i="3"/>
  <c r="S35" i="3"/>
  <c r="S39" i="3"/>
  <c r="S43" i="3"/>
  <c r="S47" i="3"/>
  <c r="U38" i="3"/>
  <c r="U46" i="3"/>
  <c r="U39" i="3"/>
  <c r="U47" i="3"/>
  <c r="J54" i="1"/>
  <c r="Q43" i="5"/>
  <c r="Q36" i="5"/>
  <c r="J67" i="1"/>
  <c r="J59" i="1"/>
  <c r="N46" i="3"/>
  <c r="N38" i="3"/>
  <c r="Q48" i="5"/>
  <c r="Q39" i="5"/>
  <c r="S35" i="5"/>
  <c r="O50" i="5"/>
  <c r="O46" i="5"/>
  <c r="O42" i="5"/>
  <c r="O38" i="5"/>
  <c r="O34" i="5"/>
  <c r="T45" i="3"/>
  <c r="T41" i="3"/>
  <c r="T37" i="3"/>
  <c r="T33" i="3"/>
  <c r="U41" i="2"/>
  <c r="AI45" i="9"/>
  <c r="X33" i="3"/>
  <c r="X41" i="3"/>
  <c r="X34" i="3"/>
  <c r="X42" i="3"/>
  <c r="X35" i="3"/>
  <c r="X43" i="3"/>
  <c r="X36" i="3"/>
  <c r="W37" i="3"/>
  <c r="W45" i="3"/>
  <c r="W38" i="3"/>
  <c r="W46" i="3"/>
  <c r="W39" i="3"/>
  <c r="W47" i="3"/>
  <c r="W40" i="3"/>
  <c r="W33" i="5"/>
  <c r="W35" i="5"/>
  <c r="W37" i="5"/>
  <c r="W39" i="5"/>
  <c r="W41" i="5"/>
  <c r="W43" i="5"/>
  <c r="W45" i="5"/>
  <c r="W47" i="5"/>
  <c r="W49" i="5"/>
  <c r="W51" i="5"/>
  <c r="X33" i="5"/>
  <c r="X35" i="5"/>
  <c r="X37" i="5"/>
  <c r="X39" i="5"/>
  <c r="X41" i="5"/>
  <c r="X43" i="5"/>
  <c r="X45" i="5"/>
  <c r="X47" i="5"/>
  <c r="X49" i="5"/>
  <c r="X51" i="5"/>
  <c r="W34" i="5"/>
  <c r="W36" i="5"/>
  <c r="W53" i="5" s="1"/>
  <c r="W38" i="5"/>
  <c r="W40" i="5"/>
  <c r="W42" i="5"/>
  <c r="W44" i="5"/>
  <c r="W46" i="5"/>
  <c r="W48" i="5"/>
  <c r="X34" i="5"/>
  <c r="X36" i="5"/>
  <c r="X38" i="5"/>
  <c r="X40" i="5"/>
  <c r="X42" i="5"/>
  <c r="X44" i="5"/>
  <c r="X46" i="5"/>
  <c r="X48" i="5"/>
  <c r="W50" i="1"/>
  <c r="W63" i="1"/>
  <c r="X46" i="1"/>
  <c r="X50" i="1"/>
  <c r="W43" i="1"/>
  <c r="W56" i="1"/>
  <c r="X43" i="1"/>
  <c r="X64" i="1"/>
  <c r="U36" i="2"/>
  <c r="H67" i="1"/>
  <c r="D47" i="1"/>
  <c r="D51" i="1"/>
  <c r="D60" i="1"/>
  <c r="D64" i="1"/>
  <c r="D74" i="1"/>
  <c r="D49" i="1"/>
  <c r="D53" i="1"/>
  <c r="D58" i="1"/>
  <c r="D66" i="1"/>
  <c r="R73" i="1"/>
  <c r="U43" i="2"/>
  <c r="U45" i="2"/>
  <c r="V47" i="5"/>
  <c r="V33" i="5"/>
  <c r="D57" i="1"/>
  <c r="D48" i="1"/>
  <c r="H60" i="1"/>
  <c r="C39" i="3"/>
  <c r="O35" i="3"/>
  <c r="O39" i="3"/>
  <c r="O38" i="3"/>
  <c r="O33" i="3"/>
  <c r="O44" i="3"/>
  <c r="L43" i="3"/>
  <c r="L40" i="3"/>
  <c r="L39" i="3"/>
  <c r="L36" i="3"/>
  <c r="L35" i="3"/>
  <c r="L47" i="3"/>
  <c r="L41" i="3"/>
  <c r="L37" i="3"/>
  <c r="Z128" i="9"/>
  <c r="L45" i="3"/>
  <c r="L33" i="3"/>
  <c r="L38" i="3"/>
  <c r="F43" i="3"/>
  <c r="F45" i="3"/>
  <c r="F36" i="3"/>
  <c r="F40" i="3"/>
  <c r="H48" i="5"/>
  <c r="H44" i="5"/>
  <c r="H45" i="5"/>
  <c r="H39" i="5"/>
  <c r="H34" i="5"/>
  <c r="H42" i="5"/>
  <c r="R45" i="1"/>
  <c r="R68" i="1"/>
  <c r="R59" i="1"/>
  <c r="AF7" i="9"/>
  <c r="R60" i="1"/>
  <c r="AJ88" i="9"/>
  <c r="V51" i="5"/>
  <c r="V46" i="5"/>
  <c r="V40" i="5"/>
  <c r="V37" i="5"/>
  <c r="V35" i="5"/>
  <c r="V34" i="5"/>
  <c r="V38" i="5"/>
  <c r="V48" i="5"/>
  <c r="V45" i="5"/>
  <c r="V43" i="5"/>
  <c r="U34" i="2"/>
  <c r="V49" i="5"/>
  <c r="V36" i="5"/>
  <c r="D52" i="1"/>
  <c r="D41" i="1"/>
  <c r="H36" i="3"/>
  <c r="P51" i="5"/>
  <c r="P39" i="5"/>
  <c r="P48" i="5"/>
  <c r="P33" i="5"/>
  <c r="P42" i="5"/>
  <c r="P47" i="5"/>
  <c r="P40" i="5"/>
  <c r="P46" i="5"/>
  <c r="P41" i="5"/>
  <c r="J38" i="5"/>
  <c r="Z7" i="9"/>
  <c r="L48" i="1"/>
  <c r="L57" i="1"/>
  <c r="L65" i="1"/>
  <c r="L53" i="1"/>
  <c r="L46" i="1"/>
  <c r="L63" i="1"/>
  <c r="L42" i="1"/>
  <c r="L52" i="1"/>
  <c r="L61" i="1"/>
  <c r="L43" i="1"/>
  <c r="L62" i="1"/>
  <c r="L54" i="1"/>
  <c r="L73" i="1"/>
  <c r="Q128" i="9"/>
  <c r="B47" i="3"/>
  <c r="B39" i="3"/>
  <c r="O63" i="1"/>
  <c r="S65" i="1"/>
  <c r="B34" i="3"/>
  <c r="S128" i="9"/>
  <c r="E46" i="3"/>
  <c r="E42" i="3"/>
  <c r="E34" i="3"/>
  <c r="E44" i="3"/>
  <c r="E41" i="3"/>
  <c r="E37" i="3"/>
  <c r="E36" i="3"/>
  <c r="U33" i="3"/>
  <c r="U44" i="3"/>
  <c r="U36" i="3"/>
  <c r="U41" i="3"/>
  <c r="AI128" i="9"/>
  <c r="N41" i="3"/>
  <c r="Q42" i="3"/>
  <c r="C48" i="5"/>
  <c r="C44" i="5"/>
  <c r="O48" i="5"/>
  <c r="O41" i="5"/>
  <c r="K51" i="5"/>
  <c r="K54" i="5" s="1"/>
  <c r="K41" i="5"/>
  <c r="U88" i="9"/>
  <c r="G42" i="5"/>
  <c r="T50" i="5"/>
  <c r="T35" i="5"/>
  <c r="T38" i="5"/>
  <c r="T42" i="5"/>
  <c r="T46" i="5"/>
  <c r="T51" i="5"/>
  <c r="T36" i="5"/>
  <c r="T39" i="5"/>
  <c r="T43" i="5"/>
  <c r="T48" i="5"/>
  <c r="AH88" i="9"/>
  <c r="U68" i="1"/>
  <c r="AI7" i="9"/>
  <c r="AC88" i="9"/>
  <c r="O35" i="5"/>
  <c r="O40" i="5"/>
  <c r="O45" i="5"/>
  <c r="O51" i="5"/>
  <c r="I49" i="5"/>
  <c r="I45" i="5"/>
  <c r="E51" i="5"/>
  <c r="E41" i="5"/>
  <c r="T49" i="5"/>
  <c r="T40" i="5"/>
  <c r="T33" i="5"/>
  <c r="Q61" i="1"/>
  <c r="T67" i="1"/>
  <c r="T59" i="1"/>
  <c r="T47" i="1"/>
  <c r="T46" i="3"/>
  <c r="T40" i="3"/>
  <c r="H64" i="1" l="1"/>
  <c r="N65" i="1"/>
  <c r="Q45" i="1"/>
  <c r="H47" i="1"/>
  <c r="H57" i="1"/>
  <c r="N59" i="1"/>
  <c r="N64" i="1"/>
  <c r="V73" i="1"/>
  <c r="N53" i="1"/>
  <c r="H74" i="1"/>
  <c r="Q65" i="1"/>
  <c r="Q58" i="1"/>
  <c r="AD7" i="9"/>
  <c r="J66" i="1"/>
  <c r="F65" i="1"/>
  <c r="N54" i="1"/>
  <c r="J61" i="1"/>
  <c r="J42" i="1"/>
  <c r="J51" i="1"/>
  <c r="F67" i="1"/>
  <c r="F43" i="1"/>
  <c r="J62" i="1"/>
  <c r="F72" i="1"/>
  <c r="J72" i="1"/>
  <c r="J50" i="1"/>
  <c r="X7" i="9"/>
  <c r="F57" i="1"/>
  <c r="N58" i="1"/>
  <c r="J57" i="1"/>
  <c r="J64" i="1"/>
  <c r="J47" i="1"/>
  <c r="C65" i="1"/>
  <c r="C57" i="1"/>
  <c r="C48" i="1"/>
  <c r="E65" i="1"/>
  <c r="E57" i="1"/>
  <c r="E48" i="1"/>
  <c r="J43" i="1"/>
  <c r="J71" i="1"/>
  <c r="M71" i="1"/>
  <c r="N74" i="1"/>
  <c r="J44" i="5"/>
  <c r="J41" i="5"/>
  <c r="X88" i="9"/>
  <c r="J51" i="5"/>
  <c r="O43" i="1"/>
  <c r="O57" i="1"/>
  <c r="Q7" i="9"/>
  <c r="B60" i="1"/>
  <c r="B47" i="1"/>
  <c r="J50" i="5"/>
  <c r="K22" i="2"/>
  <c r="P66" i="1"/>
  <c r="P61" i="1"/>
  <c r="B66" i="1"/>
  <c r="P64" i="1"/>
  <c r="AE128" i="9"/>
  <c r="Q33" i="3"/>
  <c r="Q41" i="3"/>
  <c r="Q38" i="3"/>
  <c r="Q35" i="3"/>
  <c r="Q44" i="3"/>
  <c r="Q39" i="3"/>
  <c r="Q45" i="3"/>
  <c r="Q46" i="3"/>
  <c r="T45" i="1"/>
  <c r="T63" i="1"/>
  <c r="T51" i="1"/>
  <c r="X44" i="3"/>
  <c r="X45" i="3"/>
  <c r="X46" i="3"/>
  <c r="X47" i="3"/>
  <c r="X37" i="3"/>
  <c r="X48" i="3" s="1"/>
  <c r="X38" i="3"/>
  <c r="X39" i="3"/>
  <c r="X40" i="3"/>
  <c r="S42" i="9"/>
  <c r="E22" i="2"/>
  <c r="C37" i="3"/>
  <c r="C43" i="3"/>
  <c r="C42" i="3"/>
  <c r="C40" i="3"/>
  <c r="K59" i="1"/>
  <c r="K46" i="1"/>
  <c r="K50" i="1"/>
  <c r="K54" i="1"/>
  <c r="P58" i="1"/>
  <c r="P52" i="1"/>
  <c r="L33" i="2"/>
  <c r="L22" i="2"/>
  <c r="D22" i="2"/>
  <c r="R42" i="9"/>
  <c r="B53" i="1"/>
  <c r="K71" i="1"/>
  <c r="N36" i="5"/>
  <c r="N49" i="5"/>
  <c r="G49" i="1"/>
  <c r="G63" i="1"/>
  <c r="G46" i="1"/>
  <c r="P54" i="1"/>
  <c r="P48" i="1"/>
  <c r="P65" i="1"/>
  <c r="P53" i="1"/>
  <c r="P56" i="1"/>
  <c r="P74" i="1"/>
  <c r="P46" i="1"/>
  <c r="P63" i="1"/>
  <c r="P68" i="1"/>
  <c r="P57" i="1"/>
  <c r="P43" i="1"/>
  <c r="P62" i="1"/>
  <c r="J33" i="5"/>
  <c r="J45" i="5"/>
  <c r="C44" i="3"/>
  <c r="P49" i="1"/>
  <c r="P42" i="1"/>
  <c r="U46" i="2"/>
  <c r="U35" i="2"/>
  <c r="U44" i="2"/>
  <c r="U42" i="2"/>
  <c r="U48" i="2"/>
  <c r="U49" i="2"/>
  <c r="U40" i="2"/>
  <c r="U47" i="2"/>
  <c r="J45" i="3"/>
  <c r="J42" i="3"/>
  <c r="J37" i="3"/>
  <c r="J34" i="3"/>
  <c r="X128" i="9"/>
  <c r="F41" i="3"/>
  <c r="F35" i="3"/>
  <c r="T128" i="9"/>
  <c r="F38" i="3"/>
  <c r="F44" i="3"/>
  <c r="R46" i="5"/>
  <c r="R35" i="5"/>
  <c r="K52" i="5"/>
  <c r="P45" i="5"/>
  <c r="P49" i="5"/>
  <c r="AD88" i="9"/>
  <c r="P36" i="5"/>
  <c r="H35" i="5"/>
  <c r="H43" i="5"/>
  <c r="V88" i="9"/>
  <c r="O41" i="3"/>
  <c r="O36" i="3"/>
  <c r="O43" i="3"/>
  <c r="K33" i="3"/>
  <c r="K41" i="3"/>
  <c r="Y128" i="9"/>
  <c r="O40" i="3"/>
  <c r="N22" i="2"/>
  <c r="N41" i="2" s="1"/>
  <c r="J22" i="2"/>
  <c r="J45" i="2" s="1"/>
  <c r="C64" i="1"/>
  <c r="C60" i="1"/>
  <c r="C56" i="1"/>
  <c r="C51" i="1"/>
  <c r="C47" i="1"/>
  <c r="C41" i="1"/>
  <c r="E64" i="1"/>
  <c r="E60" i="1"/>
  <c r="E56" i="1"/>
  <c r="E51" i="1"/>
  <c r="E47" i="1"/>
  <c r="E41" i="1"/>
  <c r="I41" i="1"/>
  <c r="E72" i="1"/>
  <c r="I72" i="1"/>
  <c r="O73" i="1"/>
  <c r="P73" i="1"/>
  <c r="K44" i="3"/>
  <c r="D34" i="5"/>
  <c r="L40" i="5"/>
  <c r="D47" i="5"/>
  <c r="D51" i="5"/>
  <c r="W74" i="1"/>
  <c r="AM128" i="9"/>
  <c r="P71" i="1"/>
  <c r="K53" i="5"/>
  <c r="P50" i="5"/>
  <c r="P35" i="5"/>
  <c r="P37" i="5"/>
  <c r="H43" i="3"/>
  <c r="H51" i="5"/>
  <c r="H40" i="5"/>
  <c r="H47" i="5"/>
  <c r="O46" i="3"/>
  <c r="O47" i="3"/>
  <c r="K37" i="3"/>
  <c r="K45" i="3"/>
  <c r="B22" i="2"/>
  <c r="B38" i="2" s="1"/>
  <c r="C66" i="1"/>
  <c r="C62" i="1"/>
  <c r="C58" i="1"/>
  <c r="C53" i="1"/>
  <c r="C49" i="1"/>
  <c r="E66" i="1"/>
  <c r="E62" i="1"/>
  <c r="E58" i="1"/>
  <c r="E53" i="1"/>
  <c r="E49" i="1"/>
  <c r="E43" i="1"/>
  <c r="I56" i="1"/>
  <c r="E74" i="1"/>
  <c r="C71" i="1"/>
  <c r="M67" i="1"/>
  <c r="I47" i="3"/>
  <c r="G53" i="5"/>
  <c r="D37" i="5"/>
  <c r="D52" i="5" s="1"/>
  <c r="D39" i="5"/>
  <c r="D42" i="5"/>
  <c r="D44" i="5"/>
  <c r="R38" i="3"/>
  <c r="S45" i="3"/>
  <c r="S33" i="3"/>
  <c r="O59" i="1"/>
  <c r="R65" i="1"/>
  <c r="W53" i="1"/>
  <c r="W61" i="1"/>
  <c r="B65" i="1"/>
  <c r="I61" i="1"/>
  <c r="I73" i="1"/>
  <c r="O68" i="1"/>
  <c r="S68" i="1"/>
  <c r="O48" i="1"/>
  <c r="O54" i="1"/>
  <c r="R69" i="1"/>
  <c r="R57" i="1"/>
  <c r="R50" i="1"/>
  <c r="R62" i="1"/>
  <c r="H51" i="1"/>
  <c r="H50" i="1"/>
  <c r="H61" i="1"/>
  <c r="X60" i="1"/>
  <c r="W64" i="1"/>
  <c r="W51" i="1"/>
  <c r="X67" i="1"/>
  <c r="X42" i="1"/>
  <c r="W59" i="1"/>
  <c r="W46" i="1"/>
  <c r="S50" i="1"/>
  <c r="N50" i="1"/>
  <c r="N49" i="1"/>
  <c r="B72" i="1"/>
  <c r="B64" i="1"/>
  <c r="B58" i="1"/>
  <c r="B51" i="1"/>
  <c r="B43" i="1"/>
  <c r="I66" i="1"/>
  <c r="I60" i="1"/>
  <c r="I53" i="1"/>
  <c r="I47" i="1"/>
  <c r="I74" i="1"/>
  <c r="N57" i="1"/>
  <c r="X71" i="1"/>
  <c r="R54" i="1"/>
  <c r="B46" i="1"/>
  <c r="W71" i="1"/>
  <c r="O47" i="1"/>
  <c r="O42" i="1"/>
  <c r="O50" i="1"/>
  <c r="R61" i="1"/>
  <c r="R48" i="1"/>
  <c r="R46" i="1"/>
  <c r="R58" i="1"/>
  <c r="H58" i="1"/>
  <c r="H43" i="1"/>
  <c r="H49" i="1"/>
  <c r="X56" i="1"/>
  <c r="W62" i="1"/>
  <c r="W49" i="1"/>
  <c r="X63" i="1"/>
  <c r="W69" i="1"/>
  <c r="W57" i="1"/>
  <c r="W44" i="1"/>
  <c r="W73" i="1"/>
  <c r="N46" i="1"/>
  <c r="N43" i="1"/>
  <c r="B73" i="1"/>
  <c r="B63" i="1"/>
  <c r="B57" i="1"/>
  <c r="B50" i="1"/>
  <c r="B42" i="1"/>
  <c r="I65" i="1"/>
  <c r="I59" i="1"/>
  <c r="I52" i="1"/>
  <c r="I46" i="1"/>
  <c r="N56" i="1"/>
  <c r="O69" i="1"/>
  <c r="T60" i="1"/>
  <c r="R43" i="1"/>
  <c r="R41" i="1"/>
  <c r="W41" i="1"/>
  <c r="B59" i="1"/>
  <c r="I67" i="1"/>
  <c r="I54" i="1"/>
  <c r="I48" i="1"/>
  <c r="O56" i="1"/>
  <c r="O65" i="1"/>
  <c r="AC7" i="9"/>
  <c r="O46" i="1"/>
  <c r="R64" i="1"/>
  <c r="H48" i="1"/>
  <c r="R52" i="1"/>
  <c r="R67" i="1"/>
  <c r="R42" i="1"/>
  <c r="R53" i="1"/>
  <c r="H56" i="1"/>
  <c r="X51" i="1"/>
  <c r="W60" i="1"/>
  <c r="W47" i="1"/>
  <c r="X59" i="1"/>
  <c r="W67" i="1"/>
  <c r="W54" i="1"/>
  <c r="W42" i="1"/>
  <c r="N67" i="1"/>
  <c r="N66" i="1"/>
  <c r="B74" i="1"/>
  <c r="B62" i="1"/>
  <c r="B56" i="1"/>
  <c r="B49" i="1"/>
  <c r="B41" i="1"/>
  <c r="I64" i="1"/>
  <c r="I58" i="1"/>
  <c r="I51" i="1"/>
  <c r="I43" i="1"/>
  <c r="N48" i="1"/>
  <c r="N71" i="1"/>
  <c r="Q74" i="1"/>
  <c r="R71" i="1"/>
  <c r="T49" i="1"/>
  <c r="X72" i="1"/>
  <c r="O52" i="1"/>
  <c r="R66" i="1"/>
  <c r="R56" i="1"/>
  <c r="W66" i="1"/>
  <c r="W48" i="1"/>
  <c r="B71" i="1"/>
  <c r="B52" i="1"/>
  <c r="R74" i="1"/>
  <c r="O64" i="1"/>
  <c r="O61" i="1"/>
  <c r="O67" i="1"/>
  <c r="R51" i="1"/>
  <c r="R44" i="1"/>
  <c r="R63" i="1"/>
  <c r="R72" i="1"/>
  <c r="R49" i="1"/>
  <c r="X47" i="1"/>
  <c r="W58" i="1"/>
  <c r="W45" i="1"/>
  <c r="W65" i="1"/>
  <c r="W52" i="1"/>
  <c r="N63" i="1"/>
  <c r="N62" i="1"/>
  <c r="B67" i="1"/>
  <c r="B61" i="1"/>
  <c r="B54" i="1"/>
  <c r="B48" i="1"/>
  <c r="I63" i="1"/>
  <c r="I57" i="1"/>
  <c r="I50" i="1"/>
  <c r="I42" i="1"/>
  <c r="I71" i="1"/>
  <c r="AO7" i="9"/>
  <c r="U45" i="1"/>
  <c r="S74" i="1"/>
  <c r="S45" i="1"/>
  <c r="F41" i="5"/>
  <c r="E45" i="2"/>
  <c r="U58" i="1"/>
  <c r="U73" i="1"/>
  <c r="S41" i="1"/>
  <c r="AG7" i="9"/>
  <c r="T88" i="9"/>
  <c r="H35" i="3"/>
  <c r="H46" i="3"/>
  <c r="L48" i="2"/>
  <c r="L40" i="2"/>
  <c r="X53" i="5"/>
  <c r="U47" i="5"/>
  <c r="C53" i="5"/>
  <c r="U52" i="1"/>
  <c r="U51" i="1"/>
  <c r="S51" i="1"/>
  <c r="S54" i="1"/>
  <c r="Z42" i="9"/>
  <c r="G65" i="1"/>
  <c r="G57" i="1"/>
  <c r="G48" i="1"/>
  <c r="G73" i="1"/>
  <c r="M46" i="1"/>
  <c r="K36" i="3"/>
  <c r="E40" i="3"/>
  <c r="E43" i="3"/>
  <c r="E47" i="3"/>
  <c r="AA128" i="9"/>
  <c r="L34" i="5"/>
  <c r="D43" i="5"/>
  <c r="D45" i="5"/>
  <c r="R41" i="3"/>
  <c r="S40" i="3"/>
  <c r="T65" i="1"/>
  <c r="T44" i="1"/>
  <c r="T44" i="3"/>
  <c r="T34" i="3"/>
  <c r="W22" i="2"/>
  <c r="W33" i="2" s="1"/>
  <c r="E40" i="2"/>
  <c r="E41" i="2"/>
  <c r="U42" i="5"/>
  <c r="U63" i="1"/>
  <c r="U62" i="1"/>
  <c r="S66" i="1"/>
  <c r="S57" i="1"/>
  <c r="S62" i="1"/>
  <c r="H40" i="3"/>
  <c r="H33" i="3"/>
  <c r="H37" i="3"/>
  <c r="L39" i="2"/>
  <c r="U69" i="1"/>
  <c r="U44" i="1"/>
  <c r="U43" i="1"/>
  <c r="S43" i="1"/>
  <c r="S46" i="1"/>
  <c r="T22" i="2"/>
  <c r="G62" i="1"/>
  <c r="G53" i="1"/>
  <c r="G43" i="1"/>
  <c r="M63" i="1"/>
  <c r="E35" i="3"/>
  <c r="E38" i="3"/>
  <c r="K40" i="3"/>
  <c r="I44" i="3"/>
  <c r="Q47" i="3"/>
  <c r="Q36" i="3"/>
  <c r="L37" i="5"/>
  <c r="D41" i="5"/>
  <c r="D48" i="5"/>
  <c r="D50" i="5"/>
  <c r="D54" i="5" s="1"/>
  <c r="O44" i="5"/>
  <c r="Q49" i="5"/>
  <c r="Q52" i="5" s="1"/>
  <c r="R37" i="3"/>
  <c r="S69" i="1"/>
  <c r="T56" i="1"/>
  <c r="T72" i="1"/>
  <c r="T42" i="3"/>
  <c r="T35" i="3"/>
  <c r="AO128" i="9"/>
  <c r="E42" i="2"/>
  <c r="U54" i="1"/>
  <c r="U53" i="1"/>
  <c r="S49" i="1"/>
  <c r="S48" i="1"/>
  <c r="S53" i="1"/>
  <c r="F33" i="5"/>
  <c r="P54" i="5"/>
  <c r="H41" i="3"/>
  <c r="H34" i="3"/>
  <c r="H38" i="3"/>
  <c r="I22" i="2"/>
  <c r="I48" i="2" s="1"/>
  <c r="L44" i="2"/>
  <c r="Q54" i="5"/>
  <c r="AH42" i="9"/>
  <c r="U65" i="1"/>
  <c r="U64" i="1"/>
  <c r="S64" i="1"/>
  <c r="S67" i="1"/>
  <c r="S42" i="1"/>
  <c r="P22" i="2"/>
  <c r="P41" i="2" s="1"/>
  <c r="G61" i="1"/>
  <c r="G52" i="1"/>
  <c r="G41" i="1"/>
  <c r="G72" i="1"/>
  <c r="M59" i="1"/>
  <c r="M73" i="1"/>
  <c r="M40" i="3"/>
  <c r="L46" i="5"/>
  <c r="O39" i="5"/>
  <c r="Q40" i="5"/>
  <c r="R33" i="3"/>
  <c r="S44" i="1"/>
  <c r="T54" i="1"/>
  <c r="U42" i="1"/>
  <c r="X50" i="5"/>
  <c r="X54" i="5" s="1"/>
  <c r="L47" i="5"/>
  <c r="S72" i="1"/>
  <c r="H45" i="3"/>
  <c r="H39" i="3"/>
  <c r="H44" i="3"/>
  <c r="L35" i="2"/>
  <c r="U61" i="1"/>
  <c r="U60" i="1"/>
  <c r="S60" i="1"/>
  <c r="S63" i="1"/>
  <c r="G67" i="1"/>
  <c r="G59" i="1"/>
  <c r="G50" i="1"/>
  <c r="M54" i="1"/>
  <c r="E44" i="2"/>
  <c r="U46" i="1"/>
  <c r="Z88" i="9"/>
  <c r="S71" i="1"/>
  <c r="E50" i="2"/>
  <c r="U41" i="1"/>
  <c r="U71" i="1"/>
  <c r="S61" i="1"/>
  <c r="S58" i="1"/>
  <c r="S73" i="1"/>
  <c r="F40" i="5"/>
  <c r="V128" i="9"/>
  <c r="H42" i="3"/>
  <c r="B46" i="2"/>
  <c r="U57" i="1"/>
  <c r="S56" i="1"/>
  <c r="S59" i="1"/>
  <c r="C22" i="2"/>
  <c r="C34" i="2" s="1"/>
  <c r="G66" i="1"/>
  <c r="G58" i="1"/>
  <c r="C73" i="1"/>
  <c r="E33" i="3"/>
  <c r="E48" i="3" s="1"/>
  <c r="I36" i="3"/>
  <c r="I39" i="3"/>
  <c r="I46" i="3"/>
  <c r="B45" i="5"/>
  <c r="D46" i="5"/>
  <c r="D49" i="5"/>
  <c r="R45" i="3"/>
  <c r="T66" i="1"/>
  <c r="T47" i="3"/>
  <c r="U72" i="1"/>
  <c r="AC33" i="2"/>
  <c r="AQ45" i="9"/>
  <c r="D33" i="2"/>
  <c r="D47" i="2"/>
  <c r="D42" i="2"/>
  <c r="D36" i="2"/>
  <c r="D43" i="2"/>
  <c r="D48" i="2"/>
  <c r="D44" i="2"/>
  <c r="D50" i="2"/>
  <c r="D49" i="2"/>
  <c r="Q43" i="2"/>
  <c r="Q37" i="2"/>
  <c r="Q48" i="2"/>
  <c r="R44" i="5"/>
  <c r="R38" i="5"/>
  <c r="R33" i="5"/>
  <c r="R50" i="5"/>
  <c r="R43" i="5"/>
  <c r="R42" i="5"/>
  <c r="R40" i="5"/>
  <c r="R48" i="5"/>
  <c r="R34" i="5"/>
  <c r="R36" i="5"/>
  <c r="S39" i="5"/>
  <c r="S48" i="5"/>
  <c r="S40" i="5"/>
  <c r="S50" i="5"/>
  <c r="S45" i="5"/>
  <c r="S43" i="5"/>
  <c r="S46" i="5"/>
  <c r="S44" i="5"/>
  <c r="S34" i="5"/>
  <c r="Q33" i="2"/>
  <c r="S42" i="5"/>
  <c r="S33" i="5"/>
  <c r="R39" i="5"/>
  <c r="R41" i="5"/>
  <c r="B42" i="3"/>
  <c r="B38" i="3"/>
  <c r="B45" i="3"/>
  <c r="B44" i="3"/>
  <c r="B46" i="3"/>
  <c r="B41" i="3"/>
  <c r="B40" i="3"/>
  <c r="J34" i="5"/>
  <c r="J43" i="5"/>
  <c r="J35" i="5"/>
  <c r="G52" i="5"/>
  <c r="B35" i="3"/>
  <c r="F37" i="5"/>
  <c r="F49" i="5"/>
  <c r="F44" i="5"/>
  <c r="J42" i="5"/>
  <c r="J40" i="5"/>
  <c r="Q44" i="2"/>
  <c r="Q34" i="2"/>
  <c r="S38" i="5"/>
  <c r="S48" i="3"/>
  <c r="S37" i="5"/>
  <c r="S47" i="5"/>
  <c r="S51" i="5"/>
  <c r="Z45" i="9"/>
  <c r="L36" i="2"/>
  <c r="L47" i="2"/>
  <c r="L37" i="2"/>
  <c r="L50" i="2"/>
  <c r="L38" i="2"/>
  <c r="B36" i="3"/>
  <c r="G35" i="3"/>
  <c r="R49" i="5"/>
  <c r="R47" i="5"/>
  <c r="AA42" i="9"/>
  <c r="M22" i="2"/>
  <c r="AA45" i="9" s="1"/>
  <c r="G38" i="3"/>
  <c r="G42" i="3"/>
  <c r="C38" i="3"/>
  <c r="C45" i="3"/>
  <c r="C36" i="3"/>
  <c r="C46" i="3"/>
  <c r="C47" i="3"/>
  <c r="C41" i="3"/>
  <c r="P45" i="3"/>
  <c r="P37" i="3"/>
  <c r="M34" i="3"/>
  <c r="M38" i="3"/>
  <c r="M42" i="3"/>
  <c r="M46" i="3"/>
  <c r="M35" i="3"/>
  <c r="M39" i="3"/>
  <c r="M43" i="3"/>
  <c r="M47" i="3"/>
  <c r="M36" i="3"/>
  <c r="M44" i="3"/>
  <c r="M37" i="3"/>
  <c r="M45" i="3"/>
  <c r="J33" i="3"/>
  <c r="J43" i="3"/>
  <c r="J41" i="3"/>
  <c r="J40" i="3"/>
  <c r="J47" i="3"/>
  <c r="J46" i="3"/>
  <c r="J38" i="3"/>
  <c r="J39" i="3"/>
  <c r="M36" i="5"/>
  <c r="M44" i="5"/>
  <c r="M39" i="5"/>
  <c r="M47" i="5"/>
  <c r="M48" i="5"/>
  <c r="M37" i="5"/>
  <c r="AA88" i="9"/>
  <c r="M46" i="5"/>
  <c r="M35" i="5"/>
  <c r="M51" i="5"/>
  <c r="M41" i="5"/>
  <c r="M34" i="5"/>
  <c r="M50" i="5"/>
  <c r="I43" i="5"/>
  <c r="I51" i="5"/>
  <c r="I47" i="5"/>
  <c r="I37" i="5"/>
  <c r="I33" i="5"/>
  <c r="I53" i="5" s="1"/>
  <c r="I48" i="5"/>
  <c r="I40" i="5"/>
  <c r="I41" i="5"/>
  <c r="I39" i="5"/>
  <c r="I46" i="5"/>
  <c r="I38" i="5"/>
  <c r="E49" i="5"/>
  <c r="E39" i="5"/>
  <c r="E35" i="5"/>
  <c r="E47" i="5"/>
  <c r="E33" i="5"/>
  <c r="S88" i="9"/>
  <c r="E44" i="5"/>
  <c r="E36" i="5"/>
  <c r="E43" i="5"/>
  <c r="E50" i="5"/>
  <c r="E42" i="5"/>
  <c r="E34" i="5"/>
  <c r="H41" i="1"/>
  <c r="H46" i="1"/>
  <c r="V7" i="9"/>
  <c r="H59" i="1"/>
  <c r="H66" i="1"/>
  <c r="H54" i="1"/>
  <c r="H72" i="1"/>
  <c r="H62" i="1"/>
  <c r="H73" i="1"/>
  <c r="R7" i="9"/>
  <c r="D56" i="1"/>
  <c r="D42" i="1"/>
  <c r="D62" i="1"/>
  <c r="D65" i="1"/>
  <c r="D61" i="1"/>
  <c r="D54" i="1"/>
  <c r="U34" i="5"/>
  <c r="U46" i="5"/>
  <c r="U36" i="5"/>
  <c r="AI88" i="9"/>
  <c r="U44" i="5"/>
  <c r="U39" i="5"/>
  <c r="U40" i="5"/>
  <c r="U48" i="5"/>
  <c r="U33" i="5"/>
  <c r="S41" i="5"/>
  <c r="G44" i="3"/>
  <c r="G40" i="3"/>
  <c r="G36" i="3"/>
  <c r="G47" i="3"/>
  <c r="G39" i="3"/>
  <c r="G45" i="3"/>
  <c r="G37" i="3"/>
  <c r="N42" i="5"/>
  <c r="N44" i="5"/>
  <c r="N33" i="5"/>
  <c r="F48" i="5"/>
  <c r="F46" i="5"/>
  <c r="N46" i="5"/>
  <c r="J47" i="5"/>
  <c r="E46" i="2"/>
  <c r="I44" i="2"/>
  <c r="I46" i="2"/>
  <c r="I49" i="2"/>
  <c r="K33" i="2"/>
  <c r="K43" i="2"/>
  <c r="U37" i="5"/>
  <c r="N34" i="5"/>
  <c r="C52" i="5"/>
  <c r="B43" i="3"/>
  <c r="F45" i="5"/>
  <c r="F34" i="5"/>
  <c r="F50" i="5"/>
  <c r="J37" i="5"/>
  <c r="J36" i="5"/>
  <c r="J46" i="5"/>
  <c r="L41" i="2"/>
  <c r="Q50" i="2"/>
  <c r="L49" i="2"/>
  <c r="L45" i="2"/>
  <c r="R45" i="5"/>
  <c r="R51" i="5"/>
  <c r="F47" i="5"/>
  <c r="AG88" i="9"/>
  <c r="S36" i="5"/>
  <c r="B33" i="3"/>
  <c r="B48" i="3" s="1"/>
  <c r="G41" i="3"/>
  <c r="R37" i="5"/>
  <c r="AF88" i="9"/>
  <c r="L46" i="2"/>
  <c r="G22" i="2"/>
  <c r="G46" i="2" s="1"/>
  <c r="Q45" i="9"/>
  <c r="B41" i="2"/>
  <c r="B39" i="2"/>
  <c r="D67" i="1"/>
  <c r="M41" i="3"/>
  <c r="M40" i="5"/>
  <c r="U43" i="5"/>
  <c r="O34" i="3"/>
  <c r="O48" i="3" s="1"/>
  <c r="O42" i="3"/>
  <c r="U7" i="9"/>
  <c r="G42" i="1"/>
  <c r="P50" i="1"/>
  <c r="P59" i="1"/>
  <c r="P67" i="1"/>
  <c r="P41" i="1"/>
  <c r="P51" i="1"/>
  <c r="P60" i="1"/>
  <c r="T43" i="1"/>
  <c r="AH7" i="9"/>
  <c r="T41" i="1"/>
  <c r="T46" i="1"/>
  <c r="T52" i="1"/>
  <c r="T57" i="1"/>
  <c r="T62" i="1"/>
  <c r="T69" i="1"/>
  <c r="T42" i="1"/>
  <c r="T48" i="1"/>
  <c r="T53" i="1"/>
  <c r="T58" i="1"/>
  <c r="T64" i="1"/>
  <c r="T68" i="1"/>
  <c r="D46" i="2"/>
  <c r="G64" i="1"/>
  <c r="G60" i="1"/>
  <c r="G56" i="1"/>
  <c r="G51" i="1"/>
  <c r="G47" i="1"/>
  <c r="K63" i="1"/>
  <c r="K72" i="1"/>
  <c r="G74" i="1"/>
  <c r="O58" i="1"/>
  <c r="N68" i="1"/>
  <c r="N41" i="1"/>
  <c r="N51" i="1"/>
  <c r="N60" i="1"/>
  <c r="N42" i="1"/>
  <c r="N52" i="1"/>
  <c r="N61" i="1"/>
  <c r="T61" i="1"/>
  <c r="T50" i="1"/>
  <c r="T71" i="1"/>
  <c r="U50" i="1"/>
  <c r="U66" i="1"/>
  <c r="AA51" i="5"/>
  <c r="AO88" i="9"/>
  <c r="G71" i="1"/>
  <c r="C74" i="1"/>
  <c r="N73" i="1"/>
  <c r="I33" i="3"/>
  <c r="K34" i="3"/>
  <c r="K38" i="3"/>
  <c r="K42" i="3"/>
  <c r="N42" i="3"/>
  <c r="N48" i="3" s="1"/>
  <c r="Q43" i="3"/>
  <c r="Q37" i="3"/>
  <c r="Q34" i="3"/>
  <c r="C40" i="5"/>
  <c r="Q48" i="1"/>
  <c r="Q70" i="1" s="1"/>
  <c r="Q73" i="1"/>
  <c r="R42" i="3"/>
  <c r="R34" i="3"/>
  <c r="R22" i="2"/>
  <c r="T73" i="1"/>
  <c r="W72" i="1"/>
  <c r="W50" i="5"/>
  <c r="N72" i="1"/>
  <c r="AC48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70" i="1"/>
  <c r="V53" i="5"/>
  <c r="N37" i="2"/>
  <c r="N39" i="2"/>
  <c r="AB45" i="9"/>
  <c r="N34" i="2"/>
  <c r="N44" i="2"/>
  <c r="N50" i="2"/>
  <c r="N35" i="2"/>
  <c r="N38" i="2"/>
  <c r="N48" i="2"/>
  <c r="N47" i="2"/>
  <c r="N36" i="2"/>
  <c r="N40" i="2"/>
  <c r="N45" i="2"/>
  <c r="G48" i="2"/>
  <c r="G36" i="2"/>
  <c r="G41" i="2"/>
  <c r="G50" i="2"/>
  <c r="G39" i="2"/>
  <c r="G45" i="2"/>
  <c r="E48" i="2"/>
  <c r="E33" i="2"/>
  <c r="E43" i="2"/>
  <c r="E47" i="2"/>
  <c r="E37" i="2"/>
  <c r="E39" i="2"/>
  <c r="E38" i="2"/>
  <c r="E35" i="2"/>
  <c r="E34" i="2"/>
  <c r="L70" i="1"/>
  <c r="M33" i="2"/>
  <c r="N43" i="2"/>
  <c r="G35" i="2"/>
  <c r="Q38" i="2"/>
  <c r="Q36" i="2"/>
  <c r="Q42" i="2"/>
  <c r="Q35" i="2"/>
  <c r="O22" i="2"/>
  <c r="O46" i="2" s="1"/>
  <c r="V42" i="9"/>
  <c r="H22" i="2"/>
  <c r="T42" i="9"/>
  <c r="F22" i="2"/>
  <c r="B33" i="2"/>
  <c r="B40" i="2"/>
  <c r="B50" i="2"/>
  <c r="B34" i="2"/>
  <c r="B48" i="2"/>
  <c r="B43" i="2"/>
  <c r="B35" i="2"/>
  <c r="B36" i="2"/>
  <c r="B45" i="2"/>
  <c r="B37" i="2"/>
  <c r="D34" i="2"/>
  <c r="D38" i="2"/>
  <c r="D40" i="2"/>
  <c r="D45" i="2"/>
  <c r="D39" i="2"/>
  <c r="D37" i="2"/>
  <c r="D35" i="2"/>
  <c r="D41" i="2"/>
  <c r="R45" i="9"/>
  <c r="K36" i="2"/>
  <c r="K42" i="2"/>
  <c r="K44" i="2"/>
  <c r="K45" i="2"/>
  <c r="K35" i="2"/>
  <c r="K50" i="2"/>
  <c r="K47" i="2"/>
  <c r="K49" i="2"/>
  <c r="K34" i="2"/>
  <c r="Q45" i="2"/>
  <c r="Q39" i="2"/>
  <c r="Q47" i="2"/>
  <c r="Q46" i="2"/>
  <c r="AE45" i="9"/>
  <c r="N46" i="2"/>
  <c r="Q40" i="2"/>
  <c r="U42" i="9"/>
  <c r="Q41" i="2"/>
  <c r="B49" i="2"/>
  <c r="B47" i="2"/>
  <c r="B42" i="2"/>
  <c r="B44" i="2"/>
  <c r="Q49" i="2"/>
  <c r="F33" i="2"/>
  <c r="U37" i="2"/>
  <c r="U50" i="2"/>
  <c r="U38" i="2"/>
  <c r="U51" i="2" s="1"/>
  <c r="U39" i="2"/>
  <c r="AB42" i="9"/>
  <c r="N33" i="2"/>
  <c r="J50" i="2"/>
  <c r="J37" i="2"/>
  <c r="AD128" i="9"/>
  <c r="P34" i="3"/>
  <c r="P39" i="3"/>
  <c r="P44" i="3"/>
  <c r="P36" i="3"/>
  <c r="P47" i="3"/>
  <c r="P42" i="3"/>
  <c r="P41" i="3"/>
  <c r="P33" i="3"/>
  <c r="L46" i="3"/>
  <c r="L44" i="3"/>
  <c r="L34" i="3"/>
  <c r="F37" i="3"/>
  <c r="F42" i="3"/>
  <c r="F34" i="3"/>
  <c r="F39" i="3"/>
  <c r="F33" i="3"/>
  <c r="R128" i="9"/>
  <c r="D46" i="3"/>
  <c r="D44" i="3"/>
  <c r="D43" i="3"/>
  <c r="D41" i="3"/>
  <c r="D39" i="3"/>
  <c r="D34" i="3"/>
  <c r="D33" i="3"/>
  <c r="D47" i="3"/>
  <c r="D45" i="3"/>
  <c r="D40" i="3"/>
  <c r="D37" i="3"/>
  <c r="D36" i="3"/>
  <c r="D35" i="3"/>
  <c r="D38" i="3"/>
  <c r="P38" i="5"/>
  <c r="P44" i="5"/>
  <c r="P34" i="5"/>
  <c r="AB88" i="9"/>
  <c r="N35" i="5"/>
  <c r="N53" i="5" s="1"/>
  <c r="N39" i="5"/>
  <c r="N47" i="5"/>
  <c r="N38" i="5"/>
  <c r="N50" i="5"/>
  <c r="N51" i="5"/>
  <c r="N43" i="5"/>
  <c r="N40" i="5"/>
  <c r="N48" i="5"/>
  <c r="N37" i="5"/>
  <c r="N45" i="5"/>
  <c r="L42" i="5"/>
  <c r="L49" i="5"/>
  <c r="L48" i="5"/>
  <c r="L45" i="5"/>
  <c r="L41" i="5"/>
  <c r="L39" i="5"/>
  <c r="L38" i="5"/>
  <c r="L36" i="5"/>
  <c r="L33" i="5"/>
  <c r="L51" i="5"/>
  <c r="L50" i="5"/>
  <c r="L54" i="5" s="1"/>
  <c r="L44" i="5"/>
  <c r="L43" i="5"/>
  <c r="J48" i="5"/>
  <c r="J49" i="5"/>
  <c r="J39" i="5"/>
  <c r="H49" i="5"/>
  <c r="H41" i="5"/>
  <c r="H38" i="5"/>
  <c r="H37" i="5"/>
  <c r="H36" i="5"/>
  <c r="H50" i="5"/>
  <c r="H54" i="5" s="1"/>
  <c r="H33" i="5"/>
  <c r="H53" i="5" s="1"/>
  <c r="F42" i="5"/>
  <c r="F38" i="5"/>
  <c r="F36" i="5"/>
  <c r="F51" i="5"/>
  <c r="F43" i="5"/>
  <c r="F35" i="5"/>
  <c r="Q88" i="9"/>
  <c r="B34" i="5"/>
  <c r="B36" i="5"/>
  <c r="B50" i="5"/>
  <c r="B49" i="5"/>
  <c r="B46" i="5"/>
  <c r="B44" i="5"/>
  <c r="B42" i="5"/>
  <c r="B40" i="5"/>
  <c r="B38" i="5"/>
  <c r="B33" i="5"/>
  <c r="B47" i="5"/>
  <c r="B48" i="5"/>
  <c r="B43" i="5"/>
  <c r="B39" i="5"/>
  <c r="B51" i="5"/>
  <c r="B41" i="5"/>
  <c r="O41" i="1"/>
  <c r="O71" i="1"/>
  <c r="O72" i="1"/>
  <c r="O49" i="1"/>
  <c r="O53" i="1"/>
  <c r="O60" i="1"/>
  <c r="O66" i="1"/>
  <c r="O51" i="1"/>
  <c r="O62" i="1"/>
  <c r="AA7" i="9"/>
  <c r="M41" i="1"/>
  <c r="M43" i="1"/>
  <c r="M47" i="1"/>
  <c r="M49" i="1"/>
  <c r="M51" i="1"/>
  <c r="M53" i="1"/>
  <c r="M56" i="1"/>
  <c r="M58" i="1"/>
  <c r="M60" i="1"/>
  <c r="M62" i="1"/>
  <c r="M64" i="1"/>
  <c r="M66" i="1"/>
  <c r="M42" i="1"/>
  <c r="M48" i="1"/>
  <c r="M52" i="1"/>
  <c r="M57" i="1"/>
  <c r="M61" i="1"/>
  <c r="M65" i="1"/>
  <c r="Y7" i="9"/>
  <c r="K41" i="1"/>
  <c r="K43" i="1"/>
  <c r="K47" i="1"/>
  <c r="K49" i="1"/>
  <c r="K51" i="1"/>
  <c r="K53" i="1"/>
  <c r="K56" i="1"/>
  <c r="K58" i="1"/>
  <c r="K60" i="1"/>
  <c r="K62" i="1"/>
  <c r="K64" i="1"/>
  <c r="K66" i="1"/>
  <c r="K42" i="1"/>
  <c r="K48" i="1"/>
  <c r="K52" i="1"/>
  <c r="K57" i="1"/>
  <c r="K61" i="1"/>
  <c r="K65" i="1"/>
  <c r="H53" i="1"/>
  <c r="H65" i="1"/>
  <c r="H63" i="1"/>
  <c r="H52" i="1"/>
  <c r="T7" i="9"/>
  <c r="F41" i="1"/>
  <c r="F46" i="1"/>
  <c r="F49" i="1"/>
  <c r="F51" i="1"/>
  <c r="F54" i="1"/>
  <c r="F58" i="1"/>
  <c r="F60" i="1"/>
  <c r="F63" i="1"/>
  <c r="F66" i="1"/>
  <c r="F47" i="1"/>
  <c r="F53" i="1"/>
  <c r="F59" i="1"/>
  <c r="F64" i="1"/>
  <c r="F42" i="1"/>
  <c r="F52" i="1"/>
  <c r="F61" i="1"/>
  <c r="D73" i="1"/>
  <c r="D50" i="1"/>
  <c r="D59" i="1"/>
  <c r="D43" i="1"/>
  <c r="D63" i="1"/>
  <c r="D46" i="1"/>
  <c r="R44" i="2"/>
  <c r="R34" i="2"/>
  <c r="R33" i="2"/>
  <c r="R45" i="2"/>
  <c r="R48" i="2"/>
  <c r="U40" i="3"/>
  <c r="U37" i="3"/>
  <c r="U34" i="3"/>
  <c r="U42" i="3"/>
  <c r="U35" i="3"/>
  <c r="U43" i="3"/>
  <c r="AJ7" i="9"/>
  <c r="V57" i="1"/>
  <c r="V44" i="1"/>
  <c r="V48" i="1"/>
  <c r="V61" i="1"/>
  <c r="V52" i="1"/>
  <c r="V43" i="1"/>
  <c r="V51" i="1"/>
  <c r="V60" i="1"/>
  <c r="V68" i="1"/>
  <c r="V45" i="1"/>
  <c r="V53" i="1"/>
  <c r="V62" i="1"/>
  <c r="V42" i="1"/>
  <c r="V50" i="1"/>
  <c r="V59" i="1"/>
  <c r="V50" i="5"/>
  <c r="V42" i="5"/>
  <c r="V41" i="5"/>
  <c r="V52" i="5" s="1"/>
  <c r="AK128" i="9"/>
  <c r="W33" i="3"/>
  <c r="W41" i="3"/>
  <c r="W34" i="3"/>
  <c r="W42" i="3"/>
  <c r="W35" i="3"/>
  <c r="W43" i="3"/>
  <c r="W36" i="3"/>
  <c r="X55" i="1"/>
  <c r="X68" i="1"/>
  <c r="X74" i="1"/>
  <c r="X73" i="1"/>
  <c r="X44" i="1"/>
  <c r="X48" i="1"/>
  <c r="X52" i="1"/>
  <c r="X57" i="1"/>
  <c r="X61" i="1"/>
  <c r="X65" i="1"/>
  <c r="X69" i="1"/>
  <c r="X41" i="1"/>
  <c r="X45" i="1"/>
  <c r="X49" i="1"/>
  <c r="X53" i="1"/>
  <c r="X58" i="1"/>
  <c r="X62" i="1"/>
  <c r="X66" i="1"/>
  <c r="Q53" i="5"/>
  <c r="M72" i="1"/>
  <c r="M74" i="1"/>
  <c r="F71" i="1"/>
  <c r="H71" i="1"/>
  <c r="K73" i="1"/>
  <c r="F74" i="1"/>
  <c r="K74" i="1"/>
  <c r="C72" i="1"/>
  <c r="O74" i="1"/>
  <c r="O33" i="5"/>
  <c r="O53" i="5" s="1"/>
  <c r="O37" i="5"/>
  <c r="O43" i="5"/>
  <c r="O47" i="5"/>
  <c r="O54" i="5" s="1"/>
  <c r="AB7" i="9"/>
  <c r="N69" i="1"/>
  <c r="T47" i="5"/>
  <c r="T54" i="5" s="1"/>
  <c r="T34" i="5"/>
  <c r="T53" i="5" s="1"/>
  <c r="T45" i="5"/>
  <c r="U74" i="1"/>
  <c r="U49" i="1"/>
  <c r="U59" i="1"/>
  <c r="U67" i="1"/>
  <c r="U51" i="5"/>
  <c r="U50" i="5"/>
  <c r="U35" i="5"/>
  <c r="U53" i="5" s="1"/>
  <c r="U38" i="5"/>
  <c r="U41" i="5"/>
  <c r="U45" i="5"/>
  <c r="AJ128" i="9"/>
  <c r="V45" i="3"/>
  <c r="V48" i="3" s="1"/>
  <c r="Z46" i="3"/>
  <c r="AN128" i="9"/>
  <c r="AM7" i="9"/>
  <c r="AM88" i="9"/>
  <c r="G54" i="5"/>
  <c r="C54" i="5"/>
  <c r="S22" i="2"/>
  <c r="S33" i="2" s="1"/>
  <c r="AN7" i="9"/>
  <c r="AP7" i="9"/>
  <c r="AN88" i="9"/>
  <c r="AP88" i="9"/>
  <c r="AP128" i="9"/>
  <c r="AA36" i="3"/>
  <c r="AA40" i="3"/>
  <c r="AA44" i="3"/>
  <c r="AA34" i="3"/>
  <c r="AA38" i="3"/>
  <c r="AA42" i="3"/>
  <c r="AA46" i="3"/>
  <c r="Y34" i="3"/>
  <c r="Y36" i="3"/>
  <c r="Y38" i="3"/>
  <c r="Y40" i="3"/>
  <c r="Y42" i="3"/>
  <c r="Y44" i="3"/>
  <c r="Y46" i="3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AB34" i="3"/>
  <c r="AB36" i="3"/>
  <c r="AB38" i="3"/>
  <c r="AB40" i="3"/>
  <c r="AB42" i="3"/>
  <c r="AB44" i="3"/>
  <c r="AB46" i="3"/>
  <c r="AB33" i="3"/>
  <c r="AB35" i="3"/>
  <c r="AB37" i="3"/>
  <c r="AB39" i="3"/>
  <c r="AB41" i="3"/>
  <c r="AB43" i="3"/>
  <c r="AB45" i="3"/>
  <c r="Z33" i="3"/>
  <c r="Z35" i="3"/>
  <c r="Z37" i="3"/>
  <c r="Z39" i="3"/>
  <c r="Z41" i="3"/>
  <c r="Z43" i="3"/>
  <c r="Z45" i="3"/>
  <c r="Z47" i="3"/>
  <c r="Y33" i="3"/>
  <c r="AA33" i="3"/>
  <c r="Z34" i="3"/>
  <c r="Y35" i="3"/>
  <c r="AA35" i="3"/>
  <c r="Z36" i="3"/>
  <c r="Y37" i="3"/>
  <c r="AA37" i="3"/>
  <c r="Z38" i="3"/>
  <c r="Y39" i="3"/>
  <c r="AA39" i="3"/>
  <c r="Z40" i="3"/>
  <c r="Y41" i="3"/>
  <c r="AA41" i="3"/>
  <c r="Z42" i="3"/>
  <c r="Y43" i="3"/>
  <c r="AA43" i="3"/>
  <c r="Z44" i="3"/>
  <c r="Y45" i="3"/>
  <c r="AA45" i="3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22" i="2"/>
  <c r="AN45" i="9" s="1"/>
  <c r="AB22" i="2"/>
  <c r="AP45" i="9" s="1"/>
  <c r="Y22" i="2"/>
  <c r="AM45" i="9" s="1"/>
  <c r="AA22" i="2"/>
  <c r="AO45" i="9" s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C41" i="2"/>
  <c r="C38" i="2"/>
  <c r="C46" i="2"/>
  <c r="P40" i="2"/>
  <c r="P33" i="2"/>
  <c r="P44" i="2"/>
  <c r="P38" i="2"/>
  <c r="P46" i="2"/>
  <c r="V38" i="2"/>
  <c r="V41" i="2"/>
  <c r="V33" i="2"/>
  <c r="V48" i="2"/>
  <c r="V47" i="2"/>
  <c r="V37" i="2"/>
  <c r="V39" i="2"/>
  <c r="V45" i="2"/>
  <c r="V50" i="2"/>
  <c r="V43" i="2"/>
  <c r="V35" i="2"/>
  <c r="V36" i="2"/>
  <c r="AJ45" i="9"/>
  <c r="V34" i="2"/>
  <c r="V46" i="2"/>
  <c r="V42" i="2"/>
  <c r="V40" i="2"/>
  <c r="V44" i="2"/>
  <c r="V49" i="2"/>
  <c r="V54" i="5"/>
  <c r="R46" i="2"/>
  <c r="R47" i="2"/>
  <c r="R49" i="2"/>
  <c r="N49" i="2"/>
  <c r="N42" i="2"/>
  <c r="P46" i="3"/>
  <c r="P43" i="3"/>
  <c r="P40" i="3"/>
  <c r="P38" i="3"/>
  <c r="P35" i="3"/>
  <c r="D53" i="5"/>
  <c r="T74" i="1"/>
  <c r="T44" i="5"/>
  <c r="T37" i="5"/>
  <c r="V72" i="1"/>
  <c r="W68" i="1"/>
  <c r="AL7" i="9"/>
  <c r="AL128" i="9"/>
  <c r="V67" i="1"/>
  <c r="W44" i="3"/>
  <c r="J70" i="1" l="1"/>
  <c r="C70" i="1"/>
  <c r="E70" i="1"/>
  <c r="B70" i="1"/>
  <c r="P36" i="2"/>
  <c r="J48" i="2"/>
  <c r="K37" i="2"/>
  <c r="K46" i="2"/>
  <c r="K48" i="2"/>
  <c r="K38" i="2"/>
  <c r="K39" i="2"/>
  <c r="K41" i="2"/>
  <c r="K40" i="2"/>
  <c r="Y45" i="9"/>
  <c r="W70" i="1"/>
  <c r="P50" i="2"/>
  <c r="P48" i="2"/>
  <c r="U54" i="5"/>
  <c r="P47" i="2"/>
  <c r="P39" i="2"/>
  <c r="P45" i="2"/>
  <c r="P34" i="2"/>
  <c r="P43" i="2"/>
  <c r="I41" i="2"/>
  <c r="J35" i="2"/>
  <c r="J42" i="2"/>
  <c r="J43" i="2"/>
  <c r="J44" i="2"/>
  <c r="J39" i="2"/>
  <c r="J40" i="2"/>
  <c r="J38" i="2"/>
  <c r="J41" i="2"/>
  <c r="X45" i="9"/>
  <c r="J36" i="2"/>
  <c r="J47" i="2"/>
  <c r="J49" i="2"/>
  <c r="J46" i="2"/>
  <c r="P37" i="2"/>
  <c r="AD45" i="9"/>
  <c r="W48" i="3"/>
  <c r="S38" i="2"/>
  <c r="P42" i="2"/>
  <c r="P35" i="2"/>
  <c r="P49" i="2"/>
  <c r="P53" i="5"/>
  <c r="J33" i="2"/>
  <c r="J34" i="2"/>
  <c r="I48" i="3"/>
  <c r="J54" i="5"/>
  <c r="I54" i="5"/>
  <c r="T48" i="3"/>
  <c r="R70" i="1"/>
  <c r="L34" i="2"/>
  <c r="L43" i="2"/>
  <c r="L42" i="2"/>
  <c r="L51" i="2" s="1"/>
  <c r="E36" i="2"/>
  <c r="S45" i="9"/>
  <c r="E49" i="2"/>
  <c r="G70" i="1"/>
  <c r="S70" i="1"/>
  <c r="I70" i="1"/>
  <c r="C47" i="2"/>
  <c r="C43" i="2"/>
  <c r="S34" i="2"/>
  <c r="C42" i="2"/>
  <c r="C35" i="2"/>
  <c r="C44" i="2"/>
  <c r="F54" i="5"/>
  <c r="L53" i="5"/>
  <c r="M39" i="2"/>
  <c r="G44" i="2"/>
  <c r="G47" i="2"/>
  <c r="Q48" i="3"/>
  <c r="K48" i="3"/>
  <c r="H48" i="3"/>
  <c r="S36" i="2"/>
  <c r="C39" i="2"/>
  <c r="C49" i="2"/>
  <c r="C48" i="2"/>
  <c r="G33" i="2"/>
  <c r="G38" i="2"/>
  <c r="AC51" i="2"/>
  <c r="R48" i="3"/>
  <c r="N70" i="1"/>
  <c r="R54" i="5"/>
  <c r="I52" i="5"/>
  <c r="C50" i="2"/>
  <c r="C45" i="2"/>
  <c r="C33" i="2"/>
  <c r="N52" i="5"/>
  <c r="P70" i="1"/>
  <c r="T37" i="2"/>
  <c r="T50" i="2"/>
  <c r="T34" i="2"/>
  <c r="T42" i="2"/>
  <c r="T44" i="2"/>
  <c r="T47" i="2"/>
  <c r="AH45" i="9"/>
  <c r="T48" i="2"/>
  <c r="T39" i="2"/>
  <c r="T41" i="2"/>
  <c r="T36" i="2"/>
  <c r="T43" i="2"/>
  <c r="T46" i="2"/>
  <c r="T45" i="2"/>
  <c r="T49" i="2"/>
  <c r="T35" i="2"/>
  <c r="T40" i="2"/>
  <c r="T38" i="2"/>
  <c r="AK45" i="9"/>
  <c r="W47" i="2"/>
  <c r="W35" i="2"/>
  <c r="W46" i="2"/>
  <c r="W50" i="2"/>
  <c r="W39" i="2"/>
  <c r="W42" i="2"/>
  <c r="W43" i="2"/>
  <c r="W48" i="2"/>
  <c r="W40" i="2"/>
  <c r="W38" i="2"/>
  <c r="W41" i="2"/>
  <c r="W44" i="2"/>
  <c r="W49" i="2"/>
  <c r="W37" i="2"/>
  <c r="W36" i="2"/>
  <c r="W45" i="2"/>
  <c r="W34" i="2"/>
  <c r="T33" i="2"/>
  <c r="S43" i="2"/>
  <c r="C36" i="2"/>
  <c r="C40" i="2"/>
  <c r="C37" i="2"/>
  <c r="G43" i="2"/>
  <c r="G42" i="2"/>
  <c r="T70" i="1"/>
  <c r="G48" i="3"/>
  <c r="S52" i="5"/>
  <c r="J53" i="5"/>
  <c r="I33" i="2"/>
  <c r="I51" i="2" s="1"/>
  <c r="I50" i="2"/>
  <c r="I38" i="2"/>
  <c r="I42" i="2"/>
  <c r="I39" i="2"/>
  <c r="I36" i="2"/>
  <c r="I35" i="2"/>
  <c r="I43" i="2"/>
  <c r="I37" i="2"/>
  <c r="W45" i="9"/>
  <c r="I40" i="2"/>
  <c r="I45" i="2"/>
  <c r="I34" i="2"/>
  <c r="I47" i="2"/>
  <c r="X52" i="5"/>
  <c r="M50" i="2"/>
  <c r="M43" i="2"/>
  <c r="M48" i="2"/>
  <c r="M40" i="2"/>
  <c r="M46" i="2"/>
  <c r="M49" i="2"/>
  <c r="M36" i="2"/>
  <c r="M42" i="2"/>
  <c r="M44" i="2"/>
  <c r="M47" i="2"/>
  <c r="V70" i="1"/>
  <c r="S37" i="2"/>
  <c r="S50" i="2"/>
  <c r="S41" i="2"/>
  <c r="S39" i="2"/>
  <c r="S48" i="2"/>
  <c r="D70" i="1"/>
  <c r="J51" i="2"/>
  <c r="M34" i="2"/>
  <c r="M37" i="2"/>
  <c r="E51" i="2"/>
  <c r="J48" i="3"/>
  <c r="M48" i="3"/>
  <c r="S54" i="5"/>
  <c r="R53" i="5"/>
  <c r="AG45" i="9"/>
  <c r="S40" i="2"/>
  <c r="S46" i="2"/>
  <c r="S44" i="2"/>
  <c r="S49" i="2"/>
  <c r="U70" i="1"/>
  <c r="N51" i="2"/>
  <c r="S45" i="2"/>
  <c r="S47" i="2"/>
  <c r="S42" i="2"/>
  <c r="S35" i="2"/>
  <c r="L48" i="3"/>
  <c r="R52" i="5"/>
  <c r="M45" i="2"/>
  <c r="M38" i="2"/>
  <c r="U45" i="9"/>
  <c r="G37" i="2"/>
  <c r="G34" i="2"/>
  <c r="G49" i="2"/>
  <c r="G40" i="2"/>
  <c r="W54" i="5"/>
  <c r="W52" i="5"/>
  <c r="S53" i="5"/>
  <c r="F53" i="5"/>
  <c r="M41" i="2"/>
  <c r="M35" i="2"/>
  <c r="AF45" i="9"/>
  <c r="R50" i="2"/>
  <c r="R35" i="2"/>
  <c r="R37" i="2"/>
  <c r="R42" i="2"/>
  <c r="R39" i="2"/>
  <c r="R36" i="2"/>
  <c r="R43" i="2"/>
  <c r="R41" i="2"/>
  <c r="R38" i="2"/>
  <c r="R40" i="2"/>
  <c r="E52" i="5"/>
  <c r="E53" i="5"/>
  <c r="E54" i="5"/>
  <c r="M53" i="5"/>
  <c r="M52" i="5"/>
  <c r="M54" i="5"/>
  <c r="O52" i="5"/>
  <c r="X70" i="1"/>
  <c r="F70" i="1"/>
  <c r="K70" i="1"/>
  <c r="O70" i="1"/>
  <c r="B54" i="5"/>
  <c r="B52" i="5"/>
  <c r="B53" i="5"/>
  <c r="F52" i="5"/>
  <c r="L52" i="5"/>
  <c r="K51" i="2"/>
  <c r="B51" i="2"/>
  <c r="O39" i="2"/>
  <c r="O41" i="2"/>
  <c r="AC45" i="9"/>
  <c r="O34" i="2"/>
  <c r="O50" i="2"/>
  <c r="O45" i="2"/>
  <c r="O43" i="2"/>
  <c r="O44" i="2"/>
  <c r="O37" i="2"/>
  <c r="O47" i="2"/>
  <c r="O42" i="2"/>
  <c r="O33" i="2"/>
  <c r="O35" i="2"/>
  <c r="O49" i="2"/>
  <c r="O38" i="2"/>
  <c r="O48" i="2"/>
  <c r="O36" i="2"/>
  <c r="O40" i="2"/>
  <c r="Q51" i="2"/>
  <c r="G51" i="2"/>
  <c r="T52" i="5"/>
  <c r="P48" i="3"/>
  <c r="U52" i="5"/>
  <c r="U48" i="3"/>
  <c r="H70" i="1"/>
  <c r="M70" i="1"/>
  <c r="H52" i="5"/>
  <c r="J52" i="5"/>
  <c r="N54" i="5"/>
  <c r="D48" i="3"/>
  <c r="F48" i="3"/>
  <c r="P52" i="5"/>
  <c r="D51" i="2"/>
  <c r="F50" i="2"/>
  <c r="F49" i="2"/>
  <c r="F35" i="2"/>
  <c r="T45" i="9"/>
  <c r="F41" i="2"/>
  <c r="F44" i="2"/>
  <c r="F43" i="2"/>
  <c r="F39" i="2"/>
  <c r="F42" i="2"/>
  <c r="F45" i="2"/>
  <c r="F38" i="2"/>
  <c r="F40" i="2"/>
  <c r="F46" i="2"/>
  <c r="F47" i="2"/>
  <c r="F34" i="2"/>
  <c r="F36" i="2"/>
  <c r="F48" i="2"/>
  <c r="F37" i="2"/>
  <c r="H48" i="2"/>
  <c r="H42" i="2"/>
  <c r="H50" i="2"/>
  <c r="H47" i="2"/>
  <c r="H36" i="2"/>
  <c r="H41" i="2"/>
  <c r="H45" i="2"/>
  <c r="H40" i="2"/>
  <c r="H34" i="2"/>
  <c r="H44" i="2"/>
  <c r="V45" i="9"/>
  <c r="H46" i="2"/>
  <c r="H37" i="2"/>
  <c r="H38" i="2"/>
  <c r="H33" i="2"/>
  <c r="H35" i="2"/>
  <c r="H39" i="2"/>
  <c r="H49" i="2"/>
  <c r="H43" i="2"/>
  <c r="M51" i="2"/>
  <c r="AB48" i="3"/>
  <c r="Y48" i="3"/>
  <c r="Z48" i="3"/>
  <c r="AA48" i="3"/>
  <c r="Y53" i="5"/>
  <c r="Y52" i="5"/>
  <c r="Z53" i="5"/>
  <c r="Z52" i="5"/>
  <c r="AA53" i="5"/>
  <c r="AA52" i="5"/>
  <c r="AB53" i="5"/>
  <c r="AB52" i="5"/>
  <c r="Y54" i="5"/>
  <c r="Z54" i="5"/>
  <c r="AA54" i="5"/>
  <c r="AB54" i="5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Y46" i="2"/>
  <c r="Y33" i="2"/>
  <c r="Z46" i="2"/>
  <c r="Z33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A46" i="2"/>
  <c r="AA33" i="2"/>
  <c r="AB46" i="2"/>
  <c r="AB33" i="2"/>
  <c r="Y70" i="1"/>
  <c r="Z70" i="1"/>
  <c r="AA70" i="1"/>
  <c r="AB70" i="1"/>
  <c r="V51" i="2"/>
  <c r="P51" i="2"/>
  <c r="S51" i="2"/>
  <c r="AL42" i="9"/>
  <c r="X22" i="2"/>
  <c r="AL45" i="9" s="1"/>
  <c r="C51" i="2" l="1"/>
  <c r="T51" i="2"/>
  <c r="W51" i="2"/>
  <c r="Z51" i="2"/>
  <c r="R51" i="2"/>
  <c r="AB51" i="2"/>
  <c r="AA51" i="2"/>
  <c r="Y51" i="2"/>
  <c r="X33" i="2"/>
  <c r="H51" i="2"/>
  <c r="O51" i="2"/>
  <c r="F51" i="2"/>
  <c r="X36" i="2"/>
  <c r="X45" i="2"/>
  <c r="X34" i="2"/>
  <c r="X39" i="2"/>
  <c r="X38" i="2"/>
  <c r="X44" i="2"/>
  <c r="X49" i="2"/>
  <c r="X40" i="2"/>
  <c r="X43" i="2"/>
  <c r="X37" i="2"/>
  <c r="X46" i="2"/>
  <c r="X48" i="2"/>
  <c r="X47" i="2"/>
  <c r="X50" i="2"/>
  <c r="X41" i="2"/>
  <c r="X42" i="2"/>
  <c r="X35" i="2"/>
  <c r="X51" i="2" l="1"/>
</calcChain>
</file>

<file path=xl/sharedStrings.xml><?xml version="1.0" encoding="utf-8"?>
<sst xmlns="http://schemas.openxmlformats.org/spreadsheetml/2006/main" count="568" uniqueCount="241">
  <si>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</si>
  <si>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</si>
  <si>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</si>
  <si>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</si>
  <si>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</si>
  <si>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</si>
  <si>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</si>
  <si>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</si>
  <si>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</si>
  <si>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</si>
  <si>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</si>
  <si>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</si>
  <si>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</si>
  <si>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</si>
  <si>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</si>
  <si>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</si>
  <si>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</si>
  <si>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</si>
  <si>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</si>
  <si>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</si>
  <si>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</si>
  <si>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</si>
  <si>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</si>
  <si>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</si>
  <si>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</si>
  <si>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</si>
  <si>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</si>
  <si>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</si>
  <si>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</si>
  <si>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</si>
  <si>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</si>
  <si>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</si>
  <si>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</si>
  <si>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</si>
  <si>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</si>
  <si>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</si>
  <si>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</si>
  <si>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</si>
  <si>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</si>
  <si>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</si>
  <si>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</si>
  <si>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</si>
  <si>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</si>
  <si>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</si>
  <si>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</si>
  <si>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</si>
  <si>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</si>
  <si>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</si>
  <si>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</si>
  <si>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</si>
  <si>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</si>
  <si>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</si>
  <si>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</si>
  <si>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</si>
  <si>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</si>
  <si>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</si>
  <si>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</si>
  <si>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</si>
  <si>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</si>
  <si>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</si>
  <si>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</si>
  <si>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</si>
  <si>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</si>
  <si>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</si>
  <si>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</si>
  <si>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</si>
  <si>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</si>
  <si>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</si>
  <si>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</si>
  <si>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</si>
  <si>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</si>
  <si>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</si>
  <si>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</si>
  <si>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</si>
  <si>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</si>
  <si>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</si>
  <si>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</si>
  <si>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</si>
  <si>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</si>
  <si>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</si>
  <si>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</si>
  <si>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</si>
  <si>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</si>
  <si>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</si>
  <si>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</si>
  <si>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</si>
  <si>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</si>
  <si>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</si>
  <si>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</si>
  <si>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</si>
  <si>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</si>
  <si>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</si>
  <si>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</si>
  <si>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</si>
  <si>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</si>
  <si>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</si>
  <si>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</si>
  <si>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</si>
  <si>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</si>
  <si>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</si>
  <si>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</si>
  <si>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</si>
  <si>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</si>
  <si>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</si>
  <si>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</si>
  <si>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</si>
  <si>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</si>
  <si>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</si>
  <si>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</si>
  <si>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</si>
  <si>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</si>
  <si>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</si>
  <si>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</si>
  <si>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</si>
  <si>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</si>
  <si>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</si>
  <si>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</si>
  <si>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</si>
  <si>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</si>
  <si>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</si>
  <si>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</si>
  <si>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</si>
  <si>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</si>
  <si>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</si>
  <si>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</si>
  <si>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</si>
  <si>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</si>
  <si>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</si>
  <si>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</si>
  <si>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</si>
  <si>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</si>
  <si>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</si>
  <si>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</si>
  <si>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</si>
  <si>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</si>
  <si>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</si>
  <si>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</si>
  <si>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</si>
  <si>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</si>
  <si>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</si>
  <si>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</si>
  <si>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</si>
  <si>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</si>
  <si>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</si>
  <si>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</si>
  <si>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</si>
  <si>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</si>
  <si>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</si>
  <si>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</si>
  <si>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</si>
  <si>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</si>
  <si>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</si>
  <si>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</si>
  <si>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</si>
  <si>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</si>
  <si>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</si>
  <si>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</si>
  <si>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</si>
  <si>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</si>
  <si>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</si>
  <si>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</si>
  <si>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</si>
  <si>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</si>
  <si>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</si>
  <si>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</si>
  <si>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</si>
  <si>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</si>
  <si>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</si>
  <si>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</si>
  <si>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</si>
  <si>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</si>
  <si>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</si>
  <si>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</si>
  <si>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</si>
  <si>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</si>
  <si>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</si>
  <si>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</si>
  <si>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</si>
  <si>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</si>
  <si>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</si>
  <si>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</si>
  <si>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壬生町</t>
    <rPh sb="0" eb="3">
      <t>ミブマチ</t>
    </rPh>
    <phoneticPr fontId="2"/>
  </si>
  <si>
    <t>００(H12)</t>
  </si>
  <si>
    <t>０1(H13)</t>
    <phoneticPr fontId="2"/>
  </si>
  <si>
    <t>０1(H13）</t>
    <phoneticPr fontId="2"/>
  </si>
  <si>
    <t>０１(H13)</t>
    <phoneticPr fontId="2"/>
  </si>
  <si>
    <t>０２(H14)</t>
    <phoneticPr fontId="2"/>
  </si>
  <si>
    <t>０２(H14）</t>
    <phoneticPr fontId="2"/>
  </si>
  <si>
    <t>０３(H15)</t>
    <phoneticPr fontId="2"/>
  </si>
  <si>
    <t>０３(H15）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</si>
  <si>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</si>
  <si>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</si>
  <si>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</si>
  <si>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０４(H16）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</si>
  <si>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</si>
  <si>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</si>
  <si>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</si>
  <si>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</si>
  <si>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</si>
  <si>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</si>
  <si>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０５(H17）</t>
    <phoneticPr fontId="2"/>
  </si>
  <si>
    <t>０６(H18)</t>
    <phoneticPr fontId="2"/>
  </si>
  <si>
    <t>０６(H18）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</si>
  <si>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</si>
  <si>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</si>
  <si>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</si>
  <si>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</si>
  <si>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</si>
  <si>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</si>
  <si>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</si>
  <si>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－</t>
    <phoneticPr fontId="2"/>
  </si>
  <si>
    <t>０７(H19）</t>
    <phoneticPr fontId="2"/>
  </si>
  <si>
    <t>０７(H19）</t>
    <phoneticPr fontId="2"/>
  </si>
  <si>
    <t>０７(H19）</t>
    <phoneticPr fontId="2"/>
  </si>
  <si>
    <t>０７(H19）</t>
    <phoneticPr fontId="2"/>
  </si>
  <si>
    <t>０８(H20)</t>
    <phoneticPr fontId="2"/>
  </si>
  <si>
    <t>０８(H20）</t>
    <phoneticPr fontId="2"/>
  </si>
  <si>
    <t>０９(H21)</t>
    <phoneticPr fontId="2"/>
  </si>
  <si>
    <t>０９(H21）</t>
    <phoneticPr fontId="2"/>
  </si>
  <si>
    <t>１０(H22)</t>
    <phoneticPr fontId="2"/>
  </si>
  <si>
    <t>１１(H23)</t>
    <phoneticPr fontId="2"/>
  </si>
  <si>
    <t>１０(H22）</t>
    <phoneticPr fontId="2"/>
  </si>
  <si>
    <t>１１(H23）</t>
    <phoneticPr fontId="2"/>
  </si>
  <si>
    <t>-</t>
  </si>
  <si>
    <t xml:space="preserve"> (3) 震災復興特別交付税</t>
    <phoneticPr fontId="2"/>
  </si>
  <si>
    <t xml:space="preserve"> (3) 震災復興特別交付税</t>
    <phoneticPr fontId="2"/>
  </si>
  <si>
    <t>１２(H24)</t>
  </si>
  <si>
    <t>１３(H25)</t>
  </si>
  <si>
    <t>１４(H26)</t>
  </si>
  <si>
    <t>１５(H27)</t>
  </si>
  <si>
    <t>－</t>
    <phoneticPr fontId="2"/>
  </si>
  <si>
    <t>－</t>
    <phoneticPr fontId="2"/>
  </si>
  <si>
    <t>１６(H28)</t>
    <phoneticPr fontId="2"/>
  </si>
  <si>
    <t>うち臨時財政対策債</t>
    <rPh sb="2" eb="9">
      <t>リ</t>
    </rPh>
    <phoneticPr fontId="2"/>
  </si>
  <si>
    <t>１７(H29)</t>
  </si>
  <si>
    <t>１７(H29)</t>
    <phoneticPr fontId="2"/>
  </si>
  <si>
    <t>１８(H30)</t>
    <phoneticPr fontId="2"/>
  </si>
  <si>
    <t>１９(R１)</t>
    <phoneticPr fontId="2"/>
  </si>
  <si>
    <t>８ 自動車税環境性能割交付金</t>
    <phoneticPr fontId="2"/>
  </si>
  <si>
    <t>壬生町</t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</si>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</sst>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</cellStyleXfs>
  <cellXfs count="103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0" xfId="1" applyFont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82" fontId="5" fillId="0" borderId="1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3" fontId="10" fillId="0" borderId="0" xfId="0" applyNumberFormat="1" applyFont="1"/>
    <xf numFmtId="179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11" fillId="0" borderId="0" xfId="0" applyNumberFormat="1" applyFont="1"/>
    <xf numFmtId="182" fontId="10" fillId="0" borderId="0" xfId="0" applyNumberFormat="1" applyFont="1"/>
    <xf numFmtId="183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3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14" fillId="0" borderId="1" xfId="0" applyFont="1" applyBorder="1" applyAlignment="1">
      <alignment vertical="center"/>
    </xf>
    <xf numFmtId="183" fontId="14" fillId="0" borderId="1" xfId="0" applyNumberFormat="1" applyFont="1" applyFill="1" applyBorder="1" applyAlignment="1" applyProtection="1"/>
    <xf numFmtId="183" fontId="14" fillId="0" borderId="1" xfId="0" applyNumberFormat="1" applyFont="1" applyBorder="1" applyAlignment="1"/>
    <xf numFmtId="182" fontId="14" fillId="0" borderId="1" xfId="0" applyNumberFormat="1" applyFont="1" applyFill="1" applyBorder="1" applyProtection="1"/>
    <xf numFmtId="182" fontId="14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</cellXfs>
  <cellStyles count="4">
    <cellStyle name="桁区切り" xfId="1" builtinId="6"/>
    <cellStyle name="標準" xfId="0" builtinId="0"/>
    <cellStyle name="標準 3" xfId="3" xr:uid="{DDC0021D-BF51-4296-8FF2-FEEEA8844FCD}"/>
    <cellStyle name="標準 6 2" xfId="2" xr:uid="{2D13F7E2-5C12-4566-BDA5-9C3B7C25CB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361755079419852"/>
          <c:y val="1.3563545520665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03842017629408E-2"/>
          <c:y val="9.9876755570834877E-2"/>
          <c:w val="0.86513293907580924"/>
          <c:h val="0.7322722149219357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０1(H13）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8944163</c:v>
                </c:pt>
                <c:pt idx="1">
                  <c:v>9829448</c:v>
                </c:pt>
                <c:pt idx="2">
                  <c:v>11822302</c:v>
                </c:pt>
                <c:pt idx="3">
                  <c:v>11379269</c:v>
                </c:pt>
                <c:pt idx="4">
                  <c:v>10532664</c:v>
                </c:pt>
                <c:pt idx="5">
                  <c:v>10604208</c:v>
                </c:pt>
                <c:pt idx="6">
                  <c:v>11821781</c:v>
                </c:pt>
                <c:pt idx="7">
                  <c:v>13206853</c:v>
                </c:pt>
                <c:pt idx="8">
                  <c:v>11474786</c:v>
                </c:pt>
                <c:pt idx="9">
                  <c:v>11105555</c:v>
                </c:pt>
                <c:pt idx="10">
                  <c:v>11574020</c:v>
                </c:pt>
                <c:pt idx="11">
                  <c:v>10630722</c:v>
                </c:pt>
                <c:pt idx="12">
                  <c:v>10501968</c:v>
                </c:pt>
                <c:pt idx="13">
                  <c:v>10564084</c:v>
                </c:pt>
                <c:pt idx="14">
                  <c:v>10369293</c:v>
                </c:pt>
                <c:pt idx="15">
                  <c:v>10453038</c:v>
                </c:pt>
                <c:pt idx="16">
                  <c:v>11116463</c:v>
                </c:pt>
                <c:pt idx="17">
                  <c:v>11562330</c:v>
                </c:pt>
                <c:pt idx="18">
                  <c:v>12576395</c:v>
                </c:pt>
                <c:pt idx="19">
                  <c:v>12348301</c:v>
                </c:pt>
                <c:pt idx="20">
                  <c:v>12853208</c:v>
                </c:pt>
                <c:pt idx="21">
                  <c:v>12515329</c:v>
                </c:pt>
                <c:pt idx="22">
                  <c:v>12295764</c:v>
                </c:pt>
                <c:pt idx="23">
                  <c:v>12994663</c:v>
                </c:pt>
                <c:pt idx="24">
                  <c:v>12674734</c:v>
                </c:pt>
                <c:pt idx="25">
                  <c:v>13087762</c:v>
                </c:pt>
                <c:pt idx="26">
                  <c:v>13176264</c:v>
                </c:pt>
                <c:pt idx="27">
                  <c:v>13265100</c:v>
                </c:pt>
                <c:pt idx="28">
                  <c:v>13805344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C-43D5-A940-A9BD38C6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682496"/>
        <c:axId val="4668480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０1(H13）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4399151</c:v>
                </c:pt>
                <c:pt idx="1">
                  <c:v>4807814</c:v>
                </c:pt>
                <c:pt idx="2">
                  <c:v>4784621</c:v>
                </c:pt>
                <c:pt idx="3">
                  <c:v>4483745</c:v>
                </c:pt>
                <c:pt idx="4">
                  <c:v>4728683</c:v>
                </c:pt>
                <c:pt idx="5">
                  <c:v>4707198</c:v>
                </c:pt>
                <c:pt idx="6">
                  <c:v>5091863</c:v>
                </c:pt>
                <c:pt idx="7">
                  <c:v>4909805</c:v>
                </c:pt>
                <c:pt idx="8">
                  <c:v>4868459</c:v>
                </c:pt>
                <c:pt idx="9">
                  <c:v>4732127</c:v>
                </c:pt>
                <c:pt idx="10">
                  <c:v>4657774</c:v>
                </c:pt>
                <c:pt idx="11">
                  <c:v>4678681</c:v>
                </c:pt>
                <c:pt idx="12">
                  <c:v>4500726</c:v>
                </c:pt>
                <c:pt idx="13">
                  <c:v>4507653</c:v>
                </c:pt>
                <c:pt idx="14">
                  <c:v>4627184</c:v>
                </c:pt>
                <c:pt idx="15">
                  <c:v>4644416</c:v>
                </c:pt>
                <c:pt idx="16">
                  <c:v>5007869</c:v>
                </c:pt>
                <c:pt idx="17">
                  <c:v>5064764</c:v>
                </c:pt>
                <c:pt idx="18">
                  <c:v>4868336</c:v>
                </c:pt>
                <c:pt idx="19">
                  <c:v>4708549</c:v>
                </c:pt>
                <c:pt idx="20">
                  <c:v>4723837</c:v>
                </c:pt>
                <c:pt idx="21">
                  <c:v>4627150</c:v>
                </c:pt>
                <c:pt idx="22">
                  <c:v>4603223</c:v>
                </c:pt>
                <c:pt idx="23">
                  <c:v>4679135</c:v>
                </c:pt>
                <c:pt idx="24">
                  <c:v>4764062</c:v>
                </c:pt>
                <c:pt idx="25">
                  <c:v>4867392</c:v>
                </c:pt>
                <c:pt idx="26">
                  <c:v>5169322</c:v>
                </c:pt>
                <c:pt idx="27">
                  <c:v>5755944</c:v>
                </c:pt>
                <c:pt idx="28">
                  <c:v>5625689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43D5-A940-A9BD38C6C869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０1(H13）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1864872</c:v>
                </c:pt>
                <c:pt idx="1">
                  <c:v>1958092</c:v>
                </c:pt>
                <c:pt idx="2">
                  <c:v>1854089</c:v>
                </c:pt>
                <c:pt idx="3">
                  <c:v>2216883</c:v>
                </c:pt>
                <c:pt idx="4">
                  <c:v>2016894</c:v>
                </c:pt>
                <c:pt idx="5">
                  <c:v>2215918</c:v>
                </c:pt>
                <c:pt idx="6">
                  <c:v>2452389</c:v>
                </c:pt>
                <c:pt idx="7">
                  <c:v>2627129</c:v>
                </c:pt>
                <c:pt idx="8">
                  <c:v>2768295</c:v>
                </c:pt>
                <c:pt idx="9">
                  <c:v>2875312</c:v>
                </c:pt>
                <c:pt idx="10">
                  <c:v>2602674</c:v>
                </c:pt>
                <c:pt idx="11">
                  <c:v>2567572</c:v>
                </c:pt>
                <c:pt idx="12">
                  <c:v>2332215</c:v>
                </c:pt>
                <c:pt idx="13">
                  <c:v>1979074</c:v>
                </c:pt>
                <c:pt idx="14">
                  <c:v>1883591</c:v>
                </c:pt>
                <c:pt idx="15">
                  <c:v>1672747</c:v>
                </c:pt>
                <c:pt idx="16">
                  <c:v>1715716</c:v>
                </c:pt>
                <c:pt idx="17">
                  <c:v>1853450</c:v>
                </c:pt>
                <c:pt idx="18">
                  <c:v>1976764</c:v>
                </c:pt>
                <c:pt idx="19">
                  <c:v>2244994</c:v>
                </c:pt>
                <c:pt idx="20">
                  <c:v>2311118</c:v>
                </c:pt>
                <c:pt idx="21">
                  <c:v>2208917</c:v>
                </c:pt>
                <c:pt idx="22">
                  <c:v>2056976</c:v>
                </c:pt>
                <c:pt idx="23">
                  <c:v>2028679</c:v>
                </c:pt>
                <c:pt idx="24">
                  <c:v>1988662</c:v>
                </c:pt>
                <c:pt idx="25">
                  <c:v>1842160</c:v>
                </c:pt>
                <c:pt idx="26">
                  <c:v>1882193</c:v>
                </c:pt>
                <c:pt idx="27">
                  <c:v>1567977</c:v>
                </c:pt>
                <c:pt idx="28">
                  <c:v>1100704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C-43D5-A940-A9BD38C6C869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０1(H13）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226623</c:v>
                </c:pt>
                <c:pt idx="1">
                  <c:v>262321</c:v>
                </c:pt>
                <c:pt idx="2">
                  <c:v>600390</c:v>
                </c:pt>
                <c:pt idx="3">
                  <c:v>491072</c:v>
                </c:pt>
                <c:pt idx="4">
                  <c:v>627377</c:v>
                </c:pt>
                <c:pt idx="5">
                  <c:v>721382</c:v>
                </c:pt>
                <c:pt idx="6">
                  <c:v>782859</c:v>
                </c:pt>
                <c:pt idx="7">
                  <c:v>999599</c:v>
                </c:pt>
                <c:pt idx="8">
                  <c:v>1057645</c:v>
                </c:pt>
                <c:pt idx="9">
                  <c:v>504976</c:v>
                </c:pt>
                <c:pt idx="10">
                  <c:v>508112</c:v>
                </c:pt>
                <c:pt idx="11">
                  <c:v>470409</c:v>
                </c:pt>
                <c:pt idx="12">
                  <c:v>558302</c:v>
                </c:pt>
                <c:pt idx="13">
                  <c:v>686259</c:v>
                </c:pt>
                <c:pt idx="14">
                  <c:v>551977</c:v>
                </c:pt>
                <c:pt idx="15">
                  <c:v>558436</c:v>
                </c:pt>
                <c:pt idx="16">
                  <c:v>912435</c:v>
                </c:pt>
                <c:pt idx="17">
                  <c:v>1122729</c:v>
                </c:pt>
                <c:pt idx="18">
                  <c:v>1812040</c:v>
                </c:pt>
                <c:pt idx="19">
                  <c:v>1244259</c:v>
                </c:pt>
                <c:pt idx="20">
                  <c:v>1272716</c:v>
                </c:pt>
                <c:pt idx="21">
                  <c:v>1116474</c:v>
                </c:pt>
                <c:pt idx="22">
                  <c:v>1266870</c:v>
                </c:pt>
                <c:pt idx="23">
                  <c:v>1549450</c:v>
                </c:pt>
                <c:pt idx="24">
                  <c:v>1573553</c:v>
                </c:pt>
                <c:pt idx="25">
                  <c:v>1798250</c:v>
                </c:pt>
                <c:pt idx="26">
                  <c:v>1552889</c:v>
                </c:pt>
                <c:pt idx="27">
                  <c:v>1500133</c:v>
                </c:pt>
                <c:pt idx="28">
                  <c:v>1696251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EC-43D5-A940-A9BD38C6C869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０1(H13）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315956</c:v>
                </c:pt>
                <c:pt idx="1">
                  <c:v>476685</c:v>
                </c:pt>
                <c:pt idx="2">
                  <c:v>417331</c:v>
                </c:pt>
                <c:pt idx="3">
                  <c:v>364096</c:v>
                </c:pt>
                <c:pt idx="4">
                  <c:v>363788</c:v>
                </c:pt>
                <c:pt idx="5">
                  <c:v>458444</c:v>
                </c:pt>
                <c:pt idx="6">
                  <c:v>411023</c:v>
                </c:pt>
                <c:pt idx="7">
                  <c:v>396667</c:v>
                </c:pt>
                <c:pt idx="8">
                  <c:v>486516</c:v>
                </c:pt>
                <c:pt idx="9">
                  <c:v>467148</c:v>
                </c:pt>
                <c:pt idx="10">
                  <c:v>494730</c:v>
                </c:pt>
                <c:pt idx="11">
                  <c:v>591174</c:v>
                </c:pt>
                <c:pt idx="12">
                  <c:v>523692</c:v>
                </c:pt>
                <c:pt idx="13">
                  <c:v>500167</c:v>
                </c:pt>
                <c:pt idx="14">
                  <c:v>519159</c:v>
                </c:pt>
                <c:pt idx="15">
                  <c:v>507573</c:v>
                </c:pt>
                <c:pt idx="16">
                  <c:v>696119</c:v>
                </c:pt>
                <c:pt idx="17">
                  <c:v>615784</c:v>
                </c:pt>
                <c:pt idx="18">
                  <c:v>735276</c:v>
                </c:pt>
                <c:pt idx="19">
                  <c:v>840578</c:v>
                </c:pt>
                <c:pt idx="20">
                  <c:v>826577</c:v>
                </c:pt>
                <c:pt idx="21">
                  <c:v>1046791</c:v>
                </c:pt>
                <c:pt idx="22">
                  <c:v>928874</c:v>
                </c:pt>
                <c:pt idx="23">
                  <c:v>1132251</c:v>
                </c:pt>
                <c:pt idx="24">
                  <c:v>907735</c:v>
                </c:pt>
                <c:pt idx="25">
                  <c:v>1107730</c:v>
                </c:pt>
                <c:pt idx="26">
                  <c:v>1018244</c:v>
                </c:pt>
                <c:pt idx="27">
                  <c:v>973482</c:v>
                </c:pt>
                <c:pt idx="28">
                  <c:v>1064303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EC-43D5-A940-A9BD38C6C869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０1(H13）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75000</c:v>
                </c:pt>
                <c:pt idx="1">
                  <c:v>228100</c:v>
                </c:pt>
                <c:pt idx="2">
                  <c:v>1823100</c:v>
                </c:pt>
                <c:pt idx="3">
                  <c:v>1991600</c:v>
                </c:pt>
                <c:pt idx="4">
                  <c:v>1069400</c:v>
                </c:pt>
                <c:pt idx="5">
                  <c:v>453200</c:v>
                </c:pt>
                <c:pt idx="6">
                  <c:v>1244000</c:v>
                </c:pt>
                <c:pt idx="7">
                  <c:v>2185900</c:v>
                </c:pt>
                <c:pt idx="8">
                  <c:v>266200</c:v>
                </c:pt>
                <c:pt idx="9">
                  <c:v>265300</c:v>
                </c:pt>
                <c:pt idx="10">
                  <c:v>485200</c:v>
                </c:pt>
                <c:pt idx="11">
                  <c:v>501266</c:v>
                </c:pt>
                <c:pt idx="12">
                  <c:v>620400</c:v>
                </c:pt>
                <c:pt idx="13">
                  <c:v>733500</c:v>
                </c:pt>
                <c:pt idx="14">
                  <c:v>611600</c:v>
                </c:pt>
                <c:pt idx="15">
                  <c:v>546900</c:v>
                </c:pt>
                <c:pt idx="16">
                  <c:v>535600</c:v>
                </c:pt>
                <c:pt idx="17">
                  <c:v>647300</c:v>
                </c:pt>
                <c:pt idx="18">
                  <c:v>686000</c:v>
                </c:pt>
                <c:pt idx="19">
                  <c:v>946600</c:v>
                </c:pt>
                <c:pt idx="20">
                  <c:v>951200</c:v>
                </c:pt>
                <c:pt idx="21">
                  <c:v>1059200</c:v>
                </c:pt>
                <c:pt idx="22">
                  <c:v>974400</c:v>
                </c:pt>
                <c:pt idx="23">
                  <c:v>1176000</c:v>
                </c:pt>
                <c:pt idx="24">
                  <c:v>788800</c:v>
                </c:pt>
                <c:pt idx="25">
                  <c:v>698300</c:v>
                </c:pt>
                <c:pt idx="26">
                  <c:v>593200</c:v>
                </c:pt>
                <c:pt idx="27">
                  <c:v>570100</c:v>
                </c:pt>
                <c:pt idx="28">
                  <c:v>906000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EC-43D5-A940-A9BD38C6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5552"/>
        <c:axId val="46697088"/>
      </c:lineChart>
      <c:catAx>
        <c:axId val="46682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8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84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41124739885602E-2"/>
              <c:y val="5.17879391582076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82496"/>
        <c:crosses val="autoZero"/>
        <c:crossBetween val="between"/>
      </c:valAx>
      <c:catAx>
        <c:axId val="4669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697088"/>
        <c:crosses val="autoZero"/>
        <c:auto val="0"/>
        <c:lblAlgn val="ctr"/>
        <c:lblOffset val="100"/>
        <c:noMultiLvlLbl val="0"/>
      </c:catAx>
      <c:valAx>
        <c:axId val="4669708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397256119877451"/>
              <c:y val="5.67201087815830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955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13071871187359E-2"/>
          <c:y val="0.92125623669428058"/>
          <c:w val="0.83333423515399385"/>
          <c:h val="4.74981248879352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68221930005238"/>
          <c:y val="1.72413294367377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6645594014517E-2"/>
          <c:y val="0.10079591915370492"/>
          <c:w val="0.89131053426120077"/>
          <c:h val="0.7214865792054665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０1(H13)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4963649</c:v>
                </c:pt>
                <c:pt idx="1">
                  <c:v>4841460</c:v>
                </c:pt>
                <c:pt idx="2">
                  <c:v>6290424</c:v>
                </c:pt>
                <c:pt idx="3">
                  <c:v>7886675</c:v>
                </c:pt>
                <c:pt idx="4">
                  <c:v>8450701</c:v>
                </c:pt>
                <c:pt idx="5">
                  <c:v>8231748</c:v>
                </c:pt>
                <c:pt idx="6">
                  <c:v>8780392</c:v>
                </c:pt>
                <c:pt idx="7">
                  <c:v>10231238</c:v>
                </c:pt>
                <c:pt idx="8">
                  <c:v>9697173</c:v>
                </c:pt>
                <c:pt idx="9">
                  <c:v>9079373</c:v>
                </c:pt>
                <c:pt idx="10">
                  <c:v>8204983</c:v>
                </c:pt>
                <c:pt idx="11">
                  <c:v>7888648</c:v>
                </c:pt>
                <c:pt idx="12">
                  <c:v>7610773</c:v>
                </c:pt>
                <c:pt idx="13">
                  <c:v>7469838</c:v>
                </c:pt>
                <c:pt idx="14">
                  <c:v>7258455</c:v>
                </c:pt>
                <c:pt idx="15">
                  <c:v>7056503</c:v>
                </c:pt>
                <c:pt idx="16">
                  <c:v>6833620</c:v>
                </c:pt>
                <c:pt idx="17">
                  <c:v>6675578</c:v>
                </c:pt>
                <c:pt idx="18">
                  <c:v>6577736</c:v>
                </c:pt>
                <c:pt idx="19">
                  <c:v>6709595</c:v>
                </c:pt>
                <c:pt idx="20">
                  <c:v>6863027</c:v>
                </c:pt>
                <c:pt idx="21">
                  <c:v>7021431</c:v>
                </c:pt>
                <c:pt idx="22">
                  <c:v>7147841</c:v>
                </c:pt>
                <c:pt idx="23">
                  <c:v>7649416</c:v>
                </c:pt>
                <c:pt idx="24">
                  <c:v>7724004</c:v>
                </c:pt>
                <c:pt idx="25">
                  <c:v>7706929</c:v>
                </c:pt>
                <c:pt idx="26">
                  <c:v>7551713</c:v>
                </c:pt>
                <c:pt idx="27">
                  <c:v>7364078</c:v>
                </c:pt>
                <c:pt idx="28">
                  <c:v>7433446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8-4B8D-93D0-B68A5194A386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０1(H13)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189300</c:v>
                </c:pt>
                <c:pt idx="11">
                  <c:v>339300</c:v>
                </c:pt>
                <c:pt idx="12">
                  <c:v>659014</c:v>
                </c:pt>
                <c:pt idx="13">
                  <c:v>1194908</c:v>
                </c:pt>
                <c:pt idx="14">
                  <c:v>1560087</c:v>
                </c:pt>
                <c:pt idx="15">
                  <c:v>1878547</c:v>
                </c:pt>
                <c:pt idx="16">
                  <c:v>2154081</c:v>
                </c:pt>
                <c:pt idx="17">
                  <c:v>2378576</c:v>
                </c:pt>
                <c:pt idx="18">
                  <c:v>2660056</c:v>
                </c:pt>
                <c:pt idx="19">
                  <c:v>3149867</c:v>
                </c:pt>
                <c:pt idx="20">
                  <c:v>3610204</c:v>
                </c:pt>
                <c:pt idx="21">
                  <c:v>4072678</c:v>
                </c:pt>
                <c:pt idx="22">
                  <c:v>4487312</c:v>
                </c:pt>
                <c:pt idx="23">
                  <c:v>4675758</c:v>
                </c:pt>
                <c:pt idx="24">
                  <c:v>4975768</c:v>
                </c:pt>
                <c:pt idx="25">
                  <c:v>5092632</c:v>
                </c:pt>
                <c:pt idx="26">
                  <c:v>5149816</c:v>
                </c:pt>
                <c:pt idx="27">
                  <c:v>4981480</c:v>
                </c:pt>
                <c:pt idx="28">
                  <c:v>4913103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8-4B8D-93D0-B68A5194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129216"/>
        <c:axId val="53131520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０1(H13)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8376954</c:v>
                </c:pt>
                <c:pt idx="1">
                  <c:v>9403091</c:v>
                </c:pt>
                <c:pt idx="2">
                  <c:v>11411423</c:v>
                </c:pt>
                <c:pt idx="3">
                  <c:v>11064261</c:v>
                </c:pt>
                <c:pt idx="4">
                  <c:v>10147715</c:v>
                </c:pt>
                <c:pt idx="5">
                  <c:v>10281636</c:v>
                </c:pt>
                <c:pt idx="6">
                  <c:v>11402255</c:v>
                </c:pt>
                <c:pt idx="7">
                  <c:v>12677477</c:v>
                </c:pt>
                <c:pt idx="8">
                  <c:v>10944406</c:v>
                </c:pt>
                <c:pt idx="9">
                  <c:v>10551124</c:v>
                </c:pt>
                <c:pt idx="10">
                  <c:v>11239210</c:v>
                </c:pt>
                <c:pt idx="11">
                  <c:v>10154703</c:v>
                </c:pt>
                <c:pt idx="12">
                  <c:v>10006080</c:v>
                </c:pt>
                <c:pt idx="13">
                  <c:v>10143309</c:v>
                </c:pt>
                <c:pt idx="14">
                  <c:v>9825326</c:v>
                </c:pt>
                <c:pt idx="15">
                  <c:v>9936031</c:v>
                </c:pt>
                <c:pt idx="16">
                  <c:v>10648715</c:v>
                </c:pt>
                <c:pt idx="17">
                  <c:v>10736759</c:v>
                </c:pt>
                <c:pt idx="18">
                  <c:v>11951074</c:v>
                </c:pt>
                <c:pt idx="19">
                  <c:v>11825034</c:v>
                </c:pt>
                <c:pt idx="20">
                  <c:v>12393245</c:v>
                </c:pt>
                <c:pt idx="21">
                  <c:v>12053205</c:v>
                </c:pt>
                <c:pt idx="22">
                  <c:v>11880102</c:v>
                </c:pt>
                <c:pt idx="23">
                  <c:v>12576026</c:v>
                </c:pt>
                <c:pt idx="24">
                  <c:v>12125070</c:v>
                </c:pt>
                <c:pt idx="25">
                  <c:v>12630647</c:v>
                </c:pt>
                <c:pt idx="26">
                  <c:v>12694454</c:v>
                </c:pt>
                <c:pt idx="27">
                  <c:v>12682054</c:v>
                </c:pt>
                <c:pt idx="28">
                  <c:v>13319835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B8-4B8D-93D0-B68A5194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9216"/>
        <c:axId val="53131520"/>
      </c:lineChart>
      <c:catAx>
        <c:axId val="5312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3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315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1144927306621892E-2"/>
              <c:y val="5.96818914653496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9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15938196342876"/>
          <c:y val="0.9151208449481103"/>
          <c:w val="0.56767437451167468"/>
          <c:h val="6.347006292117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1.9920237243071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39530100137548E-2"/>
          <c:y val="0.10225776873984367"/>
          <c:w val="0.91555855874173842"/>
          <c:h val="0.73306867979732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グラフ!$P$159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グラフ!$R$158:$AT$158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グラフ!$R$159:$AT$159</c:f>
              <c:numCache>
                <c:formatCode>#,##0,</c:formatCode>
                <c:ptCount val="29"/>
                <c:pt idx="0">
                  <c:v>104511</c:v>
                </c:pt>
                <c:pt idx="1">
                  <c:v>313189</c:v>
                </c:pt>
                <c:pt idx="2">
                  <c:v>510656</c:v>
                </c:pt>
                <c:pt idx="3">
                  <c:v>232830</c:v>
                </c:pt>
                <c:pt idx="4">
                  <c:v>880569</c:v>
                </c:pt>
                <c:pt idx="5">
                  <c:v>696458</c:v>
                </c:pt>
                <c:pt idx="6">
                  <c:v>1140474</c:v>
                </c:pt>
                <c:pt idx="7">
                  <c:v>1371778</c:v>
                </c:pt>
                <c:pt idx="8">
                  <c:v>551113</c:v>
                </c:pt>
                <c:pt idx="9">
                  <c:v>356562</c:v>
                </c:pt>
                <c:pt idx="10">
                  <c:v>300468</c:v>
                </c:pt>
                <c:pt idx="11">
                  <c:v>352062</c:v>
                </c:pt>
                <c:pt idx="12">
                  <c:v>163062</c:v>
                </c:pt>
                <c:pt idx="13">
                  <c:v>416632</c:v>
                </c:pt>
                <c:pt idx="14">
                  <c:v>145210</c:v>
                </c:pt>
                <c:pt idx="15">
                  <c:v>117824</c:v>
                </c:pt>
                <c:pt idx="16">
                  <c:v>821239</c:v>
                </c:pt>
                <c:pt idx="17">
                  <c:v>1020858</c:v>
                </c:pt>
                <c:pt idx="18">
                  <c:v>1005228</c:v>
                </c:pt>
                <c:pt idx="19">
                  <c:v>684338</c:v>
                </c:pt>
                <c:pt idx="20">
                  <c:v>630851</c:v>
                </c:pt>
                <c:pt idx="21">
                  <c:v>782916</c:v>
                </c:pt>
                <c:pt idx="22">
                  <c:v>572280</c:v>
                </c:pt>
                <c:pt idx="23">
                  <c:v>1051495</c:v>
                </c:pt>
                <c:pt idx="24">
                  <c:v>404533</c:v>
                </c:pt>
                <c:pt idx="25">
                  <c:v>793368</c:v>
                </c:pt>
                <c:pt idx="26">
                  <c:v>376903</c:v>
                </c:pt>
                <c:pt idx="27">
                  <c:v>404730</c:v>
                </c:pt>
                <c:pt idx="28">
                  <c:v>548146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F-481A-AB64-A759FD1F6A8E}"/>
            </c:ext>
          </c:extLst>
        </c:ser>
        <c:ser>
          <c:idx val="1"/>
          <c:order val="1"/>
          <c:tx>
            <c:strRef>
              <c:f>グラフ!$P$160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グラフ!$R$158:$AT$158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グラフ!$R$160:$AT$160</c:f>
              <c:numCache>
                <c:formatCode>#,##0,</c:formatCode>
                <c:ptCount val="29"/>
                <c:pt idx="0">
                  <c:v>2246666</c:v>
                </c:pt>
                <c:pt idx="1">
                  <c:v>2747384</c:v>
                </c:pt>
                <c:pt idx="2">
                  <c:v>4413568</c:v>
                </c:pt>
                <c:pt idx="3">
                  <c:v>4099165</c:v>
                </c:pt>
                <c:pt idx="4">
                  <c:v>1994936</c:v>
                </c:pt>
                <c:pt idx="5">
                  <c:v>1828328</c:v>
                </c:pt>
                <c:pt idx="6">
                  <c:v>2052796</c:v>
                </c:pt>
                <c:pt idx="7">
                  <c:v>3508895</c:v>
                </c:pt>
                <c:pt idx="8">
                  <c:v>167669</c:v>
                </c:pt>
                <c:pt idx="9">
                  <c:v>1607832</c:v>
                </c:pt>
                <c:pt idx="10">
                  <c:v>1548161</c:v>
                </c:pt>
                <c:pt idx="11">
                  <c:v>1595964</c:v>
                </c:pt>
                <c:pt idx="12">
                  <c:v>1129567</c:v>
                </c:pt>
                <c:pt idx="13">
                  <c:v>994482</c:v>
                </c:pt>
                <c:pt idx="14">
                  <c:v>892576</c:v>
                </c:pt>
                <c:pt idx="15">
                  <c:v>888018</c:v>
                </c:pt>
                <c:pt idx="16">
                  <c:v>865045</c:v>
                </c:pt>
                <c:pt idx="17">
                  <c:v>689545</c:v>
                </c:pt>
                <c:pt idx="18">
                  <c:v>1083045</c:v>
                </c:pt>
                <c:pt idx="19">
                  <c:v>1007640</c:v>
                </c:pt>
                <c:pt idx="20">
                  <c:v>1192146</c:v>
                </c:pt>
                <c:pt idx="21">
                  <c:v>817941</c:v>
                </c:pt>
                <c:pt idx="22">
                  <c:v>1017887</c:v>
                </c:pt>
                <c:pt idx="23">
                  <c:v>1012174</c:v>
                </c:pt>
                <c:pt idx="24">
                  <c:v>681884</c:v>
                </c:pt>
                <c:pt idx="25">
                  <c:v>889483</c:v>
                </c:pt>
                <c:pt idx="26">
                  <c:v>887857</c:v>
                </c:pt>
                <c:pt idx="27">
                  <c:v>1074541</c:v>
                </c:pt>
                <c:pt idx="28">
                  <c:v>1211432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F-481A-AB64-A759FD1F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225088"/>
        <c:axId val="47226880"/>
      </c:barChart>
      <c:catAx>
        <c:axId val="4722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2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6521694553805772E-2"/>
              <c:y val="5.84328663462521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25088"/>
        <c:crosses val="autoZero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56590412509551"/>
          <c:y val="0.93360014836506622"/>
          <c:w val="0.5652188312300388"/>
          <c:h val="3.85126661487722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919164254665796"/>
          <c:y val="1.2376221504838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86073781441088E-2"/>
          <c:y val="8.5396207322329595E-2"/>
          <c:w val="0.86964442071939696"/>
          <c:h val="0.7521877560680821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グラフ!$P$128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8376954</c:v>
                </c:pt>
                <c:pt idx="1">
                  <c:v>9403091</c:v>
                </c:pt>
                <c:pt idx="2">
                  <c:v>11411423</c:v>
                </c:pt>
                <c:pt idx="3">
                  <c:v>11064261</c:v>
                </c:pt>
                <c:pt idx="4">
                  <c:v>10147715</c:v>
                </c:pt>
                <c:pt idx="5">
                  <c:v>10281636</c:v>
                </c:pt>
                <c:pt idx="6">
                  <c:v>11402138</c:v>
                </c:pt>
                <c:pt idx="7">
                  <c:v>12677477</c:v>
                </c:pt>
                <c:pt idx="8">
                  <c:v>10944406</c:v>
                </c:pt>
                <c:pt idx="9">
                  <c:v>10551124</c:v>
                </c:pt>
                <c:pt idx="10">
                  <c:v>11239210</c:v>
                </c:pt>
                <c:pt idx="11">
                  <c:v>10154703</c:v>
                </c:pt>
                <c:pt idx="12">
                  <c:v>10006080</c:v>
                </c:pt>
                <c:pt idx="13">
                  <c:v>10143309</c:v>
                </c:pt>
                <c:pt idx="14">
                  <c:v>9825326</c:v>
                </c:pt>
                <c:pt idx="15">
                  <c:v>9936031</c:v>
                </c:pt>
                <c:pt idx="16">
                  <c:v>10648715</c:v>
                </c:pt>
                <c:pt idx="17">
                  <c:v>10736759</c:v>
                </c:pt>
                <c:pt idx="18">
                  <c:v>11951074</c:v>
                </c:pt>
                <c:pt idx="19">
                  <c:v>11825034</c:v>
                </c:pt>
                <c:pt idx="20">
                  <c:v>12393245</c:v>
                </c:pt>
                <c:pt idx="21">
                  <c:v>12053205</c:v>
                </c:pt>
                <c:pt idx="22">
                  <c:v>11880102</c:v>
                </c:pt>
                <c:pt idx="23">
                  <c:v>12576026</c:v>
                </c:pt>
                <c:pt idx="24">
                  <c:v>12125070</c:v>
                </c:pt>
                <c:pt idx="25">
                  <c:v>12630647</c:v>
                </c:pt>
                <c:pt idx="26">
                  <c:v>12694454</c:v>
                </c:pt>
                <c:pt idx="27">
                  <c:v>12682054</c:v>
                </c:pt>
                <c:pt idx="28">
                  <c:v>13319835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7-452E-9292-68F44FA3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7204608"/>
        <c:axId val="47214976"/>
      </c:barChart>
      <c:lineChart>
        <c:grouping val="standard"/>
        <c:varyColors val="0"/>
        <c:ser>
          <c:idx val="1"/>
          <c:order val="0"/>
          <c:tx>
            <c:strRef>
              <c:f>グラフ!$P$120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1439943</c:v>
                </c:pt>
                <c:pt idx="1">
                  <c:v>1532746</c:v>
                </c:pt>
                <c:pt idx="2">
                  <c:v>1222623</c:v>
                </c:pt>
                <c:pt idx="3">
                  <c:v>1159198</c:v>
                </c:pt>
                <c:pt idx="4">
                  <c:v>1112940</c:v>
                </c:pt>
                <c:pt idx="5">
                  <c:v>1110232</c:v>
                </c:pt>
                <c:pt idx="6">
                  <c:v>1433517</c:v>
                </c:pt>
                <c:pt idx="7">
                  <c:v>1238571</c:v>
                </c:pt>
                <c:pt idx="8">
                  <c:v>1504013</c:v>
                </c:pt>
                <c:pt idx="9">
                  <c:v>1590588</c:v>
                </c:pt>
                <c:pt idx="10">
                  <c:v>1379169</c:v>
                </c:pt>
                <c:pt idx="11">
                  <c:v>1203108</c:v>
                </c:pt>
                <c:pt idx="12">
                  <c:v>1426877</c:v>
                </c:pt>
                <c:pt idx="13">
                  <c:v>1262513</c:v>
                </c:pt>
                <c:pt idx="14">
                  <c:v>1261019</c:v>
                </c:pt>
                <c:pt idx="15">
                  <c:v>1499838</c:v>
                </c:pt>
                <c:pt idx="16">
                  <c:v>1317408</c:v>
                </c:pt>
                <c:pt idx="17">
                  <c:v>1348130</c:v>
                </c:pt>
                <c:pt idx="18">
                  <c:v>2108580</c:v>
                </c:pt>
                <c:pt idx="19">
                  <c:v>1605000</c:v>
                </c:pt>
                <c:pt idx="20">
                  <c:v>1476314</c:v>
                </c:pt>
                <c:pt idx="21">
                  <c:v>1276579</c:v>
                </c:pt>
                <c:pt idx="22">
                  <c:v>1239698</c:v>
                </c:pt>
                <c:pt idx="23">
                  <c:v>1294759</c:v>
                </c:pt>
                <c:pt idx="24">
                  <c:v>1513259</c:v>
                </c:pt>
                <c:pt idx="25">
                  <c:v>1395283</c:v>
                </c:pt>
                <c:pt idx="26">
                  <c:v>1695951</c:v>
                </c:pt>
                <c:pt idx="27">
                  <c:v>1685382</c:v>
                </c:pt>
                <c:pt idx="28">
                  <c:v>1301388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7-452E-9292-68F44FA3239E}"/>
            </c:ext>
          </c:extLst>
        </c:ser>
        <c:ser>
          <c:idx val="0"/>
          <c:order val="1"/>
          <c:tx>
            <c:strRef>
              <c:f>グラフ!$P$121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787066</c:v>
                </c:pt>
                <c:pt idx="1">
                  <c:v>865130</c:v>
                </c:pt>
                <c:pt idx="2">
                  <c:v>1172302</c:v>
                </c:pt>
                <c:pt idx="3">
                  <c:v>1180608</c:v>
                </c:pt>
                <c:pt idx="4">
                  <c:v>1330844</c:v>
                </c:pt>
                <c:pt idx="5">
                  <c:v>1522069</c:v>
                </c:pt>
                <c:pt idx="6">
                  <c:v>1567787</c:v>
                </c:pt>
                <c:pt idx="7">
                  <c:v>1730672</c:v>
                </c:pt>
                <c:pt idx="8">
                  <c:v>2312755</c:v>
                </c:pt>
                <c:pt idx="9">
                  <c:v>1890408</c:v>
                </c:pt>
                <c:pt idx="10">
                  <c:v>1821200</c:v>
                </c:pt>
                <c:pt idx="11">
                  <c:v>2485579</c:v>
                </c:pt>
                <c:pt idx="12">
                  <c:v>2306932</c:v>
                </c:pt>
                <c:pt idx="13">
                  <c:v>2534246</c:v>
                </c:pt>
                <c:pt idx="14">
                  <c:v>2671531</c:v>
                </c:pt>
                <c:pt idx="15">
                  <c:v>2730446</c:v>
                </c:pt>
                <c:pt idx="16">
                  <c:v>2908042</c:v>
                </c:pt>
                <c:pt idx="17">
                  <c:v>2968511</c:v>
                </c:pt>
                <c:pt idx="18">
                  <c:v>3125544</c:v>
                </c:pt>
                <c:pt idx="19">
                  <c:v>3768335</c:v>
                </c:pt>
                <c:pt idx="20">
                  <c:v>3996290</c:v>
                </c:pt>
                <c:pt idx="21">
                  <c:v>4229548</c:v>
                </c:pt>
                <c:pt idx="22">
                  <c:v>4039140</c:v>
                </c:pt>
                <c:pt idx="23">
                  <c:v>4268181</c:v>
                </c:pt>
                <c:pt idx="24">
                  <c:v>4439429</c:v>
                </c:pt>
                <c:pt idx="25">
                  <c:v>4771923</c:v>
                </c:pt>
                <c:pt idx="26">
                  <c:v>4733804</c:v>
                </c:pt>
                <c:pt idx="27">
                  <c:v>4781241</c:v>
                </c:pt>
                <c:pt idx="28">
                  <c:v>5055826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77-452E-9292-68F44FA3239E}"/>
            </c:ext>
          </c:extLst>
        </c:ser>
        <c:ser>
          <c:idx val="6"/>
          <c:order val="2"/>
          <c:tx>
            <c:strRef>
              <c:f>グラフ!$P$122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704143</c:v>
                </c:pt>
                <c:pt idx="1">
                  <c:v>920878</c:v>
                </c:pt>
                <c:pt idx="2">
                  <c:v>808486</c:v>
                </c:pt>
                <c:pt idx="3">
                  <c:v>1115010</c:v>
                </c:pt>
                <c:pt idx="4">
                  <c:v>1847736</c:v>
                </c:pt>
                <c:pt idx="5">
                  <c:v>881190</c:v>
                </c:pt>
                <c:pt idx="6">
                  <c:v>1834506</c:v>
                </c:pt>
                <c:pt idx="7">
                  <c:v>3025935</c:v>
                </c:pt>
                <c:pt idx="8">
                  <c:v>765442</c:v>
                </c:pt>
                <c:pt idx="9">
                  <c:v>750945</c:v>
                </c:pt>
                <c:pt idx="10">
                  <c:v>834564</c:v>
                </c:pt>
                <c:pt idx="11">
                  <c:v>843423</c:v>
                </c:pt>
                <c:pt idx="12">
                  <c:v>830223</c:v>
                </c:pt>
                <c:pt idx="13">
                  <c:v>798414</c:v>
                </c:pt>
                <c:pt idx="14">
                  <c:v>762330</c:v>
                </c:pt>
                <c:pt idx="15">
                  <c:v>782008</c:v>
                </c:pt>
                <c:pt idx="16">
                  <c:v>829383</c:v>
                </c:pt>
                <c:pt idx="17">
                  <c:v>966880</c:v>
                </c:pt>
                <c:pt idx="18">
                  <c:v>852503</c:v>
                </c:pt>
                <c:pt idx="19">
                  <c:v>902411</c:v>
                </c:pt>
                <c:pt idx="20">
                  <c:v>963296</c:v>
                </c:pt>
                <c:pt idx="21">
                  <c:v>962366</c:v>
                </c:pt>
                <c:pt idx="22">
                  <c:v>944716</c:v>
                </c:pt>
                <c:pt idx="23">
                  <c:v>906819</c:v>
                </c:pt>
                <c:pt idx="24">
                  <c:v>979685</c:v>
                </c:pt>
                <c:pt idx="25">
                  <c:v>942225</c:v>
                </c:pt>
                <c:pt idx="26">
                  <c:v>978546</c:v>
                </c:pt>
                <c:pt idx="27">
                  <c:v>973351</c:v>
                </c:pt>
                <c:pt idx="28">
                  <c:v>906058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77-452E-9292-68F44FA3239E}"/>
            </c:ext>
          </c:extLst>
        </c:ser>
        <c:ser>
          <c:idx val="7"/>
          <c:order val="3"/>
          <c:tx>
            <c:strRef>
              <c:f>グラフ!$P$123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457459</c:v>
                </c:pt>
                <c:pt idx="1">
                  <c:v>740092</c:v>
                </c:pt>
                <c:pt idx="2">
                  <c:v>586208</c:v>
                </c:pt>
                <c:pt idx="3">
                  <c:v>499480</c:v>
                </c:pt>
                <c:pt idx="4">
                  <c:v>445455</c:v>
                </c:pt>
                <c:pt idx="5">
                  <c:v>647782</c:v>
                </c:pt>
                <c:pt idx="6">
                  <c:v>492962</c:v>
                </c:pt>
                <c:pt idx="7">
                  <c:v>304334</c:v>
                </c:pt>
                <c:pt idx="8">
                  <c:v>433629</c:v>
                </c:pt>
                <c:pt idx="9">
                  <c:v>402404</c:v>
                </c:pt>
                <c:pt idx="10">
                  <c:v>951281</c:v>
                </c:pt>
                <c:pt idx="11">
                  <c:v>410880</c:v>
                </c:pt>
                <c:pt idx="12">
                  <c:v>375137</c:v>
                </c:pt>
                <c:pt idx="13">
                  <c:v>365325</c:v>
                </c:pt>
                <c:pt idx="14">
                  <c:v>422489</c:v>
                </c:pt>
                <c:pt idx="15">
                  <c:v>369744</c:v>
                </c:pt>
                <c:pt idx="16">
                  <c:v>509352</c:v>
                </c:pt>
                <c:pt idx="17">
                  <c:v>396460</c:v>
                </c:pt>
                <c:pt idx="18">
                  <c:v>355089</c:v>
                </c:pt>
                <c:pt idx="19">
                  <c:v>388650</c:v>
                </c:pt>
                <c:pt idx="20">
                  <c:v>388744</c:v>
                </c:pt>
                <c:pt idx="21">
                  <c:v>434668</c:v>
                </c:pt>
                <c:pt idx="22">
                  <c:v>528166</c:v>
                </c:pt>
                <c:pt idx="23">
                  <c:v>765507</c:v>
                </c:pt>
                <c:pt idx="24">
                  <c:v>497800</c:v>
                </c:pt>
                <c:pt idx="25">
                  <c:v>437537</c:v>
                </c:pt>
                <c:pt idx="26">
                  <c:v>493238</c:v>
                </c:pt>
                <c:pt idx="27">
                  <c:v>563087</c:v>
                </c:pt>
                <c:pt idx="28">
                  <c:v>575591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77-452E-9292-68F44FA3239E}"/>
            </c:ext>
          </c:extLst>
        </c:ser>
        <c:ser>
          <c:idx val="8"/>
          <c:order val="4"/>
          <c:tx>
            <c:strRef>
              <c:f>グラフ!$P$124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281874</c:v>
                </c:pt>
                <c:pt idx="1">
                  <c:v>312322</c:v>
                </c:pt>
                <c:pt idx="2">
                  <c:v>1400753</c:v>
                </c:pt>
                <c:pt idx="3">
                  <c:v>1005804</c:v>
                </c:pt>
                <c:pt idx="4">
                  <c:v>268181</c:v>
                </c:pt>
                <c:pt idx="5">
                  <c:v>218776</c:v>
                </c:pt>
                <c:pt idx="6">
                  <c:v>234452</c:v>
                </c:pt>
                <c:pt idx="7">
                  <c:v>238267</c:v>
                </c:pt>
                <c:pt idx="8">
                  <c:v>296289</c:v>
                </c:pt>
                <c:pt idx="9">
                  <c:v>350827</c:v>
                </c:pt>
                <c:pt idx="10">
                  <c:v>274593</c:v>
                </c:pt>
                <c:pt idx="11">
                  <c:v>243554</c:v>
                </c:pt>
                <c:pt idx="12">
                  <c:v>243219</c:v>
                </c:pt>
                <c:pt idx="13">
                  <c:v>470050</c:v>
                </c:pt>
                <c:pt idx="14">
                  <c:v>249756</c:v>
                </c:pt>
                <c:pt idx="15">
                  <c:v>246660</c:v>
                </c:pt>
                <c:pt idx="16">
                  <c:v>264118</c:v>
                </c:pt>
                <c:pt idx="17">
                  <c:v>326558</c:v>
                </c:pt>
                <c:pt idx="18">
                  <c:v>428874</c:v>
                </c:pt>
                <c:pt idx="19">
                  <c:v>537862</c:v>
                </c:pt>
                <c:pt idx="20">
                  <c:v>778160</c:v>
                </c:pt>
                <c:pt idx="21">
                  <c:v>482030</c:v>
                </c:pt>
                <c:pt idx="22">
                  <c:v>495574</c:v>
                </c:pt>
                <c:pt idx="23">
                  <c:v>409095</c:v>
                </c:pt>
                <c:pt idx="24">
                  <c:v>419988</c:v>
                </c:pt>
                <c:pt idx="25">
                  <c:v>474178</c:v>
                </c:pt>
                <c:pt idx="26">
                  <c:v>398168</c:v>
                </c:pt>
                <c:pt idx="27">
                  <c:v>476059</c:v>
                </c:pt>
                <c:pt idx="28">
                  <c:v>459550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77-452E-9292-68F44FA3239E}"/>
            </c:ext>
          </c:extLst>
        </c:ser>
        <c:ser>
          <c:idx val="2"/>
          <c:order val="5"/>
          <c:tx>
            <c:strRef>
              <c:f>グラフ!$P$125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1970770</c:v>
                </c:pt>
                <c:pt idx="1">
                  <c:v>2486058</c:v>
                </c:pt>
                <c:pt idx="2">
                  <c:v>3499229</c:v>
                </c:pt>
                <c:pt idx="3">
                  <c:v>3628288</c:v>
                </c:pt>
                <c:pt idx="4">
                  <c:v>2395384</c:v>
                </c:pt>
                <c:pt idx="5">
                  <c:v>2967186</c:v>
                </c:pt>
                <c:pt idx="6">
                  <c:v>2719878</c:v>
                </c:pt>
                <c:pt idx="7">
                  <c:v>2761935</c:v>
                </c:pt>
                <c:pt idx="8">
                  <c:v>2478334</c:v>
                </c:pt>
                <c:pt idx="9">
                  <c:v>2241226</c:v>
                </c:pt>
                <c:pt idx="10">
                  <c:v>1999488</c:v>
                </c:pt>
                <c:pt idx="11">
                  <c:v>1794602</c:v>
                </c:pt>
                <c:pt idx="12">
                  <c:v>1738444</c:v>
                </c:pt>
                <c:pt idx="13">
                  <c:v>1639632</c:v>
                </c:pt>
                <c:pt idx="14">
                  <c:v>1605001</c:v>
                </c:pt>
                <c:pt idx="15">
                  <c:v>1564137</c:v>
                </c:pt>
                <c:pt idx="16">
                  <c:v>2104542</c:v>
                </c:pt>
                <c:pt idx="17">
                  <c:v>1941245</c:v>
                </c:pt>
                <c:pt idx="18">
                  <c:v>2030347</c:v>
                </c:pt>
                <c:pt idx="19">
                  <c:v>1683646</c:v>
                </c:pt>
                <c:pt idx="20">
                  <c:v>1744464</c:v>
                </c:pt>
                <c:pt idx="21">
                  <c:v>1512398</c:v>
                </c:pt>
                <c:pt idx="22">
                  <c:v>1561964</c:v>
                </c:pt>
                <c:pt idx="23">
                  <c:v>1560576</c:v>
                </c:pt>
                <c:pt idx="24">
                  <c:v>1369702</c:v>
                </c:pt>
                <c:pt idx="25">
                  <c:v>1422810</c:v>
                </c:pt>
                <c:pt idx="26">
                  <c:v>1447901</c:v>
                </c:pt>
                <c:pt idx="27">
                  <c:v>1251145</c:v>
                </c:pt>
                <c:pt idx="28">
                  <c:v>1508663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77-452E-9292-68F44FA3239E}"/>
            </c:ext>
          </c:extLst>
        </c:ser>
        <c:ser>
          <c:idx val="3"/>
          <c:order val="6"/>
          <c:tx>
            <c:strRef>
              <c:f>グラフ!$P$126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1454459</c:v>
                </c:pt>
                <c:pt idx="1">
                  <c:v>1287657</c:v>
                </c:pt>
                <c:pt idx="2">
                  <c:v>1394420</c:v>
                </c:pt>
                <c:pt idx="3">
                  <c:v>1027289</c:v>
                </c:pt>
                <c:pt idx="4">
                  <c:v>1095850</c:v>
                </c:pt>
                <c:pt idx="5">
                  <c:v>1087846</c:v>
                </c:pt>
                <c:pt idx="6">
                  <c:v>1208366</c:v>
                </c:pt>
                <c:pt idx="7">
                  <c:v>1426153</c:v>
                </c:pt>
                <c:pt idx="8">
                  <c:v>1208517</c:v>
                </c:pt>
                <c:pt idx="9">
                  <c:v>1282689</c:v>
                </c:pt>
                <c:pt idx="10">
                  <c:v>1504068</c:v>
                </c:pt>
                <c:pt idx="11">
                  <c:v>1309045</c:v>
                </c:pt>
                <c:pt idx="12">
                  <c:v>1224123</c:v>
                </c:pt>
                <c:pt idx="13">
                  <c:v>1281515</c:v>
                </c:pt>
                <c:pt idx="14">
                  <c:v>1183048</c:v>
                </c:pt>
                <c:pt idx="15">
                  <c:v>1121126</c:v>
                </c:pt>
                <c:pt idx="16">
                  <c:v>1108189</c:v>
                </c:pt>
                <c:pt idx="17">
                  <c:v>1102500</c:v>
                </c:pt>
                <c:pt idx="18">
                  <c:v>1365802</c:v>
                </c:pt>
                <c:pt idx="19">
                  <c:v>1279572</c:v>
                </c:pt>
                <c:pt idx="20">
                  <c:v>1283456</c:v>
                </c:pt>
                <c:pt idx="21">
                  <c:v>1260766</c:v>
                </c:pt>
                <c:pt idx="22">
                  <c:v>1210058</c:v>
                </c:pt>
                <c:pt idx="23">
                  <c:v>1830704</c:v>
                </c:pt>
                <c:pt idx="24">
                  <c:v>1148050</c:v>
                </c:pt>
                <c:pt idx="25">
                  <c:v>1425983</c:v>
                </c:pt>
                <c:pt idx="26">
                  <c:v>1410099</c:v>
                </c:pt>
                <c:pt idx="27">
                  <c:v>1392034</c:v>
                </c:pt>
                <c:pt idx="28">
                  <c:v>1633797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77-452E-9292-68F44FA3239E}"/>
            </c:ext>
          </c:extLst>
        </c:ser>
        <c:ser>
          <c:idx val="4"/>
          <c:order val="7"/>
          <c:tx>
            <c:strRef>
              <c:f>グラフ!$P$127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669685</c:v>
                </c:pt>
                <c:pt idx="1">
                  <c:v>660684</c:v>
                </c:pt>
                <c:pt idx="2">
                  <c:v>668659</c:v>
                </c:pt>
                <c:pt idx="3">
                  <c:v>714226</c:v>
                </c:pt>
                <c:pt idx="4">
                  <c:v>878082</c:v>
                </c:pt>
                <c:pt idx="5">
                  <c:v>1069324</c:v>
                </c:pt>
                <c:pt idx="6">
                  <c:v>1071176</c:v>
                </c:pt>
                <c:pt idx="7">
                  <c:v>1123202</c:v>
                </c:pt>
                <c:pt idx="8">
                  <c:v>1136261</c:v>
                </c:pt>
                <c:pt idx="9">
                  <c:v>1213020</c:v>
                </c:pt>
                <c:pt idx="10">
                  <c:v>1653584</c:v>
                </c:pt>
                <c:pt idx="11">
                  <c:v>1065719</c:v>
                </c:pt>
                <c:pt idx="12">
                  <c:v>1116224</c:v>
                </c:pt>
                <c:pt idx="13">
                  <c:v>1061061</c:v>
                </c:pt>
                <c:pt idx="14">
                  <c:v>938146</c:v>
                </c:pt>
                <c:pt idx="15">
                  <c:v>899606</c:v>
                </c:pt>
                <c:pt idx="16">
                  <c:v>898331</c:v>
                </c:pt>
                <c:pt idx="17">
                  <c:v>932074</c:v>
                </c:pt>
                <c:pt idx="18">
                  <c:v>900656</c:v>
                </c:pt>
                <c:pt idx="19">
                  <c:v>922633</c:v>
                </c:pt>
                <c:pt idx="20">
                  <c:v>898540</c:v>
                </c:pt>
                <c:pt idx="21">
                  <c:v>994398</c:v>
                </c:pt>
                <c:pt idx="22">
                  <c:v>933615</c:v>
                </c:pt>
                <c:pt idx="23">
                  <c:v>750739</c:v>
                </c:pt>
                <c:pt idx="24">
                  <c:v>782569</c:v>
                </c:pt>
                <c:pt idx="25">
                  <c:v>774608</c:v>
                </c:pt>
                <c:pt idx="26">
                  <c:v>800368</c:v>
                </c:pt>
                <c:pt idx="27">
                  <c:v>798203</c:v>
                </c:pt>
                <c:pt idx="28">
                  <c:v>870104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77-452E-9292-68F44FA3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6896"/>
        <c:axId val="47218688"/>
      </c:lineChart>
      <c:catAx>
        <c:axId val="4720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1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214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574720156027929E-2"/>
              <c:y val="4.57922260473870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04608"/>
        <c:crosses val="autoZero"/>
        <c:crossBetween val="between"/>
      </c:valAx>
      <c:catAx>
        <c:axId val="4721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218688"/>
        <c:crosses val="autoZero"/>
        <c:auto val="0"/>
        <c:lblAlgn val="ctr"/>
        <c:lblOffset val="100"/>
        <c:noMultiLvlLbl val="0"/>
      </c:catAx>
      <c:valAx>
        <c:axId val="47218688"/>
        <c:scaling>
          <c:orientation val="minMax"/>
          <c:max val="51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725214181376322"/>
              <c:y val="4.0338860904606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168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040573546577051E-2"/>
          <c:y val="0.9083212987731637"/>
          <c:w val="0.76977152899824264"/>
          <c:h val="6.9132344864547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2804303422468239"/>
          <c:y val="8.65269484818930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20552018697132E-2"/>
          <c:y val="7.9110012360939438E-2"/>
          <c:w val="0.87374193245803966"/>
          <c:h val="0.69847834032876488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グラフ!$P$88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8376954</c:v>
                </c:pt>
                <c:pt idx="1">
                  <c:v>9403091</c:v>
                </c:pt>
                <c:pt idx="2">
                  <c:v>11411423</c:v>
                </c:pt>
                <c:pt idx="3">
                  <c:v>11064261</c:v>
                </c:pt>
                <c:pt idx="4">
                  <c:v>10147715</c:v>
                </c:pt>
                <c:pt idx="5">
                  <c:v>10281636</c:v>
                </c:pt>
                <c:pt idx="6">
                  <c:v>11402255</c:v>
                </c:pt>
                <c:pt idx="7">
                  <c:v>12677477</c:v>
                </c:pt>
                <c:pt idx="8">
                  <c:v>10944406</c:v>
                </c:pt>
                <c:pt idx="9">
                  <c:v>10551124</c:v>
                </c:pt>
                <c:pt idx="10">
                  <c:v>11239210</c:v>
                </c:pt>
                <c:pt idx="11">
                  <c:v>10154704</c:v>
                </c:pt>
                <c:pt idx="12">
                  <c:v>10006080</c:v>
                </c:pt>
                <c:pt idx="13">
                  <c:v>10143309</c:v>
                </c:pt>
                <c:pt idx="14">
                  <c:v>9825326</c:v>
                </c:pt>
                <c:pt idx="15">
                  <c:v>9936031</c:v>
                </c:pt>
                <c:pt idx="16">
                  <c:v>10648715</c:v>
                </c:pt>
                <c:pt idx="17">
                  <c:v>10736759</c:v>
                </c:pt>
                <c:pt idx="18">
                  <c:v>11951295</c:v>
                </c:pt>
                <c:pt idx="19">
                  <c:v>11825034</c:v>
                </c:pt>
                <c:pt idx="20">
                  <c:v>12393245</c:v>
                </c:pt>
                <c:pt idx="21">
                  <c:v>12053205</c:v>
                </c:pt>
                <c:pt idx="22">
                  <c:v>11880102</c:v>
                </c:pt>
                <c:pt idx="23">
                  <c:v>12576026</c:v>
                </c:pt>
                <c:pt idx="24">
                  <c:v>12125070</c:v>
                </c:pt>
                <c:pt idx="25">
                  <c:v>12630647</c:v>
                </c:pt>
                <c:pt idx="26">
                  <c:v>12694454</c:v>
                </c:pt>
                <c:pt idx="27">
                  <c:v>12682054</c:v>
                </c:pt>
                <c:pt idx="28">
                  <c:v>13319835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C-40C0-8EE9-4EBD529F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83352576"/>
        <c:axId val="120274304"/>
      </c:barChart>
      <c:lineChart>
        <c:grouping val="standard"/>
        <c:varyColors val="0"/>
        <c:ser>
          <c:idx val="1"/>
          <c:order val="0"/>
          <c:tx>
            <c:strRef>
              <c:f>グラフ!$P$81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1827838</c:v>
                </c:pt>
                <c:pt idx="1">
                  <c:v>1938719</c:v>
                </c:pt>
                <c:pt idx="2">
                  <c:v>1974299</c:v>
                </c:pt>
                <c:pt idx="3">
                  <c:v>2065199</c:v>
                </c:pt>
                <c:pt idx="4">
                  <c:v>2125523</c:v>
                </c:pt>
                <c:pt idx="5">
                  <c:v>2235719</c:v>
                </c:pt>
                <c:pt idx="6">
                  <c:v>2236025</c:v>
                </c:pt>
                <c:pt idx="7">
                  <c:v>2253269</c:v>
                </c:pt>
                <c:pt idx="8">
                  <c:v>2255109</c:v>
                </c:pt>
                <c:pt idx="9">
                  <c:v>2205964</c:v>
                </c:pt>
                <c:pt idx="10">
                  <c:v>2234494</c:v>
                </c:pt>
                <c:pt idx="11">
                  <c:v>2207562</c:v>
                </c:pt>
                <c:pt idx="12">
                  <c:v>2170053</c:v>
                </c:pt>
                <c:pt idx="13">
                  <c:v>2142037</c:v>
                </c:pt>
                <c:pt idx="14">
                  <c:v>2199562</c:v>
                </c:pt>
                <c:pt idx="15">
                  <c:v>2069325</c:v>
                </c:pt>
                <c:pt idx="16">
                  <c:v>2110361</c:v>
                </c:pt>
                <c:pt idx="17">
                  <c:v>2092938</c:v>
                </c:pt>
                <c:pt idx="18">
                  <c:v>2061206</c:v>
                </c:pt>
                <c:pt idx="19">
                  <c:v>2054927</c:v>
                </c:pt>
                <c:pt idx="20">
                  <c:v>2007080</c:v>
                </c:pt>
                <c:pt idx="21">
                  <c:v>2007627</c:v>
                </c:pt>
                <c:pt idx="22">
                  <c:v>1934469</c:v>
                </c:pt>
                <c:pt idx="23">
                  <c:v>2048128</c:v>
                </c:pt>
                <c:pt idx="24">
                  <c:v>1990793</c:v>
                </c:pt>
                <c:pt idx="25">
                  <c:v>1904954</c:v>
                </c:pt>
                <c:pt idx="26">
                  <c:v>1844197</c:v>
                </c:pt>
                <c:pt idx="27">
                  <c:v>1809686</c:v>
                </c:pt>
                <c:pt idx="28">
                  <c:v>1798656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C-40C0-8EE9-4EBD529F317C}"/>
            </c:ext>
          </c:extLst>
        </c:ser>
        <c:ser>
          <c:idx val="0"/>
          <c:order val="1"/>
          <c:tx>
            <c:strRef>
              <c:f>グラフ!$P$82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186447</c:v>
                </c:pt>
                <c:pt idx="1">
                  <c:v>224176</c:v>
                </c:pt>
                <c:pt idx="2">
                  <c:v>452401</c:v>
                </c:pt>
                <c:pt idx="3">
                  <c:v>462408</c:v>
                </c:pt>
                <c:pt idx="4">
                  <c:v>479040</c:v>
                </c:pt>
                <c:pt idx="5">
                  <c:v>529917</c:v>
                </c:pt>
                <c:pt idx="6">
                  <c:v>553703</c:v>
                </c:pt>
                <c:pt idx="7">
                  <c:v>598939</c:v>
                </c:pt>
                <c:pt idx="8">
                  <c:v>690490</c:v>
                </c:pt>
                <c:pt idx="9">
                  <c:v>525969</c:v>
                </c:pt>
                <c:pt idx="10">
                  <c:v>635834</c:v>
                </c:pt>
                <c:pt idx="11">
                  <c:v>671540</c:v>
                </c:pt>
                <c:pt idx="12">
                  <c:v>924778</c:v>
                </c:pt>
                <c:pt idx="13">
                  <c:v>1002757</c:v>
                </c:pt>
                <c:pt idx="14">
                  <c:v>1032742</c:v>
                </c:pt>
                <c:pt idx="15">
                  <c:v>1120678</c:v>
                </c:pt>
                <c:pt idx="16">
                  <c:v>1220379</c:v>
                </c:pt>
                <c:pt idx="17">
                  <c:v>1242639</c:v>
                </c:pt>
                <c:pt idx="18">
                  <c:v>1346943</c:v>
                </c:pt>
                <c:pt idx="19">
                  <c:v>1806986</c:v>
                </c:pt>
                <c:pt idx="20">
                  <c:v>1937806</c:v>
                </c:pt>
                <c:pt idx="21">
                  <c:v>1979818</c:v>
                </c:pt>
                <c:pt idx="22">
                  <c:v>2053837</c:v>
                </c:pt>
                <c:pt idx="23">
                  <c:v>2243067</c:v>
                </c:pt>
                <c:pt idx="24">
                  <c:v>2324591</c:v>
                </c:pt>
                <c:pt idx="25">
                  <c:v>2536096</c:v>
                </c:pt>
                <c:pt idx="26">
                  <c:v>2878405</c:v>
                </c:pt>
                <c:pt idx="27">
                  <c:v>2762774</c:v>
                </c:pt>
                <c:pt idx="28">
                  <c:v>2863294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BC-40C0-8EE9-4EBD529F317C}"/>
            </c:ext>
          </c:extLst>
        </c:ser>
        <c:ser>
          <c:idx val="6"/>
          <c:order val="2"/>
          <c:tx>
            <c:strRef>
              <c:f>グラフ!$P$83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669673</c:v>
                </c:pt>
                <c:pt idx="1">
                  <c:v>660673</c:v>
                </c:pt>
                <c:pt idx="2">
                  <c:v>668581</c:v>
                </c:pt>
                <c:pt idx="3">
                  <c:v>713493</c:v>
                </c:pt>
                <c:pt idx="4">
                  <c:v>878082</c:v>
                </c:pt>
                <c:pt idx="5">
                  <c:v>1069324</c:v>
                </c:pt>
                <c:pt idx="6">
                  <c:v>1071176</c:v>
                </c:pt>
                <c:pt idx="7">
                  <c:v>1123202</c:v>
                </c:pt>
                <c:pt idx="8">
                  <c:v>1136261</c:v>
                </c:pt>
                <c:pt idx="9">
                  <c:v>1213020</c:v>
                </c:pt>
                <c:pt idx="10">
                  <c:v>1653584</c:v>
                </c:pt>
                <c:pt idx="11">
                  <c:v>1065719</c:v>
                </c:pt>
                <c:pt idx="12">
                  <c:v>1116224</c:v>
                </c:pt>
                <c:pt idx="13">
                  <c:v>1061061</c:v>
                </c:pt>
                <c:pt idx="14">
                  <c:v>938146</c:v>
                </c:pt>
                <c:pt idx="15">
                  <c:v>899606</c:v>
                </c:pt>
                <c:pt idx="16">
                  <c:v>898331</c:v>
                </c:pt>
                <c:pt idx="17">
                  <c:v>932074</c:v>
                </c:pt>
                <c:pt idx="18">
                  <c:v>900656</c:v>
                </c:pt>
                <c:pt idx="19">
                  <c:v>922633</c:v>
                </c:pt>
                <c:pt idx="20">
                  <c:v>898540</c:v>
                </c:pt>
                <c:pt idx="21">
                  <c:v>994398</c:v>
                </c:pt>
                <c:pt idx="22">
                  <c:v>933615</c:v>
                </c:pt>
                <c:pt idx="23">
                  <c:v>750739</c:v>
                </c:pt>
                <c:pt idx="24">
                  <c:v>782569</c:v>
                </c:pt>
                <c:pt idx="25">
                  <c:v>774608</c:v>
                </c:pt>
                <c:pt idx="26">
                  <c:v>800368</c:v>
                </c:pt>
                <c:pt idx="27">
                  <c:v>798203</c:v>
                </c:pt>
                <c:pt idx="28">
                  <c:v>870104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BC-40C0-8EE9-4EBD529F317C}"/>
            </c:ext>
          </c:extLst>
        </c:ser>
        <c:ser>
          <c:idx val="7"/>
          <c:order val="3"/>
          <c:tx>
            <c:strRef>
              <c:f>グラフ!$P$84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1031914</c:v>
                </c:pt>
                <c:pt idx="1">
                  <c:v>1198948</c:v>
                </c:pt>
                <c:pt idx="2">
                  <c:v>1212835</c:v>
                </c:pt>
                <c:pt idx="3">
                  <c:v>1322706</c:v>
                </c:pt>
                <c:pt idx="4">
                  <c:v>1547038</c:v>
                </c:pt>
                <c:pt idx="5">
                  <c:v>1510825</c:v>
                </c:pt>
                <c:pt idx="6">
                  <c:v>1514825</c:v>
                </c:pt>
                <c:pt idx="7">
                  <c:v>1625499</c:v>
                </c:pt>
                <c:pt idx="8">
                  <c:v>1652729</c:v>
                </c:pt>
                <c:pt idx="9">
                  <c:v>1676723</c:v>
                </c:pt>
                <c:pt idx="10">
                  <c:v>1839498</c:v>
                </c:pt>
                <c:pt idx="11">
                  <c:v>1756338</c:v>
                </c:pt>
                <c:pt idx="12">
                  <c:v>1731830</c:v>
                </c:pt>
                <c:pt idx="13">
                  <c:v>1696563</c:v>
                </c:pt>
                <c:pt idx="14">
                  <c:v>1696641</c:v>
                </c:pt>
                <c:pt idx="15">
                  <c:v>1609903</c:v>
                </c:pt>
                <c:pt idx="16">
                  <c:v>1662503</c:v>
                </c:pt>
                <c:pt idx="17">
                  <c:v>1642580</c:v>
                </c:pt>
                <c:pt idx="18">
                  <c:v>1682423</c:v>
                </c:pt>
                <c:pt idx="19">
                  <c:v>1756609</c:v>
                </c:pt>
                <c:pt idx="20">
                  <c:v>1845040</c:v>
                </c:pt>
                <c:pt idx="21">
                  <c:v>1879873</c:v>
                </c:pt>
                <c:pt idx="22">
                  <c:v>1826152</c:v>
                </c:pt>
                <c:pt idx="23">
                  <c:v>1887362</c:v>
                </c:pt>
                <c:pt idx="24">
                  <c:v>1887638</c:v>
                </c:pt>
                <c:pt idx="25">
                  <c:v>1947231</c:v>
                </c:pt>
                <c:pt idx="26">
                  <c:v>1968038</c:v>
                </c:pt>
                <c:pt idx="27">
                  <c:v>1974498</c:v>
                </c:pt>
                <c:pt idx="28">
                  <c:v>2080050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BC-40C0-8EE9-4EBD529F317C}"/>
            </c:ext>
          </c:extLst>
        </c:ser>
        <c:ser>
          <c:idx val="2"/>
          <c:order val="4"/>
          <c:tx>
            <c:strRef>
              <c:f>グラフ!$P$85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101900</c:v>
                </c:pt>
                <c:pt idx="1">
                  <c:v>99582</c:v>
                </c:pt>
                <c:pt idx="2">
                  <c:v>141811</c:v>
                </c:pt>
                <c:pt idx="3">
                  <c:v>158900</c:v>
                </c:pt>
                <c:pt idx="4">
                  <c:v>127230</c:v>
                </c:pt>
                <c:pt idx="5">
                  <c:v>116564</c:v>
                </c:pt>
                <c:pt idx="6">
                  <c:v>104202</c:v>
                </c:pt>
                <c:pt idx="7">
                  <c:v>100047</c:v>
                </c:pt>
                <c:pt idx="8">
                  <c:v>101060</c:v>
                </c:pt>
                <c:pt idx="9">
                  <c:v>94275</c:v>
                </c:pt>
                <c:pt idx="10">
                  <c:v>66803</c:v>
                </c:pt>
                <c:pt idx="11">
                  <c:v>68165</c:v>
                </c:pt>
                <c:pt idx="12">
                  <c:v>71416</c:v>
                </c:pt>
                <c:pt idx="13">
                  <c:v>74600</c:v>
                </c:pt>
                <c:pt idx="14">
                  <c:v>87012</c:v>
                </c:pt>
                <c:pt idx="15">
                  <c:v>67689</c:v>
                </c:pt>
                <c:pt idx="16">
                  <c:v>72930</c:v>
                </c:pt>
                <c:pt idx="17">
                  <c:v>78886</c:v>
                </c:pt>
                <c:pt idx="18">
                  <c:v>75399</c:v>
                </c:pt>
                <c:pt idx="19">
                  <c:v>92582</c:v>
                </c:pt>
                <c:pt idx="20">
                  <c:v>67974</c:v>
                </c:pt>
                <c:pt idx="21">
                  <c:v>91849</c:v>
                </c:pt>
                <c:pt idx="22">
                  <c:v>82517</c:v>
                </c:pt>
                <c:pt idx="23">
                  <c:v>72599</c:v>
                </c:pt>
                <c:pt idx="24">
                  <c:v>79956</c:v>
                </c:pt>
                <c:pt idx="25">
                  <c:v>77656</c:v>
                </c:pt>
                <c:pt idx="26">
                  <c:v>87215</c:v>
                </c:pt>
                <c:pt idx="27">
                  <c:v>90975</c:v>
                </c:pt>
                <c:pt idx="28">
                  <c:v>72508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BC-40C0-8EE9-4EBD529F317C}"/>
            </c:ext>
          </c:extLst>
        </c:ser>
        <c:ser>
          <c:idx val="3"/>
          <c:order val="5"/>
          <c:tx>
            <c:strRef>
              <c:f>グラフ!$P$86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107569</c:v>
                </c:pt>
                <c:pt idx="1">
                  <c:v>135321</c:v>
                </c:pt>
                <c:pt idx="2">
                  <c:v>201986</c:v>
                </c:pt>
                <c:pt idx="3">
                  <c:v>198790</c:v>
                </c:pt>
                <c:pt idx="4">
                  <c:v>174004</c:v>
                </c:pt>
                <c:pt idx="5">
                  <c:v>136354</c:v>
                </c:pt>
                <c:pt idx="6">
                  <c:v>121634</c:v>
                </c:pt>
                <c:pt idx="7">
                  <c:v>98350</c:v>
                </c:pt>
                <c:pt idx="8">
                  <c:v>149450</c:v>
                </c:pt>
                <c:pt idx="9">
                  <c:v>144758</c:v>
                </c:pt>
                <c:pt idx="10">
                  <c:v>115687</c:v>
                </c:pt>
                <c:pt idx="11">
                  <c:v>111550</c:v>
                </c:pt>
                <c:pt idx="12">
                  <c:v>72810</c:v>
                </c:pt>
                <c:pt idx="13">
                  <c:v>73846</c:v>
                </c:pt>
                <c:pt idx="14">
                  <c:v>63500</c:v>
                </c:pt>
                <c:pt idx="15">
                  <c:v>125628</c:v>
                </c:pt>
                <c:pt idx="16">
                  <c:v>133815</c:v>
                </c:pt>
                <c:pt idx="17">
                  <c:v>187800</c:v>
                </c:pt>
                <c:pt idx="18">
                  <c:v>264973</c:v>
                </c:pt>
                <c:pt idx="19">
                  <c:v>369072</c:v>
                </c:pt>
                <c:pt idx="20">
                  <c:v>418300</c:v>
                </c:pt>
                <c:pt idx="21">
                  <c:v>329300</c:v>
                </c:pt>
                <c:pt idx="22">
                  <c:v>318900</c:v>
                </c:pt>
                <c:pt idx="23">
                  <c:v>216300</c:v>
                </c:pt>
                <c:pt idx="24">
                  <c:v>179000</c:v>
                </c:pt>
                <c:pt idx="25">
                  <c:v>135000</c:v>
                </c:pt>
                <c:pt idx="26">
                  <c:v>100500</c:v>
                </c:pt>
                <c:pt idx="27">
                  <c:v>94000</c:v>
                </c:pt>
                <c:pt idx="28">
                  <c:v>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BC-40C0-8EE9-4EBD529F317C}"/>
            </c:ext>
          </c:extLst>
        </c:ser>
        <c:ser>
          <c:idx val="4"/>
          <c:order val="6"/>
          <c:tx>
            <c:strRef>
              <c:f>グラフ!$P$87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2425396</c:v>
                </c:pt>
                <c:pt idx="1">
                  <c:v>3138902</c:v>
                </c:pt>
                <c:pt idx="2">
                  <c:v>5073569</c:v>
                </c:pt>
                <c:pt idx="3">
                  <c:v>4419945</c:v>
                </c:pt>
                <c:pt idx="4">
                  <c:v>2966264</c:v>
                </c:pt>
                <c:pt idx="5">
                  <c:v>2676084</c:v>
                </c:pt>
                <c:pt idx="6">
                  <c:v>3217430</c:v>
                </c:pt>
                <c:pt idx="7">
                  <c:v>4880673</c:v>
                </c:pt>
                <c:pt idx="8">
                  <c:v>2259670</c:v>
                </c:pt>
                <c:pt idx="9">
                  <c:v>1964394</c:v>
                </c:pt>
                <c:pt idx="10">
                  <c:v>1870237</c:v>
                </c:pt>
                <c:pt idx="11">
                  <c:v>1948970</c:v>
                </c:pt>
                <c:pt idx="12">
                  <c:v>1292629</c:v>
                </c:pt>
                <c:pt idx="13">
                  <c:v>1411114</c:v>
                </c:pt>
                <c:pt idx="14">
                  <c:v>1037786</c:v>
                </c:pt>
                <c:pt idx="15">
                  <c:v>1005842</c:v>
                </c:pt>
                <c:pt idx="16">
                  <c:v>1686698</c:v>
                </c:pt>
                <c:pt idx="17">
                  <c:v>1710490</c:v>
                </c:pt>
                <c:pt idx="18">
                  <c:v>2088298</c:v>
                </c:pt>
                <c:pt idx="19">
                  <c:v>1692196</c:v>
                </c:pt>
                <c:pt idx="20">
                  <c:v>1823379</c:v>
                </c:pt>
                <c:pt idx="21">
                  <c:v>1601016</c:v>
                </c:pt>
                <c:pt idx="22">
                  <c:v>1592727</c:v>
                </c:pt>
                <c:pt idx="23">
                  <c:v>2073188</c:v>
                </c:pt>
                <c:pt idx="24">
                  <c:v>1092770</c:v>
                </c:pt>
                <c:pt idx="25">
                  <c:v>1690411</c:v>
                </c:pt>
                <c:pt idx="26">
                  <c:v>1301160</c:v>
                </c:pt>
                <c:pt idx="27">
                  <c:v>1581271</c:v>
                </c:pt>
                <c:pt idx="28">
                  <c:v>1846242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BC-40C0-8EE9-4EBD529F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0480"/>
        <c:axId val="129542016"/>
      </c:lineChart>
      <c:catAx>
        <c:axId val="8335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27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274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6455029754944001E-2"/>
              <c:y val="4.20272616980279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52576"/>
        <c:crosses val="autoZero"/>
        <c:crossBetween val="between"/>
      </c:valAx>
      <c:catAx>
        <c:axId val="12954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542016"/>
        <c:crosses val="autoZero"/>
        <c:auto val="0"/>
        <c:lblAlgn val="ctr"/>
        <c:lblOffset val="100"/>
        <c:noMultiLvlLbl val="0"/>
      </c:catAx>
      <c:valAx>
        <c:axId val="129542016"/>
        <c:scaling>
          <c:orientation val="minMax"/>
          <c:max val="51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994162371480902"/>
              <c:y val="3.4977619210463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54048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37590866201616"/>
          <c:y val="0.86147344802406656"/>
          <c:w val="0.73263802123467492"/>
          <c:h val="0.107372146325947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16007889669865"/>
          <c:y val="8.57843368381347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64183105212128E-2"/>
          <c:y val="0.10171589930255219"/>
          <c:w val="0.88147215016398084"/>
          <c:h val="0.7365680400992847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4399151</c:v>
                </c:pt>
                <c:pt idx="1">
                  <c:v>4807814</c:v>
                </c:pt>
                <c:pt idx="2">
                  <c:v>4784621</c:v>
                </c:pt>
                <c:pt idx="3">
                  <c:v>4483745</c:v>
                </c:pt>
                <c:pt idx="4">
                  <c:v>4728683</c:v>
                </c:pt>
                <c:pt idx="5">
                  <c:v>4707198</c:v>
                </c:pt>
                <c:pt idx="6">
                  <c:v>5091863</c:v>
                </c:pt>
                <c:pt idx="7">
                  <c:v>4909805</c:v>
                </c:pt>
                <c:pt idx="8">
                  <c:v>4868459</c:v>
                </c:pt>
                <c:pt idx="9">
                  <c:v>4732127</c:v>
                </c:pt>
                <c:pt idx="10">
                  <c:v>4657774</c:v>
                </c:pt>
                <c:pt idx="11">
                  <c:v>4678686</c:v>
                </c:pt>
                <c:pt idx="12">
                  <c:v>4500728</c:v>
                </c:pt>
                <c:pt idx="13">
                  <c:v>4506889</c:v>
                </c:pt>
                <c:pt idx="14">
                  <c:v>4627184</c:v>
                </c:pt>
                <c:pt idx="15">
                  <c:v>4644416</c:v>
                </c:pt>
                <c:pt idx="16">
                  <c:v>5007869</c:v>
                </c:pt>
                <c:pt idx="17">
                  <c:v>5064764</c:v>
                </c:pt>
                <c:pt idx="18">
                  <c:v>4868336</c:v>
                </c:pt>
                <c:pt idx="19">
                  <c:v>4708549</c:v>
                </c:pt>
                <c:pt idx="20">
                  <c:v>4723837</c:v>
                </c:pt>
                <c:pt idx="21">
                  <c:v>4627150</c:v>
                </c:pt>
                <c:pt idx="22">
                  <c:v>4603223</c:v>
                </c:pt>
                <c:pt idx="23">
                  <c:v>4679135</c:v>
                </c:pt>
                <c:pt idx="24">
                  <c:v>4764062</c:v>
                </c:pt>
                <c:pt idx="25">
                  <c:v>4867392</c:v>
                </c:pt>
                <c:pt idx="26">
                  <c:v>5169322</c:v>
                </c:pt>
                <c:pt idx="27">
                  <c:v>5755944</c:v>
                </c:pt>
                <c:pt idx="28">
                  <c:v>5625689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6-48D1-A64C-12A8CC5FE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0590848"/>
        <c:axId val="50592768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2324202</c:v>
                </c:pt>
                <c:pt idx="1">
                  <c:v>2557673</c:v>
                </c:pt>
                <c:pt idx="2">
                  <c:v>2435053</c:v>
                </c:pt>
                <c:pt idx="3">
                  <c:v>2080500</c:v>
                </c:pt>
                <c:pt idx="4">
                  <c:v>2185676</c:v>
                </c:pt>
                <c:pt idx="5">
                  <c:v>2074371</c:v>
                </c:pt>
                <c:pt idx="6">
                  <c:v>2422157</c:v>
                </c:pt>
                <c:pt idx="7">
                  <c:v>2138366</c:v>
                </c:pt>
                <c:pt idx="8">
                  <c:v>2008425</c:v>
                </c:pt>
                <c:pt idx="9">
                  <c:v>1934677</c:v>
                </c:pt>
                <c:pt idx="10">
                  <c:v>1825870</c:v>
                </c:pt>
                <c:pt idx="11">
                  <c:v>1837011</c:v>
                </c:pt>
                <c:pt idx="12">
                  <c:v>1808950</c:v>
                </c:pt>
                <c:pt idx="13">
                  <c:v>1768369</c:v>
                </c:pt>
                <c:pt idx="14">
                  <c:v>1841496</c:v>
                </c:pt>
                <c:pt idx="15">
                  <c:v>1986920</c:v>
                </c:pt>
                <c:pt idx="16">
                  <c:v>2322886</c:v>
                </c:pt>
                <c:pt idx="17">
                  <c:v>2347425</c:v>
                </c:pt>
                <c:pt idx="18">
                  <c:v>2247653</c:v>
                </c:pt>
                <c:pt idx="19">
                  <c:v>2093668</c:v>
                </c:pt>
                <c:pt idx="20">
                  <c:v>2057190</c:v>
                </c:pt>
                <c:pt idx="21">
                  <c:v>2204923</c:v>
                </c:pt>
                <c:pt idx="22">
                  <c:v>2231092</c:v>
                </c:pt>
                <c:pt idx="23">
                  <c:v>2286709</c:v>
                </c:pt>
                <c:pt idx="24">
                  <c:v>2291659</c:v>
                </c:pt>
                <c:pt idx="25">
                  <c:v>2341942</c:v>
                </c:pt>
                <c:pt idx="26">
                  <c:v>2465966</c:v>
                </c:pt>
                <c:pt idx="27">
                  <c:v>2878605</c:v>
                </c:pt>
                <c:pt idx="28">
                  <c:v>2599567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6-48D1-A64C-12A8CC5FE3B6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1587619</c:v>
                </c:pt>
                <c:pt idx="1">
                  <c:v>1740924</c:v>
                </c:pt>
                <c:pt idx="2">
                  <c:v>1831757</c:v>
                </c:pt>
                <c:pt idx="3">
                  <c:v>1874822</c:v>
                </c:pt>
                <c:pt idx="4">
                  <c:v>1990257</c:v>
                </c:pt>
                <c:pt idx="5">
                  <c:v>2061608</c:v>
                </c:pt>
                <c:pt idx="6">
                  <c:v>2053534</c:v>
                </c:pt>
                <c:pt idx="7">
                  <c:v>2148015</c:v>
                </c:pt>
                <c:pt idx="8">
                  <c:v>2215962</c:v>
                </c:pt>
                <c:pt idx="9">
                  <c:v>2169415</c:v>
                </c:pt>
                <c:pt idx="10">
                  <c:v>2200222</c:v>
                </c:pt>
                <c:pt idx="11">
                  <c:v>2245903</c:v>
                </c:pt>
                <c:pt idx="12">
                  <c:v>2122708</c:v>
                </c:pt>
                <c:pt idx="13">
                  <c:v>2160903</c:v>
                </c:pt>
                <c:pt idx="14">
                  <c:v>2214309</c:v>
                </c:pt>
                <c:pt idx="15">
                  <c:v>2100117</c:v>
                </c:pt>
                <c:pt idx="16">
                  <c:v>2126444</c:v>
                </c:pt>
                <c:pt idx="17">
                  <c:v>2161209</c:v>
                </c:pt>
                <c:pt idx="18">
                  <c:v>2084394</c:v>
                </c:pt>
                <c:pt idx="19">
                  <c:v>2074491</c:v>
                </c:pt>
                <c:pt idx="20">
                  <c:v>2081454</c:v>
                </c:pt>
                <c:pt idx="21">
                  <c:v>1980036</c:v>
                </c:pt>
                <c:pt idx="22">
                  <c:v>2018707</c:v>
                </c:pt>
                <c:pt idx="23">
                  <c:v>2049152</c:v>
                </c:pt>
                <c:pt idx="24">
                  <c:v>2128129</c:v>
                </c:pt>
                <c:pt idx="25">
                  <c:v>2176114</c:v>
                </c:pt>
                <c:pt idx="26">
                  <c:v>2365371</c:v>
                </c:pt>
                <c:pt idx="27">
                  <c:v>2541684</c:v>
                </c:pt>
                <c:pt idx="28">
                  <c:v>2673699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6-48D1-A64C-12A8CC5FE3B6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グラフ!$Q$41:$AT$41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160057</c:v>
                </c:pt>
                <c:pt idx="1">
                  <c:v>162715</c:v>
                </c:pt>
                <c:pt idx="2">
                  <c:v>162331</c:v>
                </c:pt>
                <c:pt idx="3">
                  <c:v>163559</c:v>
                </c:pt>
                <c:pt idx="4">
                  <c:v>165082</c:v>
                </c:pt>
                <c:pt idx="5">
                  <c:v>170740</c:v>
                </c:pt>
                <c:pt idx="6">
                  <c:v>205708</c:v>
                </c:pt>
                <c:pt idx="7">
                  <c:v>215055</c:v>
                </c:pt>
                <c:pt idx="8">
                  <c:v>232900</c:v>
                </c:pt>
                <c:pt idx="9">
                  <c:v>233500</c:v>
                </c:pt>
                <c:pt idx="10">
                  <c:v>231054</c:v>
                </c:pt>
                <c:pt idx="11">
                  <c:v>227717</c:v>
                </c:pt>
                <c:pt idx="12">
                  <c:v>227225</c:v>
                </c:pt>
                <c:pt idx="13">
                  <c:v>231709</c:v>
                </c:pt>
                <c:pt idx="14">
                  <c:v>226106</c:v>
                </c:pt>
                <c:pt idx="15">
                  <c:v>231296</c:v>
                </c:pt>
                <c:pt idx="16">
                  <c:v>228306</c:v>
                </c:pt>
                <c:pt idx="17">
                  <c:v>220878</c:v>
                </c:pt>
                <c:pt idx="18">
                  <c:v>209803</c:v>
                </c:pt>
                <c:pt idx="19">
                  <c:v>214006</c:v>
                </c:pt>
                <c:pt idx="20">
                  <c:v>258422</c:v>
                </c:pt>
                <c:pt idx="21">
                  <c:v>255156</c:v>
                </c:pt>
                <c:pt idx="22">
                  <c:v>280690</c:v>
                </c:pt>
                <c:pt idx="23">
                  <c:v>269138</c:v>
                </c:pt>
                <c:pt idx="24">
                  <c:v>268326</c:v>
                </c:pt>
                <c:pt idx="25">
                  <c:v>259129</c:v>
                </c:pt>
                <c:pt idx="26">
                  <c:v>243863</c:v>
                </c:pt>
                <c:pt idx="27">
                  <c:v>238003</c:v>
                </c:pt>
                <c:pt idx="28">
                  <c:v>249595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D6-48D1-A64C-12A8CC5FE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7856"/>
        <c:axId val="52939776"/>
      </c:lineChart>
      <c:catAx>
        <c:axId val="5059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9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592768"/>
        <c:scaling>
          <c:orientation val="minMax"/>
          <c:max val="6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699159374461891E-2"/>
              <c:y val="6.12746161220865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90848"/>
        <c:crosses val="autoZero"/>
        <c:crossBetween val="between"/>
      </c:valAx>
      <c:catAx>
        <c:axId val="5293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39776"/>
        <c:crosses val="autoZero"/>
        <c:auto val="0"/>
        <c:lblAlgn val="ctr"/>
        <c:lblOffset val="100"/>
        <c:noMultiLvlLbl val="0"/>
      </c:catAx>
      <c:valAx>
        <c:axId val="52939776"/>
        <c:scaling>
          <c:orientation val="minMax"/>
          <c:max val="3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847923212199087"/>
              <c:y val="5.88236067818390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378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99218985181477"/>
          <c:y val="0.92529392238433372"/>
          <c:w val="0.785572266380547"/>
          <c:h val="5.6325868671784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183266</xdr:colOff>
      <xdr:row>1</xdr:row>
      <xdr:rowOff>135038</xdr:rowOff>
    </xdr:from>
    <xdr:to>
      <xdr:col>13</xdr:col>
      <xdr:colOff>501570</xdr:colOff>
      <xdr:row>38</xdr:row>
      <xdr:rowOff>7620</xdr:rowOff>
    </xdr:to>
    <xdr:graphicFrame macro="">
      <xdr:nvGraphicFramePr>
        <xdr:cNvPr id="4130" name="Chart 4">
          <a:extLst>
            <a:ext uri="{FF2B5EF4-FFF2-40B4-BE49-F238E27FC236}">
              <a16:creationId xmlns:a16="http://schemas.microsoft.com/office/drawing/2014/main" id="{00000000-0008-0000-0500-00002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106100</xdr:colOff>
      <xdr:row>197</xdr:row>
      <xdr:rowOff>0</xdr:rowOff>
    </xdr:from>
    <xdr:to>
      <xdr:col>13</xdr:col>
      <xdr:colOff>462987</xdr:colOff>
      <xdr:row>233</xdr:row>
      <xdr:rowOff>28937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7FA35173-20C7-452C-A8F1-7609CA20E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124648</xdr:colOff>
      <xdr:row>157</xdr:row>
      <xdr:rowOff>124691</xdr:rowOff>
    </xdr:from>
    <xdr:to>
      <xdr:col>13</xdr:col>
      <xdr:colOff>433306</xdr:colOff>
      <xdr:row>193</xdr:row>
      <xdr:rowOff>155863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95F122FD-577F-4DB6-996A-46B424860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115746</xdr:colOff>
      <xdr:row>119</xdr:row>
      <xdr:rowOff>10392</xdr:rowOff>
    </xdr:from>
    <xdr:to>
      <xdr:col>13</xdr:col>
      <xdr:colOff>462987</xdr:colOff>
      <xdr:row>155</xdr:row>
      <xdr:rowOff>20782</xdr:rowOff>
    </xdr:to>
    <xdr:graphicFrame macro="">
      <xdr:nvGraphicFramePr>
        <xdr:cNvPr id="14" name="Chart 8">
          <a:extLst>
            <a:ext uri="{FF2B5EF4-FFF2-40B4-BE49-F238E27FC236}">
              <a16:creationId xmlns:a16="http://schemas.microsoft.com/office/drawing/2014/main" id="{62971242-B3C8-46F9-BB77-B89696D53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154328</xdr:colOff>
      <xdr:row>80</xdr:row>
      <xdr:rowOff>1</xdr:rowOff>
    </xdr:from>
    <xdr:to>
      <xdr:col>13</xdr:col>
      <xdr:colOff>511215</xdr:colOff>
      <xdr:row>115</xdr:row>
      <xdr:rowOff>83128</xdr:rowOff>
    </xdr:to>
    <xdr:graphicFrame macro="">
      <xdr:nvGraphicFramePr>
        <xdr:cNvPr id="16" name="Chart 7">
          <a:extLst>
            <a:ext uri="{FF2B5EF4-FFF2-40B4-BE49-F238E27FC236}">
              <a16:creationId xmlns:a16="http://schemas.microsoft.com/office/drawing/2014/main" id="{9DC853D7-D065-45C6-A1C7-43F7E8ABC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163974</xdr:colOff>
      <xdr:row>41</xdr:row>
      <xdr:rowOff>1</xdr:rowOff>
    </xdr:from>
    <xdr:to>
      <xdr:col>13</xdr:col>
      <xdr:colOff>520861</xdr:colOff>
      <xdr:row>77</xdr:row>
      <xdr:rowOff>96456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1A79280F-791B-4994-B038-59F52AD4F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C18" activePane="bottomRight" state="frozen"/>
      <selection pane="topRight" activeCell="C1" sqref="C1"/>
      <selection pane="bottomLeft" activeCell="A2" sqref="A2"/>
      <selection pane="bottomRight" activeCell="T1" sqref="T1"/>
    </sheetView>
  </sheetViews>
  <sheetFormatPr defaultColWidth="9" defaultRowHeight="12" x14ac:dyDescent="0.2"/>
  <cols>
    <col min="1" max="1" width="3" style="41" customWidth="1"/>
    <col min="2" max="2" width="22.109375" style="41" customWidth="1"/>
    <col min="3" max="3" width="8.6640625" style="43" hidden="1" customWidth="1"/>
    <col min="4" max="4" width="8.6640625" style="41" hidden="1" customWidth="1"/>
    <col min="5" max="8" width="9.77734375" style="41" customWidth="1"/>
    <col min="9" max="9" width="9.77734375" style="43" customWidth="1"/>
    <col min="10" max="33" width="9.77734375" style="41" customWidth="1"/>
    <col min="34" max="16384" width="9" style="41"/>
  </cols>
  <sheetData>
    <row r="1" spans="1:33" ht="14.1" customHeight="1" x14ac:dyDescent="0.2">
      <c r="A1" s="42" t="s">
        <v>137</v>
      </c>
      <c r="L1" s="44" t="s">
        <v>181</v>
      </c>
      <c r="V1" s="44" t="s">
        <v>181</v>
      </c>
      <c r="AF1" s="44" t="s">
        <v>181</v>
      </c>
    </row>
    <row r="2" spans="1:33" ht="14.1" customHeight="1" x14ac:dyDescent="0.15">
      <c r="L2" s="20" t="s">
        <v>170</v>
      </c>
      <c r="V2" s="20" t="s">
        <v>170</v>
      </c>
      <c r="AF2" s="20" t="s">
        <v>170</v>
      </c>
    </row>
    <row r="3" spans="1:33" ht="14.1" customHeight="1" x14ac:dyDescent="0.2">
      <c r="A3" s="46"/>
      <c r="B3" s="46"/>
      <c r="C3" s="46" t="s">
        <v>10</v>
      </c>
      <c r="D3" s="46" t="s">
        <v>9</v>
      </c>
      <c r="E3" s="46" t="s">
        <v>8</v>
      </c>
      <c r="F3" s="46" t="s">
        <v>7</v>
      </c>
      <c r="G3" s="46" t="s">
        <v>6</v>
      </c>
      <c r="H3" s="46" t="s">
        <v>5</v>
      </c>
      <c r="I3" s="47" t="s">
        <v>4</v>
      </c>
      <c r="J3" s="46" t="s">
        <v>3</v>
      </c>
      <c r="K3" s="47" t="s">
        <v>2</v>
      </c>
      <c r="L3" s="47" t="s">
        <v>82</v>
      </c>
      <c r="M3" s="46" t="s">
        <v>83</v>
      </c>
      <c r="N3" s="46" t="s">
        <v>174</v>
      </c>
      <c r="O3" s="46" t="s">
        <v>183</v>
      </c>
      <c r="P3" s="46" t="s">
        <v>186</v>
      </c>
      <c r="Q3" s="46" t="s">
        <v>188</v>
      </c>
      <c r="R3" s="46" t="s">
        <v>192</v>
      </c>
      <c r="S3" s="46" t="s">
        <v>199</v>
      </c>
      <c r="T3" s="46" t="s">
        <v>201</v>
      </c>
      <c r="U3" s="46" t="s">
        <v>209</v>
      </c>
      <c r="V3" s="46" t="s">
        <v>215</v>
      </c>
      <c r="W3" s="46" t="s">
        <v>217</v>
      </c>
      <c r="X3" s="46" t="s">
        <v>219</v>
      </c>
      <c r="Y3" s="46" t="s">
        <v>220</v>
      </c>
      <c r="Z3" s="46" t="s">
        <v>226</v>
      </c>
      <c r="AA3" s="46" t="s">
        <v>227</v>
      </c>
      <c r="AB3" s="46" t="s">
        <v>228</v>
      </c>
      <c r="AC3" s="46" t="s">
        <v>229</v>
      </c>
      <c r="AD3" s="46" t="s">
        <v>232</v>
      </c>
      <c r="AE3" s="46" t="s">
        <v>235</v>
      </c>
      <c r="AF3" s="46" t="s">
        <v>236</v>
      </c>
      <c r="AG3" s="46" t="s">
        <v>237</v>
      </c>
    </row>
    <row r="4" spans="1:33" ht="14.1" customHeight="1" x14ac:dyDescent="0.2">
      <c r="A4" s="97" t="s">
        <v>84</v>
      </c>
      <c r="B4" s="97"/>
      <c r="C4" s="48"/>
      <c r="D4" s="48"/>
      <c r="E4" s="48">
        <v>39509</v>
      </c>
      <c r="F4" s="48">
        <v>39532</v>
      </c>
      <c r="G4" s="48">
        <v>39497</v>
      </c>
      <c r="H4" s="48">
        <v>39567</v>
      </c>
      <c r="I4" s="48">
        <v>39681</v>
      </c>
      <c r="J4" s="48">
        <v>39768</v>
      </c>
      <c r="K4" s="48">
        <v>39770</v>
      </c>
      <c r="L4" s="48">
        <v>39668</v>
      </c>
      <c r="M4" s="48">
        <v>39576</v>
      </c>
      <c r="N4" s="48">
        <v>39767</v>
      </c>
      <c r="O4" s="48">
        <v>39834</v>
      </c>
      <c r="P4" s="48">
        <v>39821</v>
      </c>
      <c r="Q4" s="48">
        <v>39811</v>
      </c>
      <c r="R4" s="48">
        <v>39886</v>
      </c>
      <c r="S4" s="48">
        <v>39864</v>
      </c>
      <c r="T4" s="48">
        <v>39645</v>
      </c>
      <c r="U4" s="48">
        <v>39669</v>
      </c>
      <c r="V4" s="48">
        <v>39588</v>
      </c>
      <c r="W4" s="48">
        <v>39475</v>
      </c>
      <c r="X4" s="48">
        <v>39341</v>
      </c>
      <c r="Y4" s="48">
        <v>39356</v>
      </c>
      <c r="Z4" s="48">
        <v>39823</v>
      </c>
      <c r="AA4" s="48">
        <v>39912</v>
      </c>
      <c r="AB4" s="48">
        <v>39922</v>
      </c>
      <c r="AC4" s="48">
        <v>39858</v>
      </c>
      <c r="AD4" s="48">
        <v>39807</v>
      </c>
      <c r="AE4" s="48">
        <v>39664</v>
      </c>
      <c r="AF4" s="48">
        <v>39526</v>
      </c>
      <c r="AG4" s="48">
        <v>39313</v>
      </c>
    </row>
    <row r="5" spans="1:33" ht="14.1" customHeight="1" x14ac:dyDescent="0.2">
      <c r="A5" s="100" t="s">
        <v>13</v>
      </c>
      <c r="B5" s="50" t="s">
        <v>21</v>
      </c>
      <c r="C5" s="51"/>
      <c r="D5" s="51"/>
      <c r="E5" s="51">
        <v>8944163</v>
      </c>
      <c r="F5" s="51">
        <v>9829448</v>
      </c>
      <c r="G5" s="51">
        <v>11822302</v>
      </c>
      <c r="H5" s="51">
        <v>11379269</v>
      </c>
      <c r="I5" s="52">
        <v>10532664</v>
      </c>
      <c r="J5" s="51">
        <v>10604208</v>
      </c>
      <c r="K5" s="51">
        <v>11821793</v>
      </c>
      <c r="L5" s="51">
        <v>13206853</v>
      </c>
      <c r="M5" s="53">
        <v>11474786</v>
      </c>
      <c r="N5" s="53">
        <v>11105555</v>
      </c>
      <c r="O5" s="53">
        <v>11574020</v>
      </c>
      <c r="P5" s="53">
        <v>10630722</v>
      </c>
      <c r="Q5" s="53">
        <v>10501968</v>
      </c>
      <c r="R5" s="53">
        <v>10564084</v>
      </c>
      <c r="S5" s="53">
        <v>10369293</v>
      </c>
      <c r="T5" s="53">
        <v>10453038</v>
      </c>
      <c r="U5" s="53">
        <v>11116463</v>
      </c>
      <c r="V5" s="53">
        <v>11562330</v>
      </c>
      <c r="W5" s="53">
        <v>12576395</v>
      </c>
      <c r="X5" s="53">
        <v>12348301</v>
      </c>
      <c r="Y5" s="53">
        <v>12853208</v>
      </c>
      <c r="Z5" s="80">
        <v>12515329</v>
      </c>
      <c r="AA5" s="80">
        <v>12295764</v>
      </c>
      <c r="AB5" s="80">
        <v>12994663</v>
      </c>
      <c r="AC5" s="80">
        <v>12674734</v>
      </c>
      <c r="AD5" s="80">
        <v>13087762</v>
      </c>
      <c r="AE5" s="80">
        <v>13176264</v>
      </c>
      <c r="AF5" s="80">
        <v>13265100</v>
      </c>
      <c r="AG5" s="80">
        <v>13805344</v>
      </c>
    </row>
    <row r="6" spans="1:33" ht="14.1" customHeight="1" x14ac:dyDescent="0.2">
      <c r="A6" s="100"/>
      <c r="B6" s="50" t="s">
        <v>22</v>
      </c>
      <c r="C6" s="51"/>
      <c r="D6" s="51"/>
      <c r="E6" s="51">
        <v>8376954</v>
      </c>
      <c r="F6" s="51">
        <v>9403091</v>
      </c>
      <c r="G6" s="51">
        <v>11411423</v>
      </c>
      <c r="H6" s="51">
        <v>11064261</v>
      </c>
      <c r="I6" s="52">
        <v>10147715</v>
      </c>
      <c r="J6" s="51">
        <v>10281636</v>
      </c>
      <c r="K6" s="51">
        <v>11402255</v>
      </c>
      <c r="L6" s="51">
        <v>12677477</v>
      </c>
      <c r="M6" s="53">
        <v>10944406</v>
      </c>
      <c r="N6" s="53">
        <v>10551124</v>
      </c>
      <c r="O6" s="53">
        <v>11239210</v>
      </c>
      <c r="P6" s="53">
        <v>10154703</v>
      </c>
      <c r="Q6" s="53">
        <v>10006080</v>
      </c>
      <c r="R6" s="53">
        <v>10143309</v>
      </c>
      <c r="S6" s="53">
        <v>9825326</v>
      </c>
      <c r="T6" s="53">
        <v>9936031</v>
      </c>
      <c r="U6" s="53">
        <v>10648715</v>
      </c>
      <c r="V6" s="53">
        <v>10736759</v>
      </c>
      <c r="W6" s="53">
        <v>11951074</v>
      </c>
      <c r="X6" s="53">
        <v>11825034</v>
      </c>
      <c r="Y6" s="53">
        <v>12393245</v>
      </c>
      <c r="Z6" s="80">
        <v>12053205</v>
      </c>
      <c r="AA6" s="80">
        <v>11880102</v>
      </c>
      <c r="AB6" s="80">
        <v>12576026</v>
      </c>
      <c r="AC6" s="80">
        <v>12125070</v>
      </c>
      <c r="AD6" s="80">
        <v>12630647</v>
      </c>
      <c r="AE6" s="80">
        <v>12694454</v>
      </c>
      <c r="AF6" s="80">
        <v>12682054</v>
      </c>
      <c r="AG6" s="80">
        <v>13319835</v>
      </c>
    </row>
    <row r="7" spans="1:33" ht="14.1" customHeight="1" x14ac:dyDescent="0.2">
      <c r="A7" s="100"/>
      <c r="B7" s="50" t="s">
        <v>23</v>
      </c>
      <c r="C7" s="52">
        <f t="shared" ref="C7:K7" si="0">+C5-C6</f>
        <v>0</v>
      </c>
      <c r="D7" s="52">
        <f t="shared" si="0"/>
        <v>0</v>
      </c>
      <c r="E7" s="52">
        <f t="shared" si="0"/>
        <v>567209</v>
      </c>
      <c r="F7" s="52">
        <f t="shared" si="0"/>
        <v>426357</v>
      </c>
      <c r="G7" s="52">
        <f t="shared" si="0"/>
        <v>410879</v>
      </c>
      <c r="H7" s="52">
        <f t="shared" si="0"/>
        <v>315008</v>
      </c>
      <c r="I7" s="52">
        <f t="shared" si="0"/>
        <v>384949</v>
      </c>
      <c r="J7" s="52">
        <f t="shared" si="0"/>
        <v>322572</v>
      </c>
      <c r="K7" s="52">
        <f t="shared" si="0"/>
        <v>419538</v>
      </c>
      <c r="L7" s="52">
        <f>+L5-L6</f>
        <v>529376</v>
      </c>
      <c r="M7" s="52">
        <f>+M5-M6</f>
        <v>530380</v>
      </c>
      <c r="N7" s="52">
        <f>+N5-N6</f>
        <v>554431</v>
      </c>
      <c r="O7" s="52">
        <f>+O5-O6</f>
        <v>334810</v>
      </c>
      <c r="P7" s="52">
        <v>476019</v>
      </c>
      <c r="Q7" s="52">
        <v>495888</v>
      </c>
      <c r="R7" s="52">
        <v>420775</v>
      </c>
      <c r="S7" s="52">
        <v>543967</v>
      </c>
      <c r="T7" s="52">
        <v>517007</v>
      </c>
      <c r="U7" s="52">
        <v>467748</v>
      </c>
      <c r="V7" s="52">
        <v>825571</v>
      </c>
      <c r="W7" s="52">
        <v>625321</v>
      </c>
      <c r="X7" s="52">
        <v>523267</v>
      </c>
      <c r="Y7" s="52">
        <v>459963</v>
      </c>
      <c r="Z7" s="52">
        <v>462124</v>
      </c>
      <c r="AA7" s="52">
        <v>415662</v>
      </c>
      <c r="AB7" s="52">
        <v>418637</v>
      </c>
      <c r="AC7" s="52">
        <v>549664</v>
      </c>
      <c r="AD7" s="52">
        <v>457115</v>
      </c>
      <c r="AE7" s="52">
        <v>481810</v>
      </c>
      <c r="AF7" s="52">
        <v>583046</v>
      </c>
      <c r="AG7" s="52">
        <v>485509</v>
      </c>
    </row>
    <row r="8" spans="1:33" ht="14.1" customHeight="1" x14ac:dyDescent="0.2">
      <c r="A8" s="100"/>
      <c r="B8" s="50" t="s">
        <v>24</v>
      </c>
      <c r="C8" s="51"/>
      <c r="D8" s="51"/>
      <c r="E8" s="51">
        <v>53224</v>
      </c>
      <c r="F8" s="51">
        <v>0</v>
      </c>
      <c r="G8" s="51">
        <v>0</v>
      </c>
      <c r="H8" s="51">
        <v>0</v>
      </c>
      <c r="I8" s="52">
        <v>105511</v>
      </c>
      <c r="J8" s="51">
        <v>0</v>
      </c>
      <c r="K8" s="51">
        <v>114588</v>
      </c>
      <c r="L8" s="52">
        <v>184941</v>
      </c>
      <c r="M8" s="53">
        <v>1784</v>
      </c>
      <c r="N8" s="53">
        <v>6020</v>
      </c>
      <c r="O8" s="53">
        <v>1013</v>
      </c>
      <c r="P8" s="53">
        <v>2100</v>
      </c>
      <c r="Q8" s="53">
        <v>6390</v>
      </c>
      <c r="R8" s="53">
        <v>4800</v>
      </c>
      <c r="S8" s="53">
        <v>64200</v>
      </c>
      <c r="T8" s="53">
        <v>136000</v>
      </c>
      <c r="U8" s="53">
        <v>61462</v>
      </c>
      <c r="V8" s="53">
        <v>305057</v>
      </c>
      <c r="W8" s="53">
        <v>40416</v>
      </c>
      <c r="X8" s="53">
        <v>38169</v>
      </c>
      <c r="Y8" s="53">
        <v>28750</v>
      </c>
      <c r="Z8" s="80">
        <v>78482</v>
      </c>
      <c r="AA8" s="80">
        <v>79390</v>
      </c>
      <c r="AB8" s="80">
        <v>9646</v>
      </c>
      <c r="AC8" s="80">
        <v>72186</v>
      </c>
      <c r="AD8" s="80">
        <v>23133</v>
      </c>
      <c r="AE8" s="80">
        <v>800</v>
      </c>
      <c r="AF8" s="80">
        <v>94188</v>
      </c>
      <c r="AG8" s="80">
        <v>192388</v>
      </c>
    </row>
    <row r="9" spans="1:33" ht="14.1" customHeight="1" x14ac:dyDescent="0.2">
      <c r="A9" s="100"/>
      <c r="B9" s="50" t="s">
        <v>25</v>
      </c>
      <c r="C9" s="52">
        <f t="shared" ref="C9:K9" si="1">+C7-C8</f>
        <v>0</v>
      </c>
      <c r="D9" s="52">
        <f t="shared" si="1"/>
        <v>0</v>
      </c>
      <c r="E9" s="52">
        <f t="shared" si="1"/>
        <v>513985</v>
      </c>
      <c r="F9" s="52">
        <f t="shared" si="1"/>
        <v>426357</v>
      </c>
      <c r="G9" s="52">
        <f t="shared" si="1"/>
        <v>410879</v>
      </c>
      <c r="H9" s="52">
        <f t="shared" si="1"/>
        <v>315008</v>
      </c>
      <c r="I9" s="52">
        <f t="shared" si="1"/>
        <v>279438</v>
      </c>
      <c r="J9" s="52">
        <f t="shared" si="1"/>
        <v>322572</v>
      </c>
      <c r="K9" s="52">
        <f t="shared" si="1"/>
        <v>304950</v>
      </c>
      <c r="L9" s="52">
        <f>+L7-L8</f>
        <v>344435</v>
      </c>
      <c r="M9" s="52">
        <f>+M7-M8</f>
        <v>528596</v>
      </c>
      <c r="N9" s="52">
        <f>+N7-N8</f>
        <v>548411</v>
      </c>
      <c r="O9" s="52">
        <f>+O7-O8</f>
        <v>333797</v>
      </c>
      <c r="P9" s="52">
        <v>473919</v>
      </c>
      <c r="Q9" s="52">
        <v>489498</v>
      </c>
      <c r="R9" s="52">
        <v>415975</v>
      </c>
      <c r="S9" s="52">
        <v>479767</v>
      </c>
      <c r="T9" s="52">
        <v>381007</v>
      </c>
      <c r="U9" s="52">
        <v>406286</v>
      </c>
      <c r="V9" s="52">
        <v>520514</v>
      </c>
      <c r="W9" s="52">
        <v>584905</v>
      </c>
      <c r="X9" s="52">
        <v>485098</v>
      </c>
      <c r="Y9" s="52">
        <v>431213</v>
      </c>
      <c r="Z9" s="52">
        <v>383642</v>
      </c>
      <c r="AA9" s="52">
        <v>336272</v>
      </c>
      <c r="AB9" s="52">
        <v>408991</v>
      </c>
      <c r="AC9" s="52">
        <v>477478</v>
      </c>
      <c r="AD9" s="52">
        <v>433982</v>
      </c>
      <c r="AE9" s="52">
        <v>481010</v>
      </c>
      <c r="AF9" s="52">
        <v>488858</v>
      </c>
      <c r="AG9" s="52">
        <v>293121</v>
      </c>
    </row>
    <row r="10" spans="1:33" ht="14.1" customHeight="1" x14ac:dyDescent="0.2">
      <c r="A10" s="100"/>
      <c r="B10" s="50" t="s">
        <v>26</v>
      </c>
      <c r="C10" s="53"/>
      <c r="D10" s="53"/>
      <c r="E10" s="53">
        <v>150822</v>
      </c>
      <c r="F10" s="53">
        <v>-87628</v>
      </c>
      <c r="G10" s="53">
        <v>-15478</v>
      </c>
      <c r="H10" s="53">
        <v>-95871</v>
      </c>
      <c r="I10" s="53">
        <v>-35570</v>
      </c>
      <c r="J10" s="53">
        <v>43134</v>
      </c>
      <c r="K10" s="53">
        <v>-17622</v>
      </c>
      <c r="L10" s="53">
        <v>39485</v>
      </c>
      <c r="M10" s="53">
        <v>184161</v>
      </c>
      <c r="N10" s="53">
        <v>19815</v>
      </c>
      <c r="O10" s="53">
        <v>-214614</v>
      </c>
      <c r="P10" s="53">
        <v>140122</v>
      </c>
      <c r="Q10" s="53">
        <v>15579</v>
      </c>
      <c r="R10" s="53">
        <v>-73523</v>
      </c>
      <c r="S10" s="53">
        <v>63792</v>
      </c>
      <c r="T10" s="53">
        <v>-98760</v>
      </c>
      <c r="U10" s="53">
        <v>25279</v>
      </c>
      <c r="V10" s="53">
        <v>114228</v>
      </c>
      <c r="W10" s="53">
        <v>64391</v>
      </c>
      <c r="X10" s="53">
        <v>-99807</v>
      </c>
      <c r="Y10" s="53">
        <v>-53885</v>
      </c>
      <c r="Z10" s="80">
        <v>-47571</v>
      </c>
      <c r="AA10" s="80">
        <v>-47370</v>
      </c>
      <c r="AB10" s="80">
        <v>72719</v>
      </c>
      <c r="AC10" s="80">
        <v>68487</v>
      </c>
      <c r="AD10" s="80">
        <v>-43496</v>
      </c>
      <c r="AE10" s="80">
        <v>47028</v>
      </c>
      <c r="AF10" s="80">
        <v>7848</v>
      </c>
      <c r="AG10" s="80">
        <v>-195737</v>
      </c>
    </row>
    <row r="11" spans="1:33" ht="14.1" customHeight="1" x14ac:dyDescent="0.2">
      <c r="A11" s="100"/>
      <c r="B11" s="50" t="s">
        <v>27</v>
      </c>
      <c r="C11" s="51"/>
      <c r="D11" s="51"/>
      <c r="E11" s="51">
        <v>30866</v>
      </c>
      <c r="F11" s="51">
        <v>26632</v>
      </c>
      <c r="G11" s="51">
        <v>12220</v>
      </c>
      <c r="H11" s="51">
        <v>110031</v>
      </c>
      <c r="I11" s="52">
        <v>5936</v>
      </c>
      <c r="J11" s="51">
        <v>3362</v>
      </c>
      <c r="K11" s="51">
        <v>146907</v>
      </c>
      <c r="L11" s="52">
        <v>2834</v>
      </c>
      <c r="M11" s="53">
        <v>101658</v>
      </c>
      <c r="N11" s="53">
        <v>121842</v>
      </c>
      <c r="O11" s="53">
        <v>980</v>
      </c>
      <c r="P11" s="53">
        <v>39050</v>
      </c>
      <c r="Q11" s="53">
        <v>282386</v>
      </c>
      <c r="R11" s="53">
        <v>136376</v>
      </c>
      <c r="S11" s="53">
        <v>756</v>
      </c>
      <c r="T11" s="53">
        <v>189141</v>
      </c>
      <c r="U11" s="53">
        <v>5776</v>
      </c>
      <c r="V11" s="53">
        <v>95741</v>
      </c>
      <c r="W11" s="53">
        <v>248118</v>
      </c>
      <c r="X11" s="53">
        <v>41656</v>
      </c>
      <c r="Y11" s="53">
        <v>2090</v>
      </c>
      <c r="Z11" s="80">
        <v>969</v>
      </c>
      <c r="AA11" s="80">
        <v>865</v>
      </c>
      <c r="AB11" s="80">
        <v>603</v>
      </c>
      <c r="AC11" s="80">
        <v>810</v>
      </c>
      <c r="AD11" s="80">
        <v>238</v>
      </c>
      <c r="AE11" s="80">
        <v>178960</v>
      </c>
      <c r="AF11" s="80">
        <v>276747</v>
      </c>
      <c r="AG11" s="80">
        <v>106</v>
      </c>
    </row>
    <row r="12" spans="1:33" ht="14.1" customHeight="1" x14ac:dyDescent="0.2">
      <c r="A12" s="100"/>
      <c r="B12" s="50" t="s">
        <v>28</v>
      </c>
      <c r="C12" s="51"/>
      <c r="D12" s="51"/>
      <c r="E12" s="51">
        <v>0</v>
      </c>
      <c r="F12" s="51">
        <v>0</v>
      </c>
      <c r="G12" s="51">
        <v>0</v>
      </c>
      <c r="H12" s="51">
        <v>0</v>
      </c>
      <c r="I12" s="52">
        <v>0</v>
      </c>
      <c r="J12" s="51">
        <v>0</v>
      </c>
      <c r="K12" s="51">
        <v>0</v>
      </c>
      <c r="L12" s="52">
        <v>0</v>
      </c>
      <c r="M12" s="53">
        <v>35163</v>
      </c>
      <c r="N12" s="53">
        <v>128813</v>
      </c>
      <c r="O12" s="53">
        <v>540702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6838</v>
      </c>
      <c r="V12" s="53">
        <v>41477</v>
      </c>
      <c r="W12" s="53">
        <v>715</v>
      </c>
      <c r="X12" s="53">
        <v>483</v>
      </c>
      <c r="Y12" s="53">
        <v>0</v>
      </c>
      <c r="Z12" s="80">
        <v>65996</v>
      </c>
      <c r="AA12" s="80">
        <v>97584</v>
      </c>
      <c r="AB12" s="80">
        <v>9866</v>
      </c>
      <c r="AC12" s="80">
        <v>56329</v>
      </c>
      <c r="AD12" s="80"/>
      <c r="AE12" s="80">
        <v>0</v>
      </c>
      <c r="AF12" s="80">
        <v>0</v>
      </c>
      <c r="AG12" s="80">
        <v>0</v>
      </c>
    </row>
    <row r="13" spans="1:33" ht="14.1" customHeight="1" x14ac:dyDescent="0.2">
      <c r="A13" s="100"/>
      <c r="B13" s="50" t="s">
        <v>29</v>
      </c>
      <c r="C13" s="51"/>
      <c r="D13" s="51"/>
      <c r="E13" s="51">
        <v>0</v>
      </c>
      <c r="F13" s="51">
        <v>112000</v>
      </c>
      <c r="G13" s="51">
        <v>0</v>
      </c>
      <c r="H13" s="51">
        <v>0</v>
      </c>
      <c r="I13" s="52">
        <v>35000</v>
      </c>
      <c r="J13" s="51">
        <v>224000</v>
      </c>
      <c r="K13" s="51">
        <v>0</v>
      </c>
      <c r="L13" s="52">
        <v>0</v>
      </c>
      <c r="M13" s="53">
        <v>0</v>
      </c>
      <c r="N13" s="53">
        <v>0</v>
      </c>
      <c r="O13" s="53">
        <v>100000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78758</v>
      </c>
      <c r="V13" s="53">
        <v>0</v>
      </c>
      <c r="W13" s="53">
        <v>0</v>
      </c>
      <c r="X13" s="53" t="s">
        <v>223</v>
      </c>
      <c r="Y13" s="53">
        <v>178026</v>
      </c>
      <c r="Z13" s="80">
        <v>76852</v>
      </c>
      <c r="AA13" s="80">
        <v>82599</v>
      </c>
      <c r="AB13" s="80">
        <v>60043</v>
      </c>
      <c r="AC13" s="80"/>
      <c r="AD13" s="80">
        <v>28032</v>
      </c>
      <c r="AE13" s="80">
        <v>0</v>
      </c>
      <c r="AF13" s="80">
        <v>0</v>
      </c>
      <c r="AG13" s="80">
        <v>637347</v>
      </c>
    </row>
    <row r="14" spans="1:33" ht="14.1" customHeight="1" x14ac:dyDescent="0.2">
      <c r="A14" s="100"/>
      <c r="B14" s="50" t="s">
        <v>30</v>
      </c>
      <c r="C14" s="52">
        <f t="shared" ref="C14:K14" si="2">+C10+C11+C12-C13</f>
        <v>0</v>
      </c>
      <c r="D14" s="52">
        <f t="shared" si="2"/>
        <v>0</v>
      </c>
      <c r="E14" s="52">
        <f t="shared" si="2"/>
        <v>181688</v>
      </c>
      <c r="F14" s="52">
        <f t="shared" si="2"/>
        <v>-172996</v>
      </c>
      <c r="G14" s="52">
        <f t="shared" si="2"/>
        <v>-3258</v>
      </c>
      <c r="H14" s="52">
        <f t="shared" si="2"/>
        <v>14160</v>
      </c>
      <c r="I14" s="52">
        <f t="shared" si="2"/>
        <v>-64634</v>
      </c>
      <c r="J14" s="52">
        <f t="shared" si="2"/>
        <v>-177504</v>
      </c>
      <c r="K14" s="52">
        <f t="shared" si="2"/>
        <v>129285</v>
      </c>
      <c r="L14" s="52">
        <f t="shared" ref="L14:S14" si="3">+L10+L11+L12-L13</f>
        <v>42319</v>
      </c>
      <c r="M14" s="52">
        <f t="shared" si="3"/>
        <v>320982</v>
      </c>
      <c r="N14" s="52">
        <f t="shared" si="3"/>
        <v>270470</v>
      </c>
      <c r="O14" s="52">
        <f t="shared" si="3"/>
        <v>227068</v>
      </c>
      <c r="P14" s="52">
        <f t="shared" si="3"/>
        <v>179172</v>
      </c>
      <c r="Q14" s="52">
        <f t="shared" si="3"/>
        <v>297965</v>
      </c>
      <c r="R14" s="52">
        <f t="shared" si="3"/>
        <v>62853</v>
      </c>
      <c r="S14" s="52">
        <f t="shared" si="3"/>
        <v>64548</v>
      </c>
      <c r="T14" s="52">
        <v>90381</v>
      </c>
      <c r="U14" s="52">
        <v>-40865</v>
      </c>
      <c r="V14" s="52">
        <v>251446</v>
      </c>
      <c r="W14" s="52">
        <v>313224</v>
      </c>
      <c r="X14" s="52">
        <v>-57668</v>
      </c>
      <c r="Y14" s="52">
        <v>-229821</v>
      </c>
      <c r="Z14" s="52">
        <v>-57458</v>
      </c>
      <c r="AA14" s="52">
        <v>-31520</v>
      </c>
      <c r="AB14" s="52">
        <v>23145</v>
      </c>
      <c r="AC14" s="52">
        <v>125626</v>
      </c>
      <c r="AD14" s="52">
        <v>-71290</v>
      </c>
      <c r="AE14" s="52">
        <v>225988</v>
      </c>
      <c r="AF14" s="52">
        <v>284595</v>
      </c>
      <c r="AG14" s="52">
        <v>-832978</v>
      </c>
    </row>
    <row r="15" spans="1:33" ht="14.1" customHeight="1" x14ac:dyDescent="0.2">
      <c r="A15" s="100"/>
      <c r="B15" s="3" t="s">
        <v>31</v>
      </c>
      <c r="C15" s="54" t="e">
        <f t="shared" ref="C15:H15" si="4">+C9/C19*100</f>
        <v>#DIV/0!</v>
      </c>
      <c r="D15" s="54" t="e">
        <f t="shared" si="4"/>
        <v>#DIV/0!</v>
      </c>
      <c r="E15" s="54">
        <f t="shared" si="4"/>
        <v>8.34666836419688</v>
      </c>
      <c r="F15" s="54">
        <f t="shared" si="4"/>
        <v>6.233166450662158</v>
      </c>
      <c r="G15" s="54">
        <f t="shared" si="4"/>
        <v>5.8922555542617143</v>
      </c>
      <c r="H15" s="54">
        <f t="shared" si="4"/>
        <v>4.3707452222724186</v>
      </c>
      <c r="I15" s="54">
        <f t="shared" ref="I15:N15" si="5">+I9/I19*100</f>
        <v>3.9051668225586207</v>
      </c>
      <c r="J15" s="54">
        <f t="shared" si="5"/>
        <v>4.3389361043597985</v>
      </c>
      <c r="K15" s="54">
        <f t="shared" si="5"/>
        <v>3.9876568975283981</v>
      </c>
      <c r="L15" s="54">
        <f t="shared" si="5"/>
        <v>4.3238077376493704</v>
      </c>
      <c r="M15" s="54">
        <f t="shared" si="5"/>
        <v>6.6085470188051225</v>
      </c>
      <c r="N15" s="54">
        <f t="shared" si="5"/>
        <v>6.828175595140638</v>
      </c>
      <c r="O15" s="54">
        <f t="shared" ref="O15:T15" si="6">+O9/O19*100</f>
        <v>4.2603563134695728</v>
      </c>
      <c r="P15" s="54">
        <f t="shared" si="6"/>
        <v>6.2366592954476188</v>
      </c>
      <c r="Q15" s="54">
        <f t="shared" si="6"/>
        <v>6.7633808752361846</v>
      </c>
      <c r="R15" s="54">
        <f t="shared" si="6"/>
        <v>5.8867499550329994</v>
      </c>
      <c r="S15" s="54">
        <f t="shared" si="6"/>
        <v>6.8348962692547408</v>
      </c>
      <c r="T15" s="54">
        <f t="shared" si="6"/>
        <v>5.4070719511947631</v>
      </c>
      <c r="U15" s="54">
        <f>+U9/U19*100</f>
        <v>5.7684457840408596</v>
      </c>
      <c r="V15" s="54">
        <f>+V9/V19*100</f>
        <v>6.9238795455609612</v>
      </c>
      <c r="W15" s="54">
        <f>+W9/W19*100</f>
        <v>7.6296431473306852</v>
      </c>
      <c r="X15" s="54">
        <f>+X9/X19*100</f>
        <v>6.1469306212556436</v>
      </c>
      <c r="Y15" s="54">
        <f>+Y9/Y19*100</f>
        <v>5.5236526126909009</v>
      </c>
      <c r="Z15" s="54">
        <f t="shared" ref="Z15:AC15" si="7">+Z9/Z19*100</f>
        <v>4.9302876333110621</v>
      </c>
      <c r="AA15" s="54">
        <f t="shared" si="7"/>
        <v>4.2778179912299343</v>
      </c>
      <c r="AB15" s="54">
        <f t="shared" si="7"/>
        <v>5.2255480493966981</v>
      </c>
      <c r="AC15" s="54">
        <f t="shared" si="7"/>
        <v>6.0102802556028774</v>
      </c>
      <c r="AD15" s="54">
        <f t="shared" ref="AD15:AE15" si="8">+AD9/AD19*100</f>
        <v>5.4546178963381031</v>
      </c>
      <c r="AE15" s="54">
        <f t="shared" si="8"/>
        <v>6.0032966274530164</v>
      </c>
      <c r="AF15" s="54">
        <f t="shared" ref="AF15:AG15" si="9">+AF9/AF19*100</f>
        <v>5.9560268803271814</v>
      </c>
      <c r="AG15" s="54">
        <f t="shared" si="9"/>
        <v>3.6455750044151705</v>
      </c>
    </row>
    <row r="16" spans="1:33" ht="14.1" customHeight="1" x14ac:dyDescent="0.2">
      <c r="A16" s="98" t="s">
        <v>32</v>
      </c>
      <c r="B16" s="98"/>
      <c r="C16" s="55"/>
      <c r="D16" s="56"/>
      <c r="E16" s="56">
        <v>3392875</v>
      </c>
      <c r="F16" s="56">
        <v>3841010</v>
      </c>
      <c r="G16" s="56">
        <v>4022185</v>
      </c>
      <c r="H16" s="56">
        <v>3918633</v>
      </c>
      <c r="I16" s="55">
        <v>4035489</v>
      </c>
      <c r="J16" s="56">
        <v>4105659</v>
      </c>
      <c r="K16" s="56">
        <v>4092961</v>
      </c>
      <c r="L16" s="55">
        <v>4238286</v>
      </c>
      <c r="M16" s="56">
        <v>4142908</v>
      </c>
      <c r="N16" s="56">
        <v>4117365</v>
      </c>
      <c r="O16" s="56">
        <v>4173260</v>
      </c>
      <c r="P16" s="56">
        <v>4033544</v>
      </c>
      <c r="Q16" s="56">
        <v>3921072</v>
      </c>
      <c r="R16" s="56">
        <v>4039501</v>
      </c>
      <c r="S16" s="56">
        <v>4093244</v>
      </c>
      <c r="T16" s="56">
        <v>4294806</v>
      </c>
      <c r="U16" s="56">
        <v>4265654</v>
      </c>
      <c r="V16" s="56">
        <v>4276812</v>
      </c>
      <c r="W16" s="56">
        <v>4156343</v>
      </c>
      <c r="X16" s="56">
        <v>3901082</v>
      </c>
      <c r="Y16" s="56">
        <v>3938839</v>
      </c>
      <c r="Z16" s="56">
        <v>3905749</v>
      </c>
      <c r="AA16" s="56">
        <v>4057642</v>
      </c>
      <c r="AB16" s="56">
        <v>4123250</v>
      </c>
      <c r="AC16" s="56">
        <v>4409266</v>
      </c>
      <c r="AD16" s="56">
        <v>4556317</v>
      </c>
      <c r="AE16" s="56">
        <v>4508217</v>
      </c>
      <c r="AF16" s="56">
        <v>4956836</v>
      </c>
      <c r="AG16" s="56">
        <v>5350473</v>
      </c>
    </row>
    <row r="17" spans="1:33" ht="14.1" customHeight="1" x14ac:dyDescent="0.2">
      <c r="A17" s="98" t="s">
        <v>33</v>
      </c>
      <c r="B17" s="98"/>
      <c r="C17" s="55"/>
      <c r="D17" s="56"/>
      <c r="E17" s="56">
        <v>5085194</v>
      </c>
      <c r="F17" s="56">
        <v>5620876</v>
      </c>
      <c r="G17" s="56">
        <v>5695523</v>
      </c>
      <c r="H17" s="56">
        <v>5966465</v>
      </c>
      <c r="I17" s="55">
        <v>5865442</v>
      </c>
      <c r="J17" s="56">
        <v>6127165</v>
      </c>
      <c r="K17" s="56">
        <v>6349488</v>
      </c>
      <c r="L17" s="55">
        <v>6627883</v>
      </c>
      <c r="M17" s="56">
        <v>6681145</v>
      </c>
      <c r="N17" s="56">
        <v>6719557</v>
      </c>
      <c r="O17" s="56">
        <v>6538734</v>
      </c>
      <c r="P17" s="56">
        <v>6320621</v>
      </c>
      <c r="Q17" s="56">
        <v>6008325</v>
      </c>
      <c r="R17" s="56">
        <v>5794269</v>
      </c>
      <c r="S17" s="56">
        <v>5772269</v>
      </c>
      <c r="T17" s="56">
        <v>5782584</v>
      </c>
      <c r="U17" s="56">
        <v>5797405</v>
      </c>
      <c r="V17" s="56">
        <v>5936583</v>
      </c>
      <c r="W17" s="56">
        <v>5953367</v>
      </c>
      <c r="X17" s="56">
        <v>5951105</v>
      </c>
      <c r="Y17" s="56">
        <v>6013286</v>
      </c>
      <c r="Z17" s="56">
        <v>5953427</v>
      </c>
      <c r="AA17" s="56">
        <v>5973061</v>
      </c>
      <c r="AB17" s="56">
        <v>5994671</v>
      </c>
      <c r="AC17" s="56">
        <v>6175509</v>
      </c>
      <c r="AD17" s="56">
        <v>6244628</v>
      </c>
      <c r="AE17" s="56">
        <v>6229935</v>
      </c>
      <c r="AF17" s="56">
        <v>6352124</v>
      </c>
      <c r="AG17" s="56">
        <v>6399212</v>
      </c>
    </row>
    <row r="18" spans="1:33" ht="14.1" customHeight="1" x14ac:dyDescent="0.2">
      <c r="A18" s="98" t="s">
        <v>34</v>
      </c>
      <c r="B18" s="98"/>
      <c r="C18" s="55"/>
      <c r="D18" s="56"/>
      <c r="E18" s="56">
        <v>4476630</v>
      </c>
      <c r="F18" s="56">
        <v>5071196</v>
      </c>
      <c r="G18" s="56">
        <v>5309985</v>
      </c>
      <c r="H18" s="56">
        <v>5168720</v>
      </c>
      <c r="I18" s="55">
        <v>5323687</v>
      </c>
      <c r="J18" s="56">
        <v>5412851</v>
      </c>
      <c r="K18" s="56">
        <v>5396523</v>
      </c>
      <c r="L18" s="55">
        <v>5592453</v>
      </c>
      <c r="M18" s="56">
        <v>5463940</v>
      </c>
      <c r="N18" s="56">
        <v>5429397</v>
      </c>
      <c r="O18" s="56">
        <v>5502252</v>
      </c>
      <c r="P18" s="56">
        <v>5315737</v>
      </c>
      <c r="Q18" s="56">
        <v>5161641</v>
      </c>
      <c r="R18" s="56">
        <v>5315874</v>
      </c>
      <c r="S18" s="56">
        <v>5340350</v>
      </c>
      <c r="T18" s="56">
        <v>5558679</v>
      </c>
      <c r="U18" s="56">
        <v>5522523</v>
      </c>
      <c r="V18" s="56">
        <v>5527091</v>
      </c>
      <c r="W18" s="56">
        <v>5357094</v>
      </c>
      <c r="X18" s="56">
        <v>5016134</v>
      </c>
      <c r="Y18" s="56">
        <v>5052856</v>
      </c>
      <c r="Z18" s="56">
        <v>5034334</v>
      </c>
      <c r="AA18" s="56">
        <v>5243544</v>
      </c>
      <c r="AB18" s="56">
        <v>5310484</v>
      </c>
      <c r="AC18" s="56">
        <v>5612099</v>
      </c>
      <c r="AD18" s="56">
        <v>5805012</v>
      </c>
      <c r="AE18" s="56">
        <v>5735339</v>
      </c>
      <c r="AF18" s="56">
        <v>6347998</v>
      </c>
      <c r="AG18" s="56">
        <v>6870709</v>
      </c>
    </row>
    <row r="19" spans="1:33" ht="14.1" customHeight="1" x14ac:dyDescent="0.2">
      <c r="A19" s="98" t="s">
        <v>35</v>
      </c>
      <c r="B19" s="98"/>
      <c r="C19" s="55"/>
      <c r="D19" s="56"/>
      <c r="E19" s="56">
        <v>6157966</v>
      </c>
      <c r="F19" s="56">
        <v>6840135</v>
      </c>
      <c r="G19" s="56">
        <v>6973204</v>
      </c>
      <c r="H19" s="56">
        <v>7207192</v>
      </c>
      <c r="I19" s="55">
        <v>7155597</v>
      </c>
      <c r="J19" s="56">
        <v>7434357</v>
      </c>
      <c r="K19" s="56">
        <v>7647348</v>
      </c>
      <c r="L19" s="55">
        <v>7966011</v>
      </c>
      <c r="M19" s="56">
        <v>7998672</v>
      </c>
      <c r="N19" s="56">
        <v>8031589</v>
      </c>
      <c r="O19" s="56">
        <v>7834955</v>
      </c>
      <c r="P19" s="56">
        <v>7598924</v>
      </c>
      <c r="Q19" s="56">
        <v>7237475</v>
      </c>
      <c r="R19" s="56">
        <v>7066293</v>
      </c>
      <c r="S19" s="56">
        <v>7019375</v>
      </c>
      <c r="T19" s="56">
        <v>7046457</v>
      </c>
      <c r="U19" s="56">
        <v>7043249</v>
      </c>
      <c r="V19" s="56">
        <v>7517664</v>
      </c>
      <c r="W19" s="56">
        <v>7666217</v>
      </c>
      <c r="X19" s="56">
        <v>7891711</v>
      </c>
      <c r="Y19" s="56">
        <v>7806664</v>
      </c>
      <c r="Z19" s="56">
        <v>7781331</v>
      </c>
      <c r="AA19" s="56">
        <v>7860830</v>
      </c>
      <c r="AB19" s="56">
        <v>7826758</v>
      </c>
      <c r="AC19" s="56">
        <v>7944355</v>
      </c>
      <c r="AD19" s="56">
        <v>7956231</v>
      </c>
      <c r="AE19" s="56">
        <v>8012431</v>
      </c>
      <c r="AF19" s="56">
        <v>8207787</v>
      </c>
      <c r="AG19" s="56">
        <v>8040460</v>
      </c>
    </row>
    <row r="20" spans="1:33" ht="14.1" customHeight="1" x14ac:dyDescent="0.2">
      <c r="A20" s="98" t="s">
        <v>36</v>
      </c>
      <c r="B20" s="98"/>
      <c r="C20" s="57"/>
      <c r="D20" s="58"/>
      <c r="E20" s="58">
        <v>0.67</v>
      </c>
      <c r="F20" s="58">
        <v>0.68</v>
      </c>
      <c r="G20" s="58">
        <v>0.69</v>
      </c>
      <c r="H20" s="58">
        <v>0.68</v>
      </c>
      <c r="I20" s="59">
        <v>0.69</v>
      </c>
      <c r="J20" s="58">
        <v>0.67</v>
      </c>
      <c r="K20" s="58">
        <v>0.67</v>
      </c>
      <c r="L20" s="59">
        <v>0.65</v>
      </c>
      <c r="M20" s="58">
        <v>0.63</v>
      </c>
      <c r="N20" s="58">
        <v>0.62</v>
      </c>
      <c r="O20" s="58">
        <v>0.62</v>
      </c>
      <c r="P20" s="58">
        <v>0.63</v>
      </c>
      <c r="Q20" s="58">
        <v>0.64</v>
      </c>
      <c r="R20" s="58">
        <v>0.66</v>
      </c>
      <c r="S20" s="58">
        <v>0.69</v>
      </c>
      <c r="T20" s="58">
        <v>0.72</v>
      </c>
      <c r="U20" s="58">
        <v>0.73</v>
      </c>
      <c r="V20" s="58">
        <v>0.73</v>
      </c>
      <c r="W20" s="58">
        <v>0.72</v>
      </c>
      <c r="X20" s="58">
        <v>0.69</v>
      </c>
      <c r="Y20" s="58">
        <v>0.67</v>
      </c>
      <c r="Z20" s="58">
        <v>0.66</v>
      </c>
      <c r="AA20" s="58">
        <v>0.67</v>
      </c>
      <c r="AB20" s="58">
        <v>0.68</v>
      </c>
      <c r="AC20" s="58">
        <v>0.69</v>
      </c>
      <c r="AD20" s="58">
        <v>0.71</v>
      </c>
      <c r="AE20" s="58">
        <v>0.72</v>
      </c>
      <c r="AF20" s="58">
        <v>0.74</v>
      </c>
      <c r="AG20" s="58">
        <v>0.78</v>
      </c>
    </row>
    <row r="21" spans="1:33" ht="14.1" customHeight="1" x14ac:dyDescent="0.2">
      <c r="A21" s="98" t="s">
        <v>37</v>
      </c>
      <c r="B21" s="98"/>
      <c r="C21" s="60"/>
      <c r="D21" s="61"/>
      <c r="E21" s="61">
        <v>59.7</v>
      </c>
      <c r="F21" s="61">
        <v>63.9</v>
      </c>
      <c r="G21" s="61">
        <v>65.5</v>
      </c>
      <c r="H21" s="61">
        <v>68.400000000000006</v>
      </c>
      <c r="I21" s="62">
        <v>75</v>
      </c>
      <c r="J21" s="61">
        <v>81.3</v>
      </c>
      <c r="K21" s="61">
        <v>76.599999999999994</v>
      </c>
      <c r="L21" s="62">
        <v>78.400000000000006</v>
      </c>
      <c r="M21" s="61">
        <v>77</v>
      </c>
      <c r="N21" s="61">
        <v>75.3</v>
      </c>
      <c r="O21" s="61">
        <v>78.2</v>
      </c>
      <c r="P21" s="61">
        <v>81.099999999999994</v>
      </c>
      <c r="Q21" s="61">
        <v>83.3</v>
      </c>
      <c r="R21" s="61">
        <v>83.9</v>
      </c>
      <c r="S21" s="61">
        <v>83</v>
      </c>
      <c r="T21" s="61">
        <v>88.3</v>
      </c>
      <c r="U21" s="61">
        <v>89.6</v>
      </c>
      <c r="V21" s="61">
        <v>87.1</v>
      </c>
      <c r="W21" s="61">
        <v>87.3</v>
      </c>
      <c r="X21" s="61">
        <v>87.9</v>
      </c>
      <c r="Y21" s="61">
        <v>89.5</v>
      </c>
      <c r="Z21" s="61">
        <v>90.9</v>
      </c>
      <c r="AA21" s="61">
        <v>89.1</v>
      </c>
      <c r="AB21" s="61">
        <v>90.5</v>
      </c>
      <c r="AC21" s="61">
        <v>86.1</v>
      </c>
      <c r="AD21" s="61">
        <v>88.7</v>
      </c>
      <c r="AE21" s="61">
        <v>88.5</v>
      </c>
      <c r="AF21" s="61">
        <v>88.2</v>
      </c>
      <c r="AG21" s="61">
        <v>96.7</v>
      </c>
    </row>
    <row r="22" spans="1:33" ht="14.1" customHeight="1" x14ac:dyDescent="0.2">
      <c r="A22" s="98" t="s">
        <v>38</v>
      </c>
      <c r="B22" s="98"/>
      <c r="C22" s="60"/>
      <c r="D22" s="61"/>
      <c r="E22" s="61">
        <v>8.5</v>
      </c>
      <c r="F22" s="61">
        <v>7.6</v>
      </c>
      <c r="G22" s="61">
        <v>7.8</v>
      </c>
      <c r="H22" s="61">
        <v>8.4</v>
      </c>
      <c r="I22" s="62">
        <v>10.199999999999999</v>
      </c>
      <c r="J22" s="61">
        <v>12.3</v>
      </c>
      <c r="K22" s="61">
        <v>11.5</v>
      </c>
      <c r="L22" s="62">
        <v>12</v>
      </c>
      <c r="M22" s="61">
        <v>12.3</v>
      </c>
      <c r="N22" s="61">
        <v>12.7</v>
      </c>
      <c r="O22" s="61">
        <v>16.5</v>
      </c>
      <c r="P22" s="61">
        <v>11.9</v>
      </c>
      <c r="Q22" s="61">
        <v>12.6</v>
      </c>
      <c r="R22" s="61">
        <v>12</v>
      </c>
      <c r="S22" s="61">
        <v>10.6</v>
      </c>
      <c r="T22" s="61">
        <v>10.199999999999999</v>
      </c>
      <c r="U22" s="61">
        <v>10.4</v>
      </c>
      <c r="V22" s="61">
        <v>10.4</v>
      </c>
      <c r="W22" s="61">
        <v>9.9</v>
      </c>
      <c r="X22" s="61">
        <v>9.9</v>
      </c>
      <c r="Y22" s="61">
        <v>9.5</v>
      </c>
      <c r="Z22" s="61">
        <v>11</v>
      </c>
      <c r="AA22" s="61">
        <v>10.6</v>
      </c>
      <c r="AB22" s="61">
        <v>8.6999999999999993</v>
      </c>
      <c r="AC22" s="61">
        <v>8.5</v>
      </c>
      <c r="AD22" s="61">
        <v>8.3000000000000007</v>
      </c>
      <c r="AE22" s="61">
        <v>8.3000000000000007</v>
      </c>
      <c r="AF22" s="61">
        <v>8.1999999999999993</v>
      </c>
      <c r="AG22" s="61">
        <v>9.1</v>
      </c>
    </row>
    <row r="23" spans="1:33" ht="14.1" customHeight="1" x14ac:dyDescent="0.2">
      <c r="A23" s="98" t="s">
        <v>39</v>
      </c>
      <c r="B23" s="98"/>
      <c r="C23" s="60"/>
      <c r="D23" s="61"/>
      <c r="E23" s="61">
        <v>10.3</v>
      </c>
      <c r="F23" s="61">
        <v>9.1999999999999993</v>
      </c>
      <c r="G23" s="61">
        <v>9.1</v>
      </c>
      <c r="H23" s="61">
        <v>9.5</v>
      </c>
      <c r="I23" s="62">
        <v>11.5</v>
      </c>
      <c r="J23" s="61">
        <v>13.6</v>
      </c>
      <c r="K23" s="61">
        <v>12.9</v>
      </c>
      <c r="L23" s="62">
        <v>12.5</v>
      </c>
      <c r="M23" s="61">
        <v>12</v>
      </c>
      <c r="N23" s="61">
        <v>11.6</v>
      </c>
      <c r="O23" s="61">
        <v>11.8</v>
      </c>
      <c r="P23" s="61">
        <v>10.7</v>
      </c>
      <c r="Q23" s="61">
        <v>11.5</v>
      </c>
      <c r="R23" s="61">
        <v>11.5</v>
      </c>
      <c r="S23" s="61">
        <v>10</v>
      </c>
      <c r="T23" s="61">
        <v>9.1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4.1" customHeight="1" x14ac:dyDescent="0.2">
      <c r="A24" s="4" t="s">
        <v>197</v>
      </c>
      <c r="B24" s="4"/>
      <c r="C24" s="60"/>
      <c r="D24" s="61"/>
      <c r="E24" s="61"/>
      <c r="F24" s="61"/>
      <c r="G24" s="61"/>
      <c r="H24" s="61"/>
      <c r="I24" s="62"/>
      <c r="J24" s="61"/>
      <c r="K24" s="61"/>
      <c r="L24" s="62"/>
      <c r="M24" s="61"/>
      <c r="N24" s="61"/>
      <c r="O24" s="61"/>
      <c r="P24" s="61"/>
      <c r="Q24" s="61"/>
      <c r="R24" s="61"/>
      <c r="S24" s="61">
        <v>7.5</v>
      </c>
      <c r="T24" s="61">
        <v>8.1999999999999993</v>
      </c>
      <c r="U24" s="61">
        <v>4.9000000000000004</v>
      </c>
      <c r="V24" s="61">
        <v>4.5999999999999996</v>
      </c>
      <c r="W24" s="61">
        <v>3.6</v>
      </c>
      <c r="X24" s="61">
        <v>3.3</v>
      </c>
      <c r="Y24" s="61">
        <v>3.3</v>
      </c>
      <c r="Z24" s="61">
        <v>4.7</v>
      </c>
      <c r="AA24" s="61">
        <v>5.5</v>
      </c>
      <c r="AB24" s="61">
        <v>6</v>
      </c>
      <c r="AC24" s="61">
        <v>6</v>
      </c>
      <c r="AD24" s="61">
        <v>5.9</v>
      </c>
      <c r="AE24" s="61">
        <v>6.4</v>
      </c>
      <c r="AF24" s="61">
        <v>6.1</v>
      </c>
      <c r="AG24" s="61">
        <v>6.4</v>
      </c>
    </row>
    <row r="25" spans="1:33" ht="14.1" customHeight="1" x14ac:dyDescent="0.2">
      <c r="A25" s="98" t="s">
        <v>198</v>
      </c>
      <c r="B25" s="98"/>
      <c r="C25" s="60"/>
      <c r="D25" s="61"/>
      <c r="E25" s="61">
        <v>7.7</v>
      </c>
      <c r="F25" s="61">
        <v>7</v>
      </c>
      <c r="G25" s="61">
        <v>6.4</v>
      </c>
      <c r="H25" s="61">
        <v>6.1</v>
      </c>
      <c r="I25" s="62">
        <v>6.6</v>
      </c>
      <c r="J25" s="61">
        <v>7.9</v>
      </c>
      <c r="K25" s="61">
        <v>8.8000000000000007</v>
      </c>
      <c r="L25" s="62">
        <v>8.6</v>
      </c>
      <c r="M25" s="61">
        <v>7.3</v>
      </c>
      <c r="N25" s="61">
        <v>6.3</v>
      </c>
      <c r="O25" s="61">
        <v>6</v>
      </c>
      <c r="P25" s="61">
        <v>5.4</v>
      </c>
      <c r="Q25" s="61">
        <v>5.2</v>
      </c>
      <c r="R25" s="61">
        <v>5.0999999999999996</v>
      </c>
      <c r="S25" s="61">
        <v>5.4</v>
      </c>
      <c r="T25" s="61">
        <v>5.3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4.1" customHeight="1" x14ac:dyDescent="0.2">
      <c r="A26" s="101" t="s">
        <v>203</v>
      </c>
      <c r="B26" s="102"/>
      <c r="C26" s="60"/>
      <c r="D26" s="61"/>
      <c r="E26" s="61"/>
      <c r="F26" s="61"/>
      <c r="G26" s="61"/>
      <c r="H26" s="61"/>
      <c r="I26" s="62"/>
      <c r="J26" s="61"/>
      <c r="K26" s="61"/>
      <c r="L26" s="62"/>
      <c r="M26" s="61"/>
      <c r="N26" s="61"/>
      <c r="O26" s="61"/>
      <c r="P26" s="61"/>
      <c r="Q26" s="61"/>
      <c r="R26" s="61"/>
      <c r="S26" s="61"/>
      <c r="T26" s="61"/>
      <c r="U26" s="71" t="s">
        <v>210</v>
      </c>
      <c r="V26" s="71" t="s">
        <v>210</v>
      </c>
      <c r="W26" s="71" t="s">
        <v>210</v>
      </c>
      <c r="X26" s="71" t="s">
        <v>210</v>
      </c>
      <c r="Y26" s="71" t="s">
        <v>210</v>
      </c>
      <c r="Z26" s="71" t="s">
        <v>231</v>
      </c>
      <c r="AA26" s="71" t="s">
        <v>230</v>
      </c>
      <c r="AB26" s="71" t="s">
        <v>230</v>
      </c>
      <c r="AC26" s="71" t="s">
        <v>230</v>
      </c>
      <c r="AD26" s="71" t="s">
        <v>210</v>
      </c>
      <c r="AE26" s="71" t="s">
        <v>210</v>
      </c>
      <c r="AF26" s="71" t="s">
        <v>210</v>
      </c>
      <c r="AG26" s="71" t="s">
        <v>210</v>
      </c>
    </row>
    <row r="27" spans="1:33" ht="14.1" customHeight="1" x14ac:dyDescent="0.2">
      <c r="A27" s="97" t="s">
        <v>204</v>
      </c>
      <c r="B27" s="97"/>
      <c r="C27" s="52">
        <f t="shared" ref="C27:K27" si="10">SUM(C28:C30)</f>
        <v>0</v>
      </c>
      <c r="D27" s="52">
        <f t="shared" si="10"/>
        <v>0</v>
      </c>
      <c r="E27" s="52">
        <f t="shared" si="10"/>
        <v>2998895</v>
      </c>
      <c r="F27" s="52">
        <f t="shared" si="10"/>
        <v>3363014</v>
      </c>
      <c r="G27" s="52">
        <f t="shared" si="10"/>
        <v>3069031</v>
      </c>
      <c r="H27" s="52">
        <f t="shared" si="10"/>
        <v>3286598</v>
      </c>
      <c r="I27" s="52">
        <f t="shared" si="10"/>
        <v>3281186</v>
      </c>
      <c r="J27" s="52">
        <f t="shared" si="10"/>
        <v>3073102</v>
      </c>
      <c r="K27" s="52">
        <f t="shared" si="10"/>
        <v>3396206</v>
      </c>
      <c r="L27" s="52">
        <f t="shared" ref="L27:Q27" si="11">SUM(L28:L30)</f>
        <v>3253887</v>
      </c>
      <c r="M27" s="52">
        <f t="shared" si="11"/>
        <v>3555716</v>
      </c>
      <c r="N27" s="52">
        <f t="shared" si="11"/>
        <v>3742111</v>
      </c>
      <c r="O27" s="52">
        <f t="shared" si="11"/>
        <v>3217441</v>
      </c>
      <c r="P27" s="52">
        <f t="shared" si="11"/>
        <v>3158432</v>
      </c>
      <c r="Q27" s="52">
        <f t="shared" si="11"/>
        <v>3436106</v>
      </c>
      <c r="R27" s="52">
        <f t="shared" ref="R27:W27" si="12">SUM(R28:R30)</f>
        <v>3564164</v>
      </c>
      <c r="S27" s="52">
        <f t="shared" si="12"/>
        <v>3643100</v>
      </c>
      <c r="T27" s="52">
        <f t="shared" si="12"/>
        <v>4043522</v>
      </c>
      <c r="U27" s="52">
        <f t="shared" si="12"/>
        <v>4107918</v>
      </c>
      <c r="V27" s="52">
        <f t="shared" si="12"/>
        <v>4194675</v>
      </c>
      <c r="W27" s="52">
        <f t="shared" si="12"/>
        <v>4422750</v>
      </c>
      <c r="X27" s="52">
        <f>SUM(X28:X30)</f>
        <v>4785889</v>
      </c>
      <c r="Y27" s="52">
        <f>SUM(Y28:Y30)</f>
        <v>4598061</v>
      </c>
      <c r="Z27" s="52">
        <f t="shared" ref="Z27:AC27" si="13">SUM(Z28:Z30)</f>
        <v>4583230</v>
      </c>
      <c r="AA27" s="52">
        <f t="shared" si="13"/>
        <v>4567783</v>
      </c>
      <c r="AB27" s="52">
        <f t="shared" si="13"/>
        <v>4591144</v>
      </c>
      <c r="AC27" s="52">
        <f t="shared" si="13"/>
        <v>4872893</v>
      </c>
      <c r="AD27" s="52">
        <f t="shared" ref="AD27:AE27" si="14">SUM(AD28:AD30)</f>
        <v>4861331</v>
      </c>
      <c r="AE27" s="52">
        <f t="shared" si="14"/>
        <v>5018832</v>
      </c>
      <c r="AF27" s="52">
        <f t="shared" ref="AF27:AG27" si="15">SUM(AF28:AF30)</f>
        <v>5282198</v>
      </c>
      <c r="AG27" s="52">
        <f t="shared" si="15"/>
        <v>4359048</v>
      </c>
    </row>
    <row r="28" spans="1:33" ht="14.1" customHeight="1" x14ac:dyDescent="0.15">
      <c r="A28" s="63"/>
      <c r="B28" s="2" t="s">
        <v>18</v>
      </c>
      <c r="C28" s="52"/>
      <c r="D28" s="51"/>
      <c r="E28" s="51">
        <v>519126</v>
      </c>
      <c r="F28" s="51">
        <v>433758</v>
      </c>
      <c r="G28" s="51">
        <v>445978</v>
      </c>
      <c r="H28" s="51">
        <v>556009</v>
      </c>
      <c r="I28" s="52">
        <v>526945</v>
      </c>
      <c r="J28" s="51">
        <v>306307</v>
      </c>
      <c r="K28" s="51">
        <v>453214</v>
      </c>
      <c r="L28" s="52">
        <v>456048</v>
      </c>
      <c r="M28" s="51">
        <v>557706</v>
      </c>
      <c r="N28" s="51">
        <v>679548</v>
      </c>
      <c r="O28" s="51">
        <v>580528</v>
      </c>
      <c r="P28" s="51">
        <v>619578</v>
      </c>
      <c r="Q28" s="51">
        <v>901964</v>
      </c>
      <c r="R28" s="51">
        <v>1038340</v>
      </c>
      <c r="S28" s="51">
        <v>1039096</v>
      </c>
      <c r="T28" s="51">
        <v>1228237</v>
      </c>
      <c r="U28" s="51">
        <v>1155255</v>
      </c>
      <c r="V28" s="51">
        <v>1250996</v>
      </c>
      <c r="W28" s="51">
        <v>1499114</v>
      </c>
      <c r="X28" s="51">
        <v>1540770</v>
      </c>
      <c r="Y28" s="51">
        <v>1364834</v>
      </c>
      <c r="Z28" s="51">
        <v>1288951</v>
      </c>
      <c r="AA28" s="51">
        <v>1207217</v>
      </c>
      <c r="AB28" s="51">
        <v>1147777</v>
      </c>
      <c r="AC28" s="51">
        <v>1148587</v>
      </c>
      <c r="AD28" s="51">
        <v>1120793</v>
      </c>
      <c r="AE28" s="51">
        <v>1299753</v>
      </c>
      <c r="AF28" s="51">
        <v>1576500</v>
      </c>
      <c r="AG28" s="51">
        <v>939259</v>
      </c>
    </row>
    <row r="29" spans="1:33" ht="14.1" customHeight="1" x14ac:dyDescent="0.15">
      <c r="A29" s="63"/>
      <c r="B29" s="2" t="s">
        <v>19</v>
      </c>
      <c r="C29" s="52"/>
      <c r="D29" s="51"/>
      <c r="E29" s="51">
        <v>930507</v>
      </c>
      <c r="F29" s="51">
        <v>1018679</v>
      </c>
      <c r="G29" s="51">
        <v>846084</v>
      </c>
      <c r="H29" s="51">
        <v>930125</v>
      </c>
      <c r="I29" s="52">
        <v>941640</v>
      </c>
      <c r="J29" s="51">
        <v>947018</v>
      </c>
      <c r="K29" s="51">
        <v>953496</v>
      </c>
      <c r="L29" s="52">
        <v>839884</v>
      </c>
      <c r="M29" s="51">
        <v>842837</v>
      </c>
      <c r="N29" s="51">
        <v>844702</v>
      </c>
      <c r="O29" s="51">
        <v>415603</v>
      </c>
      <c r="P29" s="51">
        <v>415650</v>
      </c>
      <c r="Q29" s="51">
        <v>415704</v>
      </c>
      <c r="R29" s="51">
        <v>415899</v>
      </c>
      <c r="S29" s="51">
        <v>416202</v>
      </c>
      <c r="T29" s="51">
        <v>416931</v>
      </c>
      <c r="U29" s="51">
        <v>550395</v>
      </c>
      <c r="V29" s="51">
        <v>511123</v>
      </c>
      <c r="W29" s="51">
        <v>512245</v>
      </c>
      <c r="X29" s="51">
        <v>513680</v>
      </c>
      <c r="Y29" s="51">
        <v>514819</v>
      </c>
      <c r="Z29" s="51">
        <v>515514</v>
      </c>
      <c r="AA29" s="51">
        <v>516056</v>
      </c>
      <c r="AB29" s="51">
        <v>516601</v>
      </c>
      <c r="AC29" s="51">
        <v>517051</v>
      </c>
      <c r="AD29" s="51">
        <v>517309</v>
      </c>
      <c r="AE29" s="51">
        <v>517464</v>
      </c>
      <c r="AF29" s="51">
        <v>517563</v>
      </c>
      <c r="AG29" s="51">
        <v>517661</v>
      </c>
    </row>
    <row r="30" spans="1:33" ht="14.1" customHeight="1" x14ac:dyDescent="0.15">
      <c r="A30" s="63"/>
      <c r="B30" s="2" t="s">
        <v>20</v>
      </c>
      <c r="C30" s="52"/>
      <c r="D30" s="51"/>
      <c r="E30" s="51">
        <v>1549262</v>
      </c>
      <c r="F30" s="51">
        <v>1910577</v>
      </c>
      <c r="G30" s="51">
        <v>1776969</v>
      </c>
      <c r="H30" s="51">
        <v>1800464</v>
      </c>
      <c r="I30" s="52">
        <v>1812601</v>
      </c>
      <c r="J30" s="51">
        <v>1819777</v>
      </c>
      <c r="K30" s="51">
        <v>1989496</v>
      </c>
      <c r="L30" s="52">
        <v>1957955</v>
      </c>
      <c r="M30" s="51">
        <v>2155173</v>
      </c>
      <c r="N30" s="51">
        <v>2217861</v>
      </c>
      <c r="O30" s="51">
        <v>2221310</v>
      </c>
      <c r="P30" s="51">
        <v>2123204</v>
      </c>
      <c r="Q30" s="51">
        <v>2118438</v>
      </c>
      <c r="R30" s="51">
        <v>2109925</v>
      </c>
      <c r="S30" s="51">
        <v>2187802</v>
      </c>
      <c r="T30" s="51">
        <v>2398354</v>
      </c>
      <c r="U30" s="51">
        <v>2402268</v>
      </c>
      <c r="V30" s="51">
        <v>2432556</v>
      </c>
      <c r="W30" s="51">
        <v>2411391</v>
      </c>
      <c r="X30" s="51">
        <v>2731439</v>
      </c>
      <c r="Y30" s="51">
        <v>2718408</v>
      </c>
      <c r="Z30" s="51">
        <v>2778765</v>
      </c>
      <c r="AA30" s="51">
        <v>2844510</v>
      </c>
      <c r="AB30" s="51">
        <v>2926766</v>
      </c>
      <c r="AC30" s="51">
        <v>3207255</v>
      </c>
      <c r="AD30" s="51">
        <v>3223229</v>
      </c>
      <c r="AE30" s="51">
        <v>3201615</v>
      </c>
      <c r="AF30" s="51">
        <v>3188135</v>
      </c>
      <c r="AG30" s="51">
        <v>2902128</v>
      </c>
    </row>
    <row r="31" spans="1:33" ht="14.1" customHeight="1" x14ac:dyDescent="0.2">
      <c r="A31" s="97" t="s">
        <v>205</v>
      </c>
      <c r="B31" s="97"/>
      <c r="C31" s="52"/>
      <c r="D31" s="51"/>
      <c r="E31" s="51">
        <v>4963649</v>
      </c>
      <c r="F31" s="51">
        <v>4841460</v>
      </c>
      <c r="G31" s="51">
        <v>6290424</v>
      </c>
      <c r="H31" s="51">
        <v>7886675</v>
      </c>
      <c r="I31" s="52">
        <v>8450701</v>
      </c>
      <c r="J31" s="51">
        <v>8231748</v>
      </c>
      <c r="K31" s="51">
        <v>8780392</v>
      </c>
      <c r="L31" s="52">
        <v>10231238</v>
      </c>
      <c r="M31" s="51">
        <v>9697173</v>
      </c>
      <c r="N31" s="51">
        <v>9079373</v>
      </c>
      <c r="O31" s="51">
        <v>8204983</v>
      </c>
      <c r="P31" s="51">
        <v>7888648</v>
      </c>
      <c r="Q31" s="51">
        <v>7610773</v>
      </c>
      <c r="R31" s="51">
        <v>7469838</v>
      </c>
      <c r="S31" s="51">
        <v>7258455</v>
      </c>
      <c r="T31" s="51">
        <v>7056503</v>
      </c>
      <c r="U31" s="51">
        <v>6833620</v>
      </c>
      <c r="V31" s="51">
        <v>6675578</v>
      </c>
      <c r="W31" s="51">
        <v>6577736</v>
      </c>
      <c r="X31" s="51">
        <v>6709595</v>
      </c>
      <c r="Y31" s="51">
        <v>6863027</v>
      </c>
      <c r="Z31" s="51">
        <v>7021431</v>
      </c>
      <c r="AA31" s="51">
        <v>7147841</v>
      </c>
      <c r="AB31" s="51">
        <v>7649416</v>
      </c>
      <c r="AC31" s="51">
        <v>7724004</v>
      </c>
      <c r="AD31" s="51">
        <v>7706929</v>
      </c>
      <c r="AE31" s="51">
        <v>7551713</v>
      </c>
      <c r="AF31" s="51">
        <v>7364078</v>
      </c>
      <c r="AG31" s="51">
        <v>7433446</v>
      </c>
    </row>
    <row r="32" spans="1:33" ht="14.1" customHeight="1" x14ac:dyDescent="0.2">
      <c r="A32" s="49"/>
      <c r="B32" s="46" t="s">
        <v>233</v>
      </c>
      <c r="C32" s="52"/>
      <c r="D32" s="51"/>
      <c r="E32" s="51"/>
      <c r="F32" s="51"/>
      <c r="G32" s="51"/>
      <c r="H32" s="51"/>
      <c r="I32" s="52"/>
      <c r="J32" s="51"/>
      <c r="K32" s="51"/>
      <c r="L32" s="52"/>
      <c r="M32" s="51"/>
      <c r="N32" s="51"/>
      <c r="O32" s="51">
        <v>189300</v>
      </c>
      <c r="P32" s="51">
        <v>339300</v>
      </c>
      <c r="Q32" s="51">
        <v>659014</v>
      </c>
      <c r="R32" s="51">
        <v>1194908</v>
      </c>
      <c r="S32" s="51">
        <v>1560087</v>
      </c>
      <c r="T32" s="51">
        <v>1878547</v>
      </c>
      <c r="U32" s="51">
        <v>2154081</v>
      </c>
      <c r="V32" s="51">
        <v>2378576</v>
      </c>
      <c r="W32" s="51">
        <v>2660056</v>
      </c>
      <c r="X32" s="51">
        <v>3149867</v>
      </c>
      <c r="Y32" s="51">
        <v>3610204</v>
      </c>
      <c r="Z32" s="51">
        <v>4072678</v>
      </c>
      <c r="AA32" s="51">
        <v>4487312</v>
      </c>
      <c r="AB32" s="51">
        <v>4675758</v>
      </c>
      <c r="AC32" s="51">
        <v>4975768</v>
      </c>
      <c r="AD32" s="51">
        <v>5092632</v>
      </c>
      <c r="AE32" s="51">
        <v>5149816</v>
      </c>
      <c r="AF32" s="51">
        <v>4981480</v>
      </c>
      <c r="AG32" s="51">
        <v>4913103</v>
      </c>
    </row>
    <row r="33" spans="1:33" ht="14.1" customHeight="1" x14ac:dyDescent="0.2">
      <c r="A33" s="99" t="s">
        <v>206</v>
      </c>
      <c r="B33" s="99"/>
      <c r="C33" s="52">
        <f t="shared" ref="C33:K33" si="16">SUM(C34:C37)</f>
        <v>0</v>
      </c>
      <c r="D33" s="52">
        <f t="shared" si="16"/>
        <v>0</v>
      </c>
      <c r="E33" s="52">
        <f t="shared" si="16"/>
        <v>246527</v>
      </c>
      <c r="F33" s="52">
        <f t="shared" si="16"/>
        <v>204052</v>
      </c>
      <c r="G33" s="52">
        <f t="shared" si="16"/>
        <v>199719</v>
      </c>
      <c r="H33" s="52">
        <f t="shared" si="16"/>
        <v>129316</v>
      </c>
      <c r="I33" s="52">
        <f t="shared" si="16"/>
        <v>91105</v>
      </c>
      <c r="J33" s="52">
        <f t="shared" si="16"/>
        <v>220473</v>
      </c>
      <c r="K33" s="52">
        <f t="shared" si="16"/>
        <v>69571</v>
      </c>
      <c r="L33" s="52">
        <f t="shared" ref="L33:Q33" si="17">SUM(L34:L37)</f>
        <v>19329</v>
      </c>
      <c r="M33" s="52">
        <f t="shared" si="17"/>
        <v>13476</v>
      </c>
      <c r="N33" s="52">
        <f t="shared" si="17"/>
        <v>4546</v>
      </c>
      <c r="O33" s="52">
        <f t="shared" si="17"/>
        <v>3630</v>
      </c>
      <c r="P33" s="52">
        <f t="shared" si="17"/>
        <v>3045</v>
      </c>
      <c r="Q33" s="52">
        <f t="shared" si="17"/>
        <v>2452</v>
      </c>
      <c r="R33" s="52">
        <f t="shared" ref="R33:W33" si="18">SUM(R34:R37)</f>
        <v>3661</v>
      </c>
      <c r="S33" s="52">
        <f t="shared" si="18"/>
        <v>687261</v>
      </c>
      <c r="T33" s="52">
        <f t="shared" si="18"/>
        <v>470052</v>
      </c>
      <c r="U33" s="52">
        <f t="shared" si="18"/>
        <v>242708</v>
      </c>
      <c r="V33" s="52">
        <f t="shared" si="18"/>
        <v>1159640</v>
      </c>
      <c r="W33" s="52">
        <f t="shared" si="18"/>
        <v>925699</v>
      </c>
      <c r="X33" s="52">
        <f>SUM(X34:X37)</f>
        <v>690492</v>
      </c>
      <c r="Y33" s="52">
        <f>SUM(Y34:Y37)</f>
        <v>463594</v>
      </c>
      <c r="Z33" s="52">
        <f t="shared" ref="Z33:AC33" si="19">SUM(Z34:Z37)</f>
        <v>224372</v>
      </c>
      <c r="AA33" s="52">
        <f t="shared" si="19"/>
        <v>436777</v>
      </c>
      <c r="AB33" s="52">
        <f t="shared" si="19"/>
        <v>391824</v>
      </c>
      <c r="AC33" s="52">
        <f t="shared" si="19"/>
        <v>649280</v>
      </c>
      <c r="AD33" s="52">
        <f t="shared" ref="AD33:AE33" si="20">SUM(AD34:AD37)</f>
        <v>802196</v>
      </c>
      <c r="AE33" s="52">
        <f t="shared" si="20"/>
        <v>562896</v>
      </c>
      <c r="AF33" s="52">
        <f t="shared" ref="AF33:AG33" si="21">SUM(AF34:AF37)</f>
        <v>746471</v>
      </c>
      <c r="AG33" s="52">
        <f t="shared" si="21"/>
        <v>958225</v>
      </c>
    </row>
    <row r="34" spans="1:33" ht="14.1" customHeight="1" x14ac:dyDescent="0.2">
      <c r="A34" s="46"/>
      <c r="B34" s="46" t="s">
        <v>14</v>
      </c>
      <c r="C34" s="52"/>
      <c r="D34" s="51"/>
      <c r="E34" s="51">
        <v>234477</v>
      </c>
      <c r="F34" s="51">
        <v>199413</v>
      </c>
      <c r="G34" s="51">
        <v>194783</v>
      </c>
      <c r="H34" s="51">
        <v>125658</v>
      </c>
      <c r="I34" s="52">
        <v>88364</v>
      </c>
      <c r="J34" s="51">
        <v>44527</v>
      </c>
      <c r="K34" s="51">
        <v>0</v>
      </c>
      <c r="L34" s="52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65880</v>
      </c>
    </row>
    <row r="35" spans="1:33" ht="14.1" customHeight="1" x14ac:dyDescent="0.2">
      <c r="A35" s="49"/>
      <c r="B35" s="46" t="s">
        <v>15</v>
      </c>
      <c r="C35" s="52"/>
      <c r="D35" s="51"/>
      <c r="E35" s="51">
        <v>0</v>
      </c>
      <c r="F35" s="51">
        <v>0</v>
      </c>
      <c r="G35" s="51">
        <v>0</v>
      </c>
      <c r="H35" s="51">
        <v>0</v>
      </c>
      <c r="I35" s="52">
        <v>0</v>
      </c>
      <c r="J35" s="51">
        <v>0</v>
      </c>
      <c r="K35" s="51">
        <v>0</v>
      </c>
      <c r="L35" s="52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</row>
    <row r="36" spans="1:33" ht="14.1" customHeight="1" x14ac:dyDescent="0.2">
      <c r="A36" s="49"/>
      <c r="B36" s="46" t="s">
        <v>16</v>
      </c>
      <c r="C36" s="52"/>
      <c r="D36" s="51"/>
      <c r="E36" s="51">
        <v>12050</v>
      </c>
      <c r="F36" s="51">
        <v>4639</v>
      </c>
      <c r="G36" s="51">
        <v>4936</v>
      </c>
      <c r="H36" s="51">
        <v>3658</v>
      </c>
      <c r="I36" s="52">
        <v>2741</v>
      </c>
      <c r="J36" s="51">
        <v>175946</v>
      </c>
      <c r="K36" s="51">
        <v>69571</v>
      </c>
      <c r="L36" s="52">
        <v>19329</v>
      </c>
      <c r="M36" s="51">
        <v>13476</v>
      </c>
      <c r="N36" s="51">
        <v>4546</v>
      </c>
      <c r="O36" s="51">
        <v>3630</v>
      </c>
      <c r="P36" s="51">
        <v>3045</v>
      </c>
      <c r="Q36" s="51">
        <v>2452</v>
      </c>
      <c r="R36" s="51">
        <v>3661</v>
      </c>
      <c r="S36" s="51">
        <v>687261</v>
      </c>
      <c r="T36" s="51">
        <v>470052</v>
      </c>
      <c r="U36" s="51">
        <v>242708</v>
      </c>
      <c r="V36" s="51">
        <v>1159640</v>
      </c>
      <c r="W36" s="51">
        <v>925699</v>
      </c>
      <c r="X36" s="51">
        <v>690492</v>
      </c>
      <c r="Y36" s="51">
        <v>463594</v>
      </c>
      <c r="Z36" s="51">
        <v>224372</v>
      </c>
      <c r="AA36" s="51">
        <v>436777</v>
      </c>
      <c r="AB36" s="51">
        <v>391824</v>
      </c>
      <c r="AC36" s="51">
        <v>649280</v>
      </c>
      <c r="AD36" s="51">
        <v>802196</v>
      </c>
      <c r="AE36" s="51">
        <v>562896</v>
      </c>
      <c r="AF36" s="51">
        <v>746471</v>
      </c>
      <c r="AG36" s="51">
        <v>892345</v>
      </c>
    </row>
    <row r="37" spans="1:33" ht="14.1" customHeight="1" x14ac:dyDescent="0.2">
      <c r="A37" s="49"/>
      <c r="B37" s="46" t="s">
        <v>17</v>
      </c>
      <c r="C37" s="52"/>
      <c r="D37" s="51"/>
      <c r="E37" s="51">
        <v>0</v>
      </c>
      <c r="F37" s="51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</row>
    <row r="38" spans="1:33" ht="14.1" customHeight="1" x14ac:dyDescent="0.2">
      <c r="A38" s="97" t="s">
        <v>207</v>
      </c>
      <c r="B38" s="97"/>
      <c r="C38" s="52"/>
      <c r="D38" s="51"/>
      <c r="E38" s="51">
        <v>0</v>
      </c>
      <c r="F38" s="51">
        <v>0</v>
      </c>
      <c r="G38" s="51">
        <v>0</v>
      </c>
      <c r="H38" s="51">
        <v>0</v>
      </c>
      <c r="I38" s="52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</row>
    <row r="39" spans="1:33" ht="14.1" customHeight="1" x14ac:dyDescent="0.2">
      <c r="A39" s="97" t="s">
        <v>208</v>
      </c>
      <c r="B39" s="97"/>
      <c r="C39" s="52"/>
      <c r="D39" s="51"/>
      <c r="E39" s="51">
        <v>425000</v>
      </c>
      <c r="F39" s="51">
        <v>606223</v>
      </c>
      <c r="G39" s="51">
        <v>621961</v>
      </c>
      <c r="H39" s="51">
        <v>635705</v>
      </c>
      <c r="I39" s="52">
        <v>642640</v>
      </c>
      <c r="J39" s="51">
        <v>438115</v>
      </c>
      <c r="K39" s="51">
        <v>440966</v>
      </c>
      <c r="L39" s="52">
        <v>443921</v>
      </c>
      <c r="M39" s="51">
        <v>445358</v>
      </c>
      <c r="N39" s="51">
        <v>446082</v>
      </c>
      <c r="O39" s="51">
        <v>446671</v>
      </c>
      <c r="P39" s="51">
        <v>446722</v>
      </c>
      <c r="Q39" s="51">
        <v>446780</v>
      </c>
      <c r="R39" s="51">
        <v>446990</v>
      </c>
      <c r="S39" s="51">
        <v>447316</v>
      </c>
      <c r="T39" s="51">
        <v>448099</v>
      </c>
      <c r="U39" s="51">
        <v>449825</v>
      </c>
      <c r="V39" s="51">
        <v>451370</v>
      </c>
      <c r="W39" s="51">
        <v>452960</v>
      </c>
      <c r="X39" s="51">
        <v>454319</v>
      </c>
      <c r="Y39" s="51">
        <v>455324</v>
      </c>
      <c r="Z39" s="51">
        <v>456325</v>
      </c>
      <c r="AA39" s="51">
        <v>457329</v>
      </c>
      <c r="AB39" s="51">
        <v>458330</v>
      </c>
      <c r="AC39" s="51">
        <v>459283</v>
      </c>
      <c r="AD39" s="51">
        <v>460199</v>
      </c>
      <c r="AE39" s="51">
        <v>460659</v>
      </c>
      <c r="AF39" s="51">
        <v>430561</v>
      </c>
      <c r="AG39" s="51">
        <v>410082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39370078740157483" bottom="0.55118110236220474" header="0" footer="0.31496062992125984"/>
  <pageSetup paperSize="9" orientation="landscape" r:id="rId1"/>
  <headerFooter alignWithMargins="0">
    <oddFooter>&amp;C-&amp;P--</oddFooter>
  </headerFooter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Z60" activePane="bottomRight" state="frozen"/>
      <selection pane="topRight" activeCell="B1" sqref="B1"/>
      <selection pane="bottomLeft" activeCell="A2" sqref="A2"/>
      <selection pane="bottomRight" activeCell="AI40" sqref="AI40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5" customWidth="1"/>
    <col min="12" max="12" width="9.77734375" style="1" customWidth="1"/>
    <col min="13" max="13" width="9.77734375" style="64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6" t="s">
        <v>95</v>
      </c>
      <c r="K1" s="27" t="str">
        <f>財政指標!$L$1</f>
        <v>壬生町</v>
      </c>
      <c r="L1" s="64"/>
      <c r="U1" s="27" t="str">
        <f>財政指標!$L$1</f>
        <v>壬生町</v>
      </c>
      <c r="V1" s="64"/>
      <c r="X1" s="64"/>
      <c r="Y1" s="64"/>
      <c r="Z1" s="64"/>
      <c r="AA1" s="64"/>
      <c r="AB1" s="64"/>
      <c r="AC1" s="64"/>
      <c r="AE1" s="27" t="str">
        <f>財政指標!$L$1</f>
        <v>壬生町</v>
      </c>
      <c r="AF1" s="64"/>
    </row>
    <row r="2" spans="1:32" ht="15" customHeight="1" x14ac:dyDescent="0.15">
      <c r="K2" s="1"/>
      <c r="L2" s="20" t="s">
        <v>169</v>
      </c>
      <c r="U2" s="16"/>
      <c r="V2" s="16" t="s">
        <v>169</v>
      </c>
      <c r="W2" s="20"/>
      <c r="X2" s="20"/>
      <c r="Y2" s="16"/>
      <c r="Z2" s="16"/>
      <c r="AA2" s="16"/>
      <c r="AB2" s="16"/>
      <c r="AC2" s="16"/>
      <c r="AE2" s="16"/>
      <c r="AF2" s="16" t="s">
        <v>169</v>
      </c>
    </row>
    <row r="3" spans="1:32" s="74" customFormat="1" ht="15" customHeight="1" x14ac:dyDescent="0.2">
      <c r="A3" s="46"/>
      <c r="B3" s="46" t="s">
        <v>10</v>
      </c>
      <c r="C3" s="46" t="s">
        <v>9</v>
      </c>
      <c r="D3" s="46" t="s">
        <v>8</v>
      </c>
      <c r="E3" s="46" t="s">
        <v>7</v>
      </c>
      <c r="F3" s="46" t="s">
        <v>6</v>
      </c>
      <c r="G3" s="46" t="s">
        <v>5</v>
      </c>
      <c r="H3" s="46" t="s">
        <v>4</v>
      </c>
      <c r="I3" s="46" t="s">
        <v>3</v>
      </c>
      <c r="J3" s="47" t="s">
        <v>165</v>
      </c>
      <c r="K3" s="47" t="s">
        <v>166</v>
      </c>
      <c r="L3" s="46" t="s">
        <v>167</v>
      </c>
      <c r="M3" s="46" t="s">
        <v>175</v>
      </c>
      <c r="N3" s="46" t="s">
        <v>184</v>
      </c>
      <c r="O3" s="46" t="s">
        <v>187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211</v>
      </c>
      <c r="U3" s="46" t="s">
        <v>216</v>
      </c>
      <c r="V3" s="46" t="s">
        <v>218</v>
      </c>
      <c r="W3" s="46" t="s">
        <v>221</v>
      </c>
      <c r="X3" s="46" t="s">
        <v>222</v>
      </c>
      <c r="Y3" s="46" t="s">
        <v>226</v>
      </c>
      <c r="Z3" s="46" t="s">
        <v>227</v>
      </c>
      <c r="AA3" s="46" t="s">
        <v>228</v>
      </c>
      <c r="AB3" s="46" t="s">
        <v>229</v>
      </c>
      <c r="AC3" s="46" t="s">
        <v>232</v>
      </c>
      <c r="AD3" s="46" t="s">
        <v>235</v>
      </c>
      <c r="AE3" s="46" t="str">
        <f>財政指標!AF3</f>
        <v>１８(H30)</v>
      </c>
      <c r="AF3" s="46" t="str">
        <f>財政指標!AG3</f>
        <v>１９(R１)</v>
      </c>
    </row>
    <row r="4" spans="1:32" ht="15" customHeight="1" x14ac:dyDescent="0.15">
      <c r="A4" s="3" t="s">
        <v>115</v>
      </c>
      <c r="B4" s="13"/>
      <c r="C4" s="13"/>
      <c r="D4" s="13">
        <v>4399151</v>
      </c>
      <c r="E4" s="13">
        <v>4807814</v>
      </c>
      <c r="F4" s="13">
        <v>4784621</v>
      </c>
      <c r="G4" s="13">
        <v>4483745</v>
      </c>
      <c r="H4" s="13">
        <v>4728683</v>
      </c>
      <c r="I4" s="13">
        <v>4707198</v>
      </c>
      <c r="J4" s="6">
        <v>5091863</v>
      </c>
      <c r="K4" s="7">
        <v>4909805</v>
      </c>
      <c r="L4" s="6">
        <v>4868459</v>
      </c>
      <c r="M4" s="7">
        <v>4732127</v>
      </c>
      <c r="N4" s="7">
        <v>4657774</v>
      </c>
      <c r="O4" s="7">
        <v>4678681</v>
      </c>
      <c r="P4" s="7">
        <v>4500726</v>
      </c>
      <c r="Q4" s="7">
        <v>4507653</v>
      </c>
      <c r="R4" s="7">
        <v>4627184</v>
      </c>
      <c r="S4" s="7">
        <v>4644416</v>
      </c>
      <c r="T4" s="7">
        <v>5007869</v>
      </c>
      <c r="U4" s="7">
        <v>5064764</v>
      </c>
      <c r="V4" s="7">
        <v>4868336</v>
      </c>
      <c r="W4" s="7">
        <v>4708549</v>
      </c>
      <c r="X4" s="7">
        <v>4723837</v>
      </c>
      <c r="Y4" s="81">
        <v>4627150</v>
      </c>
      <c r="Z4" s="81">
        <v>4603223</v>
      </c>
      <c r="AA4" s="81">
        <v>4679135</v>
      </c>
      <c r="AB4" s="81">
        <v>4764062</v>
      </c>
      <c r="AC4" s="81">
        <v>4867392</v>
      </c>
      <c r="AD4" s="81">
        <v>5169322</v>
      </c>
      <c r="AE4" s="81">
        <v>5755944</v>
      </c>
      <c r="AF4" s="81">
        <v>5625689</v>
      </c>
    </row>
    <row r="5" spans="1:32" ht="15" customHeight="1" x14ac:dyDescent="0.15">
      <c r="A5" s="3" t="s">
        <v>116</v>
      </c>
      <c r="B5" s="13"/>
      <c r="C5" s="13"/>
      <c r="D5" s="13">
        <v>279528</v>
      </c>
      <c r="E5" s="13">
        <v>302848</v>
      </c>
      <c r="F5" s="13">
        <v>328803</v>
      </c>
      <c r="G5" s="13">
        <v>333343</v>
      </c>
      <c r="H5" s="13">
        <v>349288</v>
      </c>
      <c r="I5" s="13">
        <v>349307</v>
      </c>
      <c r="J5" s="6">
        <v>224961</v>
      </c>
      <c r="K5" s="7">
        <v>163790</v>
      </c>
      <c r="L5" s="7">
        <v>169992</v>
      </c>
      <c r="M5" s="7">
        <v>176142</v>
      </c>
      <c r="N5" s="7">
        <v>178956</v>
      </c>
      <c r="O5" s="7">
        <v>182649</v>
      </c>
      <c r="P5" s="7">
        <v>194195</v>
      </c>
      <c r="Q5" s="7">
        <v>272896</v>
      </c>
      <c r="R5" s="7">
        <v>343904</v>
      </c>
      <c r="S5" s="7">
        <v>482667</v>
      </c>
      <c r="T5" s="7">
        <v>200054</v>
      </c>
      <c r="U5" s="7">
        <v>192284</v>
      </c>
      <c r="V5" s="7">
        <v>180600</v>
      </c>
      <c r="W5" s="7">
        <v>175585</v>
      </c>
      <c r="X5" s="7">
        <v>170973</v>
      </c>
      <c r="Y5" s="81">
        <v>160637</v>
      </c>
      <c r="Z5" s="81">
        <v>153681</v>
      </c>
      <c r="AA5" s="81">
        <v>147761</v>
      </c>
      <c r="AB5" s="81">
        <v>155678</v>
      </c>
      <c r="AC5" s="81">
        <v>154177</v>
      </c>
      <c r="AD5" s="81">
        <v>153756</v>
      </c>
      <c r="AE5" s="81">
        <v>155404</v>
      </c>
      <c r="AF5" s="81">
        <v>155781</v>
      </c>
    </row>
    <row r="6" spans="1:32" ht="15" customHeight="1" x14ac:dyDescent="0.15">
      <c r="A6" s="3" t="s">
        <v>194</v>
      </c>
      <c r="B6" s="13"/>
      <c r="C6" s="13"/>
      <c r="D6" s="13">
        <v>194783</v>
      </c>
      <c r="E6" s="13">
        <v>137265</v>
      </c>
      <c r="F6" s="13">
        <v>141854</v>
      </c>
      <c r="G6" s="13">
        <v>184021</v>
      </c>
      <c r="H6" s="13">
        <v>130467</v>
      </c>
      <c r="I6" s="13">
        <v>73150</v>
      </c>
      <c r="J6" s="6">
        <v>58607</v>
      </c>
      <c r="K6" s="7">
        <v>47759</v>
      </c>
      <c r="L6" s="7">
        <v>45815</v>
      </c>
      <c r="M6" s="7">
        <v>195030</v>
      </c>
      <c r="N6" s="7">
        <v>196011</v>
      </c>
      <c r="O6" s="7">
        <v>61075</v>
      </c>
      <c r="P6" s="7">
        <v>41502</v>
      </c>
      <c r="Q6" s="7">
        <v>40790</v>
      </c>
      <c r="R6" s="7">
        <v>23761</v>
      </c>
      <c r="S6" s="7">
        <v>16418</v>
      </c>
      <c r="T6" s="7">
        <v>21999</v>
      </c>
      <c r="U6" s="7">
        <v>22069</v>
      </c>
      <c r="V6" s="7">
        <v>17672</v>
      </c>
      <c r="W6" s="7">
        <v>14982</v>
      </c>
      <c r="X6" s="7">
        <v>11661</v>
      </c>
      <c r="Y6" s="81">
        <v>10273</v>
      </c>
      <c r="Z6" s="81">
        <v>9537</v>
      </c>
      <c r="AA6" s="81">
        <v>8471</v>
      </c>
      <c r="AB6" s="81">
        <v>6961</v>
      </c>
      <c r="AC6" s="81">
        <v>4041</v>
      </c>
      <c r="AD6" s="81">
        <v>7590</v>
      </c>
      <c r="AE6" s="81">
        <v>8289</v>
      </c>
      <c r="AF6" s="81">
        <v>3374</v>
      </c>
    </row>
    <row r="7" spans="1:32" ht="15" customHeight="1" x14ac:dyDescent="0.15">
      <c r="A7" s="3" t="s">
        <v>195</v>
      </c>
      <c r="B7" s="13"/>
      <c r="C7" s="13"/>
      <c r="D7" s="13"/>
      <c r="E7" s="13"/>
      <c r="F7" s="13"/>
      <c r="G7" s="13"/>
      <c r="H7" s="13"/>
      <c r="I7" s="13"/>
      <c r="J7" s="6"/>
      <c r="K7" s="7"/>
      <c r="L7" s="7"/>
      <c r="M7" s="7"/>
      <c r="N7" s="7"/>
      <c r="O7" s="7"/>
      <c r="P7" s="7"/>
      <c r="Q7" s="7">
        <v>6387</v>
      </c>
      <c r="R7" s="7">
        <v>11245</v>
      </c>
      <c r="S7" s="7">
        <v>17664</v>
      </c>
      <c r="T7" s="7">
        <v>19528</v>
      </c>
      <c r="U7" s="7">
        <v>7025</v>
      </c>
      <c r="V7" s="7">
        <v>5422</v>
      </c>
      <c r="W7" s="7">
        <v>6801</v>
      </c>
      <c r="X7" s="7">
        <v>7760</v>
      </c>
      <c r="Y7" s="81">
        <v>9039</v>
      </c>
      <c r="Z7" s="81">
        <v>18380</v>
      </c>
      <c r="AA7" s="81">
        <v>35290</v>
      </c>
      <c r="AB7" s="81">
        <v>27095</v>
      </c>
      <c r="AC7" s="81">
        <v>15518</v>
      </c>
      <c r="AD7" s="81">
        <v>23138</v>
      </c>
      <c r="AE7" s="81">
        <v>17631</v>
      </c>
      <c r="AF7" s="81">
        <v>21177</v>
      </c>
    </row>
    <row r="8" spans="1:32" ht="15" customHeight="1" x14ac:dyDescent="0.15">
      <c r="A8" s="3" t="s">
        <v>196</v>
      </c>
      <c r="B8" s="13"/>
      <c r="C8" s="13"/>
      <c r="D8" s="13"/>
      <c r="E8" s="13"/>
      <c r="F8" s="13"/>
      <c r="G8" s="13"/>
      <c r="H8" s="13"/>
      <c r="I8" s="13"/>
      <c r="J8" s="6"/>
      <c r="K8" s="7"/>
      <c r="L8" s="7"/>
      <c r="M8" s="7"/>
      <c r="N8" s="7"/>
      <c r="O8" s="7"/>
      <c r="P8" s="7"/>
      <c r="Q8" s="7">
        <v>7413</v>
      </c>
      <c r="R8" s="7">
        <v>16710</v>
      </c>
      <c r="S8" s="7">
        <v>12928</v>
      </c>
      <c r="T8" s="7">
        <v>11259</v>
      </c>
      <c r="U8" s="7">
        <v>4072</v>
      </c>
      <c r="V8" s="7">
        <v>3176</v>
      </c>
      <c r="W8" s="7">
        <v>2623</v>
      </c>
      <c r="X8" s="7">
        <v>2009</v>
      </c>
      <c r="Y8" s="81">
        <v>2628</v>
      </c>
      <c r="Z8" s="81">
        <v>29577</v>
      </c>
      <c r="AA8" s="81">
        <v>19252</v>
      </c>
      <c r="AB8" s="81">
        <v>23292</v>
      </c>
      <c r="AC8" s="81">
        <v>8980</v>
      </c>
      <c r="AD8" s="81">
        <v>24558</v>
      </c>
      <c r="AE8" s="81">
        <v>15902</v>
      </c>
      <c r="AF8" s="81">
        <v>14684</v>
      </c>
    </row>
    <row r="9" spans="1:32" ht="15" customHeight="1" x14ac:dyDescent="0.15">
      <c r="A9" s="3" t="s">
        <v>117</v>
      </c>
      <c r="B9" s="13"/>
      <c r="C9" s="13"/>
      <c r="D9" s="13"/>
      <c r="E9" s="13"/>
      <c r="F9" s="13"/>
      <c r="G9" s="13"/>
      <c r="H9" s="13"/>
      <c r="I9" s="13"/>
      <c r="J9" s="6">
        <v>84893</v>
      </c>
      <c r="K9" s="7">
        <v>368338</v>
      </c>
      <c r="L9" s="7">
        <v>349465</v>
      </c>
      <c r="M9" s="7">
        <v>360392</v>
      </c>
      <c r="N9" s="7">
        <v>349744</v>
      </c>
      <c r="O9" s="7">
        <v>306265</v>
      </c>
      <c r="P9" s="7">
        <v>342536</v>
      </c>
      <c r="Q9" s="7">
        <v>378019</v>
      </c>
      <c r="R9" s="7">
        <v>349137</v>
      </c>
      <c r="S9" s="7">
        <v>362493</v>
      </c>
      <c r="T9" s="7">
        <v>358496</v>
      </c>
      <c r="U9" s="7">
        <v>340471</v>
      </c>
      <c r="V9" s="7">
        <v>360751</v>
      </c>
      <c r="W9" s="7">
        <v>360132</v>
      </c>
      <c r="X9" s="7">
        <v>360977</v>
      </c>
      <c r="Y9" s="81">
        <v>361145</v>
      </c>
      <c r="Z9" s="81">
        <v>358069</v>
      </c>
      <c r="AA9" s="81">
        <v>440041</v>
      </c>
      <c r="AB9" s="81">
        <v>738195</v>
      </c>
      <c r="AC9" s="81">
        <v>667365</v>
      </c>
      <c r="AD9" s="81">
        <v>714029</v>
      </c>
      <c r="AE9" s="81">
        <v>738133</v>
      </c>
      <c r="AF9" s="81">
        <v>698166</v>
      </c>
    </row>
    <row r="10" spans="1:32" ht="15" customHeight="1" x14ac:dyDescent="0.15">
      <c r="A10" s="3" t="s">
        <v>118</v>
      </c>
      <c r="B10" s="13"/>
      <c r="C10" s="13"/>
      <c r="D10" s="13">
        <v>69990</v>
      </c>
      <c r="E10" s="13">
        <v>56766</v>
      </c>
      <c r="F10" s="13">
        <v>68906</v>
      </c>
      <c r="G10" s="13">
        <v>63964</v>
      </c>
      <c r="H10" s="13">
        <v>61135</v>
      </c>
      <c r="I10" s="13">
        <v>57681</v>
      </c>
      <c r="J10" s="6">
        <v>56972</v>
      </c>
      <c r="K10" s="7">
        <v>55099</v>
      </c>
      <c r="L10" s="7">
        <v>44742</v>
      </c>
      <c r="M10" s="7">
        <v>47531</v>
      </c>
      <c r="N10" s="7">
        <v>43562</v>
      </c>
      <c r="O10" s="7">
        <v>39504</v>
      </c>
      <c r="P10" s="7">
        <v>37068</v>
      </c>
      <c r="Q10" s="7">
        <v>34629</v>
      </c>
      <c r="R10" s="7">
        <v>38899</v>
      </c>
      <c r="S10" s="7">
        <v>40152</v>
      </c>
      <c r="T10" s="7">
        <v>37317</v>
      </c>
      <c r="U10" s="7">
        <v>34002</v>
      </c>
      <c r="V10" s="7">
        <v>34315</v>
      </c>
      <c r="W10" s="7">
        <v>34987</v>
      </c>
      <c r="X10" s="7">
        <v>32999</v>
      </c>
      <c r="Y10" s="81">
        <v>34847</v>
      </c>
      <c r="Z10" s="81">
        <v>35834</v>
      </c>
      <c r="AA10" s="81">
        <v>35063</v>
      </c>
      <c r="AB10" s="81">
        <v>34620</v>
      </c>
      <c r="AC10" s="81">
        <v>33356</v>
      </c>
      <c r="AD10" s="81">
        <v>32165</v>
      </c>
      <c r="AE10" s="81">
        <v>26986</v>
      </c>
      <c r="AF10" s="81">
        <v>26598</v>
      </c>
    </row>
    <row r="11" spans="1:32" ht="15" customHeight="1" x14ac:dyDescent="0.15">
      <c r="A11" s="3" t="s">
        <v>119</v>
      </c>
      <c r="B11" s="13"/>
      <c r="C11" s="13"/>
      <c r="D11" s="13">
        <v>808</v>
      </c>
      <c r="E11" s="13">
        <v>2026</v>
      </c>
      <c r="F11" s="13">
        <v>2031</v>
      </c>
      <c r="G11" s="13">
        <v>2057</v>
      </c>
      <c r="H11" s="13">
        <v>1417</v>
      </c>
      <c r="I11" s="13">
        <v>769</v>
      </c>
      <c r="J11" s="6">
        <v>1412</v>
      </c>
      <c r="K11" s="7">
        <v>849</v>
      </c>
      <c r="L11" s="7">
        <v>790</v>
      </c>
      <c r="M11" s="7">
        <v>155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/>
      <c r="U11" s="7"/>
      <c r="V11" s="7">
        <v>0</v>
      </c>
      <c r="W11" s="7"/>
      <c r="X11" s="7"/>
      <c r="Y11" s="81"/>
      <c r="Z11" s="81"/>
      <c r="AA11" s="81"/>
      <c r="AB11" s="81"/>
      <c r="AC11" s="81"/>
      <c r="AD11" s="81"/>
      <c r="AE11" s="81"/>
      <c r="AF11" s="81"/>
    </row>
    <row r="12" spans="1:32" ht="15" customHeight="1" x14ac:dyDescent="0.15">
      <c r="A12" s="3" t="s">
        <v>120</v>
      </c>
      <c r="B12" s="13"/>
      <c r="C12" s="13"/>
      <c r="D12" s="13">
        <v>181117</v>
      </c>
      <c r="E12" s="13">
        <v>169059</v>
      </c>
      <c r="F12" s="13">
        <v>146717</v>
      </c>
      <c r="G12" s="13">
        <v>162171</v>
      </c>
      <c r="H12" s="13">
        <v>179873</v>
      </c>
      <c r="I12" s="13">
        <v>169565</v>
      </c>
      <c r="J12" s="6">
        <v>137074</v>
      </c>
      <c r="K12" s="7">
        <v>121018</v>
      </c>
      <c r="L12" s="7">
        <v>121652</v>
      </c>
      <c r="M12" s="7">
        <v>115789</v>
      </c>
      <c r="N12" s="7">
        <v>121126</v>
      </c>
      <c r="O12" s="7">
        <v>108384</v>
      </c>
      <c r="P12" s="7">
        <v>123583</v>
      </c>
      <c r="Q12" s="7">
        <v>116762</v>
      </c>
      <c r="R12" s="7">
        <v>123282</v>
      </c>
      <c r="S12" s="7">
        <v>117190</v>
      </c>
      <c r="T12" s="7">
        <v>118362</v>
      </c>
      <c r="U12" s="7">
        <v>98391</v>
      </c>
      <c r="V12" s="7">
        <v>61899</v>
      </c>
      <c r="W12" s="7">
        <v>52046</v>
      </c>
      <c r="X12" s="7">
        <v>39284</v>
      </c>
      <c r="Y12" s="81">
        <v>55434</v>
      </c>
      <c r="Z12" s="81">
        <v>46721</v>
      </c>
      <c r="AA12" s="81">
        <v>22750</v>
      </c>
      <c r="AB12" s="81">
        <v>35376</v>
      </c>
      <c r="AC12" s="81">
        <v>36477</v>
      </c>
      <c r="AD12" s="81">
        <v>42648</v>
      </c>
      <c r="AE12" s="81">
        <v>55857</v>
      </c>
      <c r="AF12" s="81">
        <v>24667</v>
      </c>
    </row>
    <row r="13" spans="1:32" ht="15" customHeight="1" x14ac:dyDescent="0.15">
      <c r="A13" s="3" t="s">
        <v>238</v>
      </c>
      <c r="B13" s="13"/>
      <c r="C13" s="13"/>
      <c r="D13" s="13"/>
      <c r="E13" s="13"/>
      <c r="F13" s="13"/>
      <c r="G13" s="13"/>
      <c r="H13" s="13"/>
      <c r="I13" s="13"/>
      <c r="J13" s="6"/>
      <c r="K13" s="7"/>
      <c r="L13" s="7"/>
      <c r="M13" s="7"/>
      <c r="N13" s="7"/>
      <c r="O13" s="7"/>
      <c r="P13" s="7"/>
      <c r="Q13" s="7">
        <v>0</v>
      </c>
      <c r="R13" s="7">
        <v>0</v>
      </c>
      <c r="S13" s="7">
        <v>0</v>
      </c>
      <c r="T13" s="7"/>
      <c r="U13" s="7"/>
      <c r="V13" s="7"/>
      <c r="W13" s="7"/>
      <c r="X13" s="7"/>
      <c r="Y13" s="81"/>
      <c r="Z13" s="81"/>
      <c r="AA13" s="81"/>
      <c r="AB13" s="81"/>
      <c r="AC13" s="81"/>
      <c r="AD13" s="81"/>
      <c r="AE13" s="81"/>
      <c r="AF13" s="81">
        <v>7760</v>
      </c>
    </row>
    <row r="14" spans="1:32" ht="15" customHeight="1" x14ac:dyDescent="0.15">
      <c r="A14" s="3" t="s">
        <v>121</v>
      </c>
      <c r="B14" s="13"/>
      <c r="C14" s="13"/>
      <c r="D14" s="13"/>
      <c r="E14" s="13"/>
      <c r="F14" s="13"/>
      <c r="G14" s="13"/>
      <c r="H14" s="13"/>
      <c r="I14" s="13"/>
      <c r="J14" s="6"/>
      <c r="K14" s="7"/>
      <c r="L14" s="7">
        <v>139203</v>
      </c>
      <c r="M14" s="7">
        <v>170934</v>
      </c>
      <c r="N14" s="7">
        <v>167633</v>
      </c>
      <c r="O14" s="7">
        <v>160551</v>
      </c>
      <c r="P14" s="7">
        <v>167244</v>
      </c>
      <c r="Q14" s="7">
        <v>166061</v>
      </c>
      <c r="R14" s="7">
        <v>159960</v>
      </c>
      <c r="S14" s="7">
        <v>126831</v>
      </c>
      <c r="T14" s="7">
        <v>30563</v>
      </c>
      <c r="U14" s="7">
        <v>69091</v>
      </c>
      <c r="V14" s="7">
        <v>74059</v>
      </c>
      <c r="W14" s="7">
        <v>68596</v>
      </c>
      <c r="X14" s="7">
        <v>62883</v>
      </c>
      <c r="Y14" s="81">
        <v>25607</v>
      </c>
      <c r="Z14" s="81">
        <v>26319</v>
      </c>
      <c r="AA14" s="81">
        <v>27177</v>
      </c>
      <c r="AB14" s="81">
        <v>26928</v>
      </c>
      <c r="AC14" s="81">
        <v>27962</v>
      </c>
      <c r="AD14" s="81">
        <v>29239</v>
      </c>
      <c r="AE14" s="84">
        <v>33964</v>
      </c>
      <c r="AF14" s="84">
        <v>93045</v>
      </c>
    </row>
    <row r="15" spans="1:32" ht="15" customHeight="1" x14ac:dyDescent="0.15">
      <c r="A15" s="3" t="s">
        <v>122</v>
      </c>
      <c r="B15" s="13"/>
      <c r="C15" s="13"/>
      <c r="D15" s="13">
        <v>1864872</v>
      </c>
      <c r="E15" s="13">
        <v>1958092</v>
      </c>
      <c r="F15" s="13">
        <v>1854089</v>
      </c>
      <c r="G15" s="13">
        <v>2216883</v>
      </c>
      <c r="H15" s="13">
        <v>2016894</v>
      </c>
      <c r="I15" s="13">
        <v>2215918</v>
      </c>
      <c r="J15" s="6">
        <v>2452389</v>
      </c>
      <c r="K15" s="7">
        <v>2627129</v>
      </c>
      <c r="L15" s="7">
        <v>2768295</v>
      </c>
      <c r="M15" s="7">
        <v>2875312</v>
      </c>
      <c r="N15" s="7">
        <v>2602674</v>
      </c>
      <c r="O15" s="7">
        <v>2567572</v>
      </c>
      <c r="P15" s="7">
        <v>2332215</v>
      </c>
      <c r="Q15" s="7">
        <v>1979074</v>
      </c>
      <c r="R15" s="7">
        <v>1883591</v>
      </c>
      <c r="S15" s="7">
        <v>1672747</v>
      </c>
      <c r="T15" s="7">
        <v>1715716</v>
      </c>
      <c r="U15" s="7">
        <v>1853450</v>
      </c>
      <c r="V15" s="7">
        <v>1976764</v>
      </c>
      <c r="W15" s="7">
        <v>2244994</v>
      </c>
      <c r="X15" s="7">
        <v>2311118</v>
      </c>
      <c r="Y15" s="81">
        <v>2208917</v>
      </c>
      <c r="Z15" s="81">
        <v>2056976</v>
      </c>
      <c r="AA15" s="81">
        <v>2028679</v>
      </c>
      <c r="AB15" s="81">
        <v>1988662</v>
      </c>
      <c r="AC15" s="81">
        <v>1842160</v>
      </c>
      <c r="AD15" s="81">
        <v>1882193</v>
      </c>
      <c r="AE15" s="84">
        <v>1567977</v>
      </c>
      <c r="AF15" s="84">
        <v>1100704</v>
      </c>
    </row>
    <row r="16" spans="1:32" ht="15" customHeight="1" x14ac:dyDescent="0.15">
      <c r="A16" s="3" t="s">
        <v>123</v>
      </c>
      <c r="B16" s="13"/>
      <c r="C16" s="13"/>
      <c r="D16" s="13">
        <v>1681336</v>
      </c>
      <c r="E16" s="13">
        <v>1768939</v>
      </c>
      <c r="F16" s="13"/>
      <c r="G16" s="13"/>
      <c r="H16" s="13"/>
      <c r="I16" s="13"/>
      <c r="J16" s="6">
        <v>2250825</v>
      </c>
      <c r="K16" s="6">
        <v>2403558</v>
      </c>
      <c r="L16" s="6">
        <v>2534732</v>
      </c>
      <c r="M16" s="6">
        <v>2602192</v>
      </c>
      <c r="N16" s="6">
        <v>2332703</v>
      </c>
      <c r="O16" s="6">
        <v>2283187</v>
      </c>
      <c r="P16" s="6">
        <v>2075834</v>
      </c>
      <c r="Q16" s="6">
        <v>1750419</v>
      </c>
      <c r="R16" s="6">
        <v>1679025</v>
      </c>
      <c r="S16" s="6">
        <v>1487778</v>
      </c>
      <c r="T16" s="6">
        <v>1520726</v>
      </c>
      <c r="U16" s="6">
        <v>1657168</v>
      </c>
      <c r="V16" s="6">
        <v>1791670</v>
      </c>
      <c r="W16" s="6">
        <v>2060378</v>
      </c>
      <c r="X16" s="6">
        <v>2074447</v>
      </c>
      <c r="Y16" s="6">
        <v>2047678</v>
      </c>
      <c r="Z16" s="6">
        <v>1910848</v>
      </c>
      <c r="AA16" s="6">
        <v>1871421</v>
      </c>
      <c r="AB16" s="6">
        <v>1766243</v>
      </c>
      <c r="AC16" s="6">
        <v>1679099</v>
      </c>
      <c r="AD16" s="6">
        <v>1716804</v>
      </c>
      <c r="AE16" s="15">
        <v>1395288</v>
      </c>
      <c r="AF16" s="15">
        <v>850318</v>
      </c>
    </row>
    <row r="17" spans="1:32" ht="15" customHeight="1" x14ac:dyDescent="0.15">
      <c r="A17" s="3" t="s">
        <v>124</v>
      </c>
      <c r="B17" s="13"/>
      <c r="C17" s="13"/>
      <c r="D17" s="13">
        <v>183536</v>
      </c>
      <c r="E17" s="13">
        <v>189153</v>
      </c>
      <c r="F17" s="13"/>
      <c r="G17" s="13"/>
      <c r="H17" s="13"/>
      <c r="I17" s="13"/>
      <c r="J17" s="6">
        <v>201564</v>
      </c>
      <c r="K17" s="6">
        <v>223571</v>
      </c>
      <c r="L17" s="6">
        <v>233563</v>
      </c>
      <c r="M17" s="6">
        <v>273120</v>
      </c>
      <c r="N17" s="6">
        <v>269971</v>
      </c>
      <c r="O17" s="6">
        <v>284385</v>
      </c>
      <c r="P17" s="6">
        <v>256381</v>
      </c>
      <c r="Q17" s="6">
        <v>228655</v>
      </c>
      <c r="R17" s="6">
        <v>204566</v>
      </c>
      <c r="S17" s="6">
        <v>184969</v>
      </c>
      <c r="T17" s="6">
        <v>194990</v>
      </c>
      <c r="U17" s="6">
        <v>196282</v>
      </c>
      <c r="V17" s="6">
        <v>185094</v>
      </c>
      <c r="W17" s="6">
        <v>184616</v>
      </c>
      <c r="X17" s="6">
        <v>175402</v>
      </c>
      <c r="Y17" s="6">
        <v>155835</v>
      </c>
      <c r="Z17" s="6">
        <v>146128</v>
      </c>
      <c r="AA17" s="6">
        <v>157258</v>
      </c>
      <c r="AB17" s="6">
        <v>222419</v>
      </c>
      <c r="AC17" s="6">
        <v>163061</v>
      </c>
      <c r="AD17" s="6">
        <v>165336</v>
      </c>
      <c r="AE17" s="15">
        <v>172650</v>
      </c>
      <c r="AF17" s="15">
        <v>250304</v>
      </c>
    </row>
    <row r="18" spans="1:32" ht="15" customHeight="1" x14ac:dyDescent="0.15">
      <c r="A18" s="3" t="s">
        <v>225</v>
      </c>
      <c r="B18" s="13"/>
      <c r="C18" s="13"/>
      <c r="D18" s="13"/>
      <c r="E18" s="13"/>
      <c r="F18" s="13"/>
      <c r="G18" s="13"/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61269</v>
      </c>
      <c r="Y18" s="6">
        <v>5404</v>
      </c>
      <c r="Z18" s="6"/>
      <c r="AA18" s="6"/>
      <c r="AB18" s="6"/>
      <c r="AC18" s="6"/>
      <c r="AD18" s="6">
        <v>53</v>
      </c>
      <c r="AE18" s="15">
        <v>39</v>
      </c>
      <c r="AF18" s="15">
        <v>82</v>
      </c>
    </row>
    <row r="19" spans="1:32" ht="15" customHeight="1" x14ac:dyDescent="0.15">
      <c r="A19" s="3" t="s">
        <v>125</v>
      </c>
      <c r="B19" s="13"/>
      <c r="C19" s="13"/>
      <c r="D19" s="13">
        <v>11798</v>
      </c>
      <c r="E19" s="13">
        <v>11199</v>
      </c>
      <c r="F19" s="13">
        <v>10919</v>
      </c>
      <c r="G19" s="13">
        <v>10761</v>
      </c>
      <c r="H19" s="13">
        <v>10865</v>
      </c>
      <c r="I19" s="13">
        <v>11212</v>
      </c>
      <c r="J19" s="6">
        <v>10660</v>
      </c>
      <c r="K19" s="7">
        <v>10251</v>
      </c>
      <c r="L19" s="7">
        <v>9915</v>
      </c>
      <c r="M19" s="7">
        <v>8467</v>
      </c>
      <c r="N19" s="7">
        <v>8682</v>
      </c>
      <c r="O19" s="7">
        <v>8223</v>
      </c>
      <c r="P19" s="7">
        <v>8856</v>
      </c>
      <c r="Q19" s="7">
        <v>8611</v>
      </c>
      <c r="R19" s="7">
        <v>8609</v>
      </c>
      <c r="S19" s="7">
        <v>9089</v>
      </c>
      <c r="T19" s="7">
        <v>9115</v>
      </c>
      <c r="U19" s="7">
        <v>7909</v>
      </c>
      <c r="V19" s="7">
        <v>7677</v>
      </c>
      <c r="W19" s="7">
        <v>7216</v>
      </c>
      <c r="X19" s="7">
        <v>6905</v>
      </c>
      <c r="Y19" s="81">
        <v>6641</v>
      </c>
      <c r="Z19" s="81">
        <v>6408</v>
      </c>
      <c r="AA19" s="81">
        <v>5708</v>
      </c>
      <c r="AB19" s="81">
        <v>5706</v>
      </c>
      <c r="AC19" s="81">
        <v>5326</v>
      </c>
      <c r="AD19" s="81">
        <v>4999</v>
      </c>
      <c r="AE19" s="81">
        <v>4427</v>
      </c>
      <c r="AF19" s="81">
        <v>4312</v>
      </c>
    </row>
    <row r="20" spans="1:32" ht="15" customHeight="1" x14ac:dyDescent="0.15">
      <c r="A20" s="3" t="s">
        <v>126</v>
      </c>
      <c r="B20" s="13"/>
      <c r="C20" s="13"/>
      <c r="D20" s="13">
        <v>30782</v>
      </c>
      <c r="E20" s="13">
        <v>34987</v>
      </c>
      <c r="F20" s="13">
        <v>56630</v>
      </c>
      <c r="G20" s="13">
        <v>69646</v>
      </c>
      <c r="H20" s="13">
        <v>65200</v>
      </c>
      <c r="I20" s="13">
        <v>69317</v>
      </c>
      <c r="J20" s="6">
        <v>59614</v>
      </c>
      <c r="K20" s="7">
        <v>60628</v>
      </c>
      <c r="L20" s="7">
        <v>81912</v>
      </c>
      <c r="M20" s="7">
        <v>47580</v>
      </c>
      <c r="N20" s="7">
        <v>56462</v>
      </c>
      <c r="O20" s="7">
        <v>59731</v>
      </c>
      <c r="P20" s="7">
        <v>123126</v>
      </c>
      <c r="Q20" s="7">
        <v>133352</v>
      </c>
      <c r="R20" s="7">
        <v>145158</v>
      </c>
      <c r="S20" s="7">
        <v>143833</v>
      </c>
      <c r="T20" s="7">
        <v>160366</v>
      </c>
      <c r="U20" s="7">
        <v>170692</v>
      </c>
      <c r="V20" s="7">
        <v>178319</v>
      </c>
      <c r="W20" s="7">
        <v>167776</v>
      </c>
      <c r="X20" s="7">
        <v>182470</v>
      </c>
      <c r="Y20" s="81">
        <v>186199</v>
      </c>
      <c r="Z20" s="81">
        <v>197239</v>
      </c>
      <c r="AA20" s="81">
        <v>203105</v>
      </c>
      <c r="AB20" s="81">
        <v>187377</v>
      </c>
      <c r="AC20" s="81">
        <v>197047</v>
      </c>
      <c r="AD20" s="81">
        <v>196422</v>
      </c>
      <c r="AE20" s="81">
        <v>185174</v>
      </c>
      <c r="AF20" s="81">
        <v>176177</v>
      </c>
    </row>
    <row r="21" spans="1:32" ht="15" customHeight="1" x14ac:dyDescent="0.15">
      <c r="A21" s="3" t="s">
        <v>127</v>
      </c>
      <c r="B21" s="13"/>
      <c r="C21" s="13"/>
      <c r="D21" s="13">
        <v>310909</v>
      </c>
      <c r="E21" s="13">
        <v>175609</v>
      </c>
      <c r="F21" s="13">
        <v>186117</v>
      </c>
      <c r="G21" s="13">
        <v>170521</v>
      </c>
      <c r="H21" s="13">
        <v>261478</v>
      </c>
      <c r="I21" s="13">
        <v>192777</v>
      </c>
      <c r="J21" s="6">
        <v>170670</v>
      </c>
      <c r="K21" s="7">
        <v>161114</v>
      </c>
      <c r="L21" s="7">
        <v>171110</v>
      </c>
      <c r="M21" s="7">
        <v>160876</v>
      </c>
      <c r="N21" s="7">
        <v>181657</v>
      </c>
      <c r="O21" s="7">
        <v>182677</v>
      </c>
      <c r="P21" s="7">
        <v>179030</v>
      </c>
      <c r="Q21" s="7">
        <v>178873</v>
      </c>
      <c r="R21" s="7">
        <v>189694</v>
      </c>
      <c r="S21" s="7">
        <v>183069</v>
      </c>
      <c r="T21" s="7">
        <v>187573</v>
      </c>
      <c r="U21" s="7">
        <v>182633</v>
      </c>
      <c r="V21" s="7">
        <v>186258</v>
      </c>
      <c r="W21" s="7">
        <v>192320</v>
      </c>
      <c r="X21" s="7">
        <v>219313</v>
      </c>
      <c r="Y21" s="81">
        <v>283173</v>
      </c>
      <c r="Z21" s="81">
        <v>259615</v>
      </c>
      <c r="AA21" s="81">
        <v>284300</v>
      </c>
      <c r="AB21" s="81">
        <v>260524</v>
      </c>
      <c r="AC21" s="81">
        <v>198867</v>
      </c>
      <c r="AD21" s="81">
        <v>184879</v>
      </c>
      <c r="AE21" s="81">
        <v>188553</v>
      </c>
      <c r="AF21" s="81">
        <v>152367</v>
      </c>
    </row>
    <row r="22" spans="1:32" ht="15" customHeight="1" x14ac:dyDescent="0.15">
      <c r="A22" s="4" t="s">
        <v>128</v>
      </c>
      <c r="B22" s="13"/>
      <c r="C22" s="13"/>
      <c r="D22" s="13">
        <v>20166</v>
      </c>
      <c r="E22" s="13">
        <v>24961</v>
      </c>
      <c r="F22" s="13">
        <v>26253</v>
      </c>
      <c r="G22" s="13">
        <v>27226</v>
      </c>
      <c r="H22" s="13">
        <v>30771</v>
      </c>
      <c r="I22" s="13">
        <v>30840</v>
      </c>
      <c r="J22" s="6">
        <v>33355</v>
      </c>
      <c r="K22" s="9">
        <v>34027</v>
      </c>
      <c r="L22" s="9">
        <v>36958</v>
      </c>
      <c r="M22" s="9">
        <v>42023</v>
      </c>
      <c r="N22" s="9">
        <v>55638</v>
      </c>
      <c r="O22" s="9">
        <v>64588</v>
      </c>
      <c r="P22" s="9">
        <v>65110</v>
      </c>
      <c r="Q22" s="9">
        <v>67071</v>
      </c>
      <c r="R22" s="9">
        <v>69628</v>
      </c>
      <c r="S22" s="9">
        <v>67862</v>
      </c>
      <c r="T22" s="9">
        <v>91956</v>
      </c>
      <c r="U22" s="9">
        <v>86396</v>
      </c>
      <c r="V22" s="9">
        <v>83995</v>
      </c>
      <c r="W22" s="9">
        <v>82488</v>
      </c>
      <c r="X22" s="9">
        <v>82561</v>
      </c>
      <c r="Y22" s="82">
        <v>85390</v>
      </c>
      <c r="Z22" s="82">
        <v>87780</v>
      </c>
      <c r="AA22" s="82">
        <v>85900</v>
      </c>
      <c r="AB22" s="82">
        <v>84086</v>
      </c>
      <c r="AC22" s="82">
        <v>85965</v>
      </c>
      <c r="AD22" s="82">
        <v>87419</v>
      </c>
      <c r="AE22" s="82">
        <v>82822</v>
      </c>
      <c r="AF22" s="82">
        <v>81915</v>
      </c>
    </row>
    <row r="23" spans="1:32" ht="15" customHeight="1" x14ac:dyDescent="0.15">
      <c r="A23" s="3" t="s">
        <v>129</v>
      </c>
      <c r="B23" s="13"/>
      <c r="C23" s="13"/>
      <c r="D23" s="13">
        <v>226623</v>
      </c>
      <c r="E23" s="13">
        <v>262321</v>
      </c>
      <c r="F23" s="13">
        <v>600390</v>
      </c>
      <c r="G23" s="13">
        <v>491072</v>
      </c>
      <c r="H23" s="13">
        <v>627377</v>
      </c>
      <c r="I23" s="13">
        <v>721382</v>
      </c>
      <c r="J23" s="6">
        <v>782859</v>
      </c>
      <c r="K23" s="7">
        <v>999599</v>
      </c>
      <c r="L23" s="7">
        <v>1057645</v>
      </c>
      <c r="M23" s="7">
        <v>504976</v>
      </c>
      <c r="N23" s="7">
        <v>508112</v>
      </c>
      <c r="O23" s="7">
        <v>470409</v>
      </c>
      <c r="P23" s="7">
        <v>558302</v>
      </c>
      <c r="Q23" s="7">
        <v>686259</v>
      </c>
      <c r="R23" s="7">
        <v>551977</v>
      </c>
      <c r="S23" s="7">
        <v>558436</v>
      </c>
      <c r="T23" s="7">
        <v>912435</v>
      </c>
      <c r="U23" s="7">
        <v>1122729</v>
      </c>
      <c r="V23" s="7">
        <v>1812040</v>
      </c>
      <c r="W23" s="7">
        <v>1244259</v>
      </c>
      <c r="X23" s="7">
        <v>1272716</v>
      </c>
      <c r="Y23" s="81">
        <v>1116474</v>
      </c>
      <c r="Z23" s="81">
        <v>1266870</v>
      </c>
      <c r="AA23" s="81">
        <v>1549450</v>
      </c>
      <c r="AB23" s="81">
        <v>1573553</v>
      </c>
      <c r="AC23" s="81">
        <v>1798250</v>
      </c>
      <c r="AD23" s="81">
        <v>1552889</v>
      </c>
      <c r="AE23" s="81">
        <v>1500133</v>
      </c>
      <c r="AF23" s="81">
        <v>1696251</v>
      </c>
    </row>
    <row r="24" spans="1:32" ht="15" customHeight="1" x14ac:dyDescent="0.15">
      <c r="A24" s="3" t="s">
        <v>130</v>
      </c>
      <c r="B24" s="13"/>
      <c r="C24" s="13"/>
      <c r="D24" s="13">
        <v>315956</v>
      </c>
      <c r="E24" s="13">
        <v>476685</v>
      </c>
      <c r="F24" s="13">
        <v>417331</v>
      </c>
      <c r="G24" s="13">
        <v>364096</v>
      </c>
      <c r="H24" s="13">
        <v>363788</v>
      </c>
      <c r="I24" s="13">
        <v>458444</v>
      </c>
      <c r="J24" s="6">
        <v>411023</v>
      </c>
      <c r="K24" s="7">
        <v>396667</v>
      </c>
      <c r="L24" s="7">
        <v>486516</v>
      </c>
      <c r="M24" s="7">
        <v>467148</v>
      </c>
      <c r="N24" s="7">
        <v>494730</v>
      </c>
      <c r="O24" s="7">
        <v>591174</v>
      </c>
      <c r="P24" s="7">
        <v>523692</v>
      </c>
      <c r="Q24" s="7">
        <v>500167</v>
      </c>
      <c r="R24" s="7">
        <v>519159</v>
      </c>
      <c r="S24" s="7">
        <v>507573</v>
      </c>
      <c r="T24" s="7">
        <v>696119</v>
      </c>
      <c r="U24" s="7">
        <v>615784</v>
      </c>
      <c r="V24" s="7">
        <v>735276</v>
      </c>
      <c r="W24" s="7">
        <v>840578</v>
      </c>
      <c r="X24" s="7">
        <v>826577</v>
      </c>
      <c r="Y24" s="81">
        <v>1046791</v>
      </c>
      <c r="Z24" s="81">
        <v>928874</v>
      </c>
      <c r="AA24" s="81">
        <v>1132251</v>
      </c>
      <c r="AB24" s="81">
        <v>907735</v>
      </c>
      <c r="AC24" s="81">
        <v>1107730</v>
      </c>
      <c r="AD24" s="81">
        <v>1018244</v>
      </c>
      <c r="AE24" s="81">
        <v>973482</v>
      </c>
      <c r="AF24" s="81">
        <v>1064303</v>
      </c>
    </row>
    <row r="25" spans="1:32" ht="15" customHeight="1" x14ac:dyDescent="0.15">
      <c r="A25" s="3" t="s">
        <v>131</v>
      </c>
      <c r="B25" s="13"/>
      <c r="C25" s="13"/>
      <c r="D25" s="13">
        <v>212278</v>
      </c>
      <c r="E25" s="13">
        <v>145555</v>
      </c>
      <c r="F25" s="13">
        <v>134327</v>
      </c>
      <c r="G25" s="13">
        <v>85147</v>
      </c>
      <c r="H25" s="13">
        <v>63310</v>
      </c>
      <c r="I25" s="13">
        <v>33057</v>
      </c>
      <c r="J25" s="6">
        <v>268456</v>
      </c>
      <c r="K25" s="7">
        <v>155235</v>
      </c>
      <c r="L25" s="7">
        <v>13056</v>
      </c>
      <c r="M25" s="7">
        <v>12152</v>
      </c>
      <c r="N25" s="7">
        <v>6142</v>
      </c>
      <c r="O25" s="7">
        <v>35732</v>
      </c>
      <c r="P25" s="7">
        <v>3741</v>
      </c>
      <c r="Q25" s="7">
        <v>9589</v>
      </c>
      <c r="R25" s="7">
        <v>7768</v>
      </c>
      <c r="S25" s="7">
        <v>12229</v>
      </c>
      <c r="T25" s="7">
        <v>28191</v>
      </c>
      <c r="U25" s="7">
        <v>22495</v>
      </c>
      <c r="V25" s="7">
        <v>20515</v>
      </c>
      <c r="W25" s="7">
        <v>21261</v>
      </c>
      <c r="X25" s="7">
        <v>27308</v>
      </c>
      <c r="Y25" s="81">
        <v>23891</v>
      </c>
      <c r="Z25" s="81">
        <v>31011</v>
      </c>
      <c r="AA25" s="81">
        <v>151040</v>
      </c>
      <c r="AB25" s="81">
        <v>49984</v>
      </c>
      <c r="AC25" s="81">
        <v>76032</v>
      </c>
      <c r="AD25" s="81">
        <v>44740</v>
      </c>
      <c r="AE25" s="81">
        <v>58431</v>
      </c>
      <c r="AF25" s="81">
        <v>55269</v>
      </c>
    </row>
    <row r="26" spans="1:32" ht="15" customHeight="1" x14ac:dyDescent="0.15">
      <c r="A26" s="3" t="s">
        <v>132</v>
      </c>
      <c r="B26" s="13"/>
      <c r="C26" s="13"/>
      <c r="D26" s="13">
        <v>29000</v>
      </c>
      <c r="E26" s="13">
        <v>4519</v>
      </c>
      <c r="F26" s="13">
        <v>310</v>
      </c>
      <c r="G26" s="13">
        <v>31545</v>
      </c>
      <c r="H26" s="13">
        <v>1500</v>
      </c>
      <c r="I26" s="13">
        <v>400</v>
      </c>
      <c r="J26" s="15">
        <v>63600</v>
      </c>
      <c r="K26" s="14">
        <v>2462</v>
      </c>
      <c r="L26" s="7">
        <v>3050</v>
      </c>
      <c r="M26" s="7">
        <v>73884</v>
      </c>
      <c r="N26" s="7">
        <v>25658</v>
      </c>
      <c r="O26" s="7">
        <v>4748</v>
      </c>
      <c r="P26" s="7">
        <v>2710</v>
      </c>
      <c r="Q26" s="7">
        <v>2452</v>
      </c>
      <c r="R26" s="7">
        <v>923</v>
      </c>
      <c r="S26" s="7">
        <v>1357</v>
      </c>
      <c r="T26" s="7">
        <v>1099</v>
      </c>
      <c r="U26" s="7">
        <v>994</v>
      </c>
      <c r="V26" s="7">
        <v>1086</v>
      </c>
      <c r="W26" s="7">
        <v>965</v>
      </c>
      <c r="X26" s="7">
        <v>3051</v>
      </c>
      <c r="Y26" s="81">
        <v>1459</v>
      </c>
      <c r="Z26" s="81">
        <v>1320</v>
      </c>
      <c r="AA26" s="81">
        <v>3472</v>
      </c>
      <c r="AB26" s="81">
        <v>134185</v>
      </c>
      <c r="AC26" s="81">
        <v>154779</v>
      </c>
      <c r="AD26" s="81">
        <v>163425</v>
      </c>
      <c r="AE26" s="81">
        <v>115663</v>
      </c>
      <c r="AF26" s="81">
        <v>59749</v>
      </c>
    </row>
    <row r="27" spans="1:32" ht="15" customHeight="1" x14ac:dyDescent="0.15">
      <c r="A27" s="3" t="s">
        <v>133</v>
      </c>
      <c r="B27" s="13"/>
      <c r="C27" s="13"/>
      <c r="D27" s="13">
        <v>101330</v>
      </c>
      <c r="E27" s="13">
        <v>224819</v>
      </c>
      <c r="F27" s="13">
        <v>588005</v>
      </c>
      <c r="G27" s="13">
        <v>73642</v>
      </c>
      <c r="H27" s="13">
        <v>84103</v>
      </c>
      <c r="I27" s="13">
        <v>544106</v>
      </c>
      <c r="J27" s="6">
        <v>207236</v>
      </c>
      <c r="K27" s="7">
        <v>342238</v>
      </c>
      <c r="L27" s="7">
        <v>120677</v>
      </c>
      <c r="M27" s="7">
        <v>114151</v>
      </c>
      <c r="N27" s="7">
        <v>677719</v>
      </c>
      <c r="O27" s="7">
        <v>125006</v>
      </c>
      <c r="P27" s="7">
        <v>88818</v>
      </c>
      <c r="Q27" s="7">
        <v>98334</v>
      </c>
      <c r="R27" s="7">
        <v>155749</v>
      </c>
      <c r="S27" s="7">
        <v>228841</v>
      </c>
      <c r="T27" s="7">
        <v>275937</v>
      </c>
      <c r="U27" s="7">
        <v>259147</v>
      </c>
      <c r="V27" s="7">
        <v>155188</v>
      </c>
      <c r="W27" s="7">
        <v>132122</v>
      </c>
      <c r="X27" s="7">
        <v>576660</v>
      </c>
      <c r="Y27" s="81">
        <v>332956</v>
      </c>
      <c r="Z27" s="81">
        <v>336905</v>
      </c>
      <c r="AA27" s="81">
        <v>244793</v>
      </c>
      <c r="AB27" s="81">
        <v>170916</v>
      </c>
      <c r="AC27" s="81">
        <v>317117</v>
      </c>
      <c r="AD27" s="81">
        <v>594926</v>
      </c>
      <c r="AE27" s="81">
        <v>525340</v>
      </c>
      <c r="AF27" s="81">
        <v>1090606</v>
      </c>
    </row>
    <row r="28" spans="1:32" ht="15" customHeight="1" x14ac:dyDescent="0.15">
      <c r="A28" s="3" t="s">
        <v>134</v>
      </c>
      <c r="B28" s="13"/>
      <c r="C28" s="13"/>
      <c r="D28" s="13">
        <v>363163</v>
      </c>
      <c r="E28" s="13">
        <v>567209</v>
      </c>
      <c r="F28" s="13">
        <v>426357</v>
      </c>
      <c r="G28" s="13">
        <v>410879</v>
      </c>
      <c r="H28" s="13">
        <v>315008</v>
      </c>
      <c r="I28" s="13">
        <v>384949</v>
      </c>
      <c r="J28" s="6">
        <v>322572</v>
      </c>
      <c r="K28" s="7">
        <v>419538</v>
      </c>
      <c r="L28" s="7">
        <v>529376</v>
      </c>
      <c r="M28" s="7">
        <v>530380</v>
      </c>
      <c r="N28" s="7">
        <v>554431</v>
      </c>
      <c r="O28" s="7">
        <v>334810</v>
      </c>
      <c r="P28" s="7">
        <v>476019</v>
      </c>
      <c r="Q28" s="7">
        <v>495888</v>
      </c>
      <c r="R28" s="7">
        <v>420775</v>
      </c>
      <c r="S28" s="7">
        <v>543967</v>
      </c>
      <c r="T28" s="7">
        <v>517007</v>
      </c>
      <c r="U28" s="7">
        <v>467748</v>
      </c>
      <c r="V28" s="7">
        <v>825571</v>
      </c>
      <c r="W28" s="7">
        <v>625321</v>
      </c>
      <c r="X28" s="7">
        <v>523267</v>
      </c>
      <c r="Y28" s="81">
        <v>459963</v>
      </c>
      <c r="Z28" s="81">
        <v>462124</v>
      </c>
      <c r="AA28" s="81">
        <v>415662</v>
      </c>
      <c r="AB28" s="81">
        <v>418637</v>
      </c>
      <c r="AC28" s="81">
        <v>549664</v>
      </c>
      <c r="AD28" s="81">
        <v>457144</v>
      </c>
      <c r="AE28" s="81">
        <v>481810</v>
      </c>
      <c r="AF28" s="81">
        <v>583046</v>
      </c>
    </row>
    <row r="29" spans="1:32" ht="15" customHeight="1" x14ac:dyDescent="0.15">
      <c r="A29" s="3" t="s">
        <v>135</v>
      </c>
      <c r="B29" s="13"/>
      <c r="C29" s="13"/>
      <c r="D29" s="13">
        <v>256909</v>
      </c>
      <c r="E29" s="13">
        <v>239614</v>
      </c>
      <c r="F29" s="13">
        <v>225542</v>
      </c>
      <c r="G29" s="13">
        <v>206950</v>
      </c>
      <c r="H29" s="13">
        <v>172107</v>
      </c>
      <c r="I29" s="13">
        <v>130936</v>
      </c>
      <c r="J29" s="6">
        <v>139565</v>
      </c>
      <c r="K29" s="7">
        <v>145407</v>
      </c>
      <c r="L29" s="7">
        <v>189958</v>
      </c>
      <c r="M29" s="7">
        <v>205206</v>
      </c>
      <c r="N29" s="7">
        <v>202109</v>
      </c>
      <c r="O29" s="7">
        <v>147677</v>
      </c>
      <c r="P29" s="7">
        <v>113095</v>
      </c>
      <c r="Q29" s="7">
        <v>140304</v>
      </c>
      <c r="R29" s="7">
        <v>110580</v>
      </c>
      <c r="S29" s="7">
        <v>156376</v>
      </c>
      <c r="T29" s="7">
        <v>179902</v>
      </c>
      <c r="U29" s="7">
        <v>292884</v>
      </c>
      <c r="V29" s="7">
        <v>301476</v>
      </c>
      <c r="W29" s="7">
        <v>418100</v>
      </c>
      <c r="X29" s="7">
        <v>457679</v>
      </c>
      <c r="Y29" s="81">
        <v>417515</v>
      </c>
      <c r="Z29" s="81">
        <v>404901</v>
      </c>
      <c r="AA29" s="81">
        <v>299363</v>
      </c>
      <c r="AB29" s="81">
        <v>292362</v>
      </c>
      <c r="AC29" s="81">
        <v>241257</v>
      </c>
      <c r="AD29" s="81">
        <v>199339</v>
      </c>
      <c r="AE29" s="81">
        <v>203078</v>
      </c>
      <c r="AF29" s="81">
        <v>163704</v>
      </c>
    </row>
    <row r="30" spans="1:32" ht="15" customHeight="1" x14ac:dyDescent="0.15">
      <c r="A30" s="3" t="s">
        <v>136</v>
      </c>
      <c r="B30" s="13"/>
      <c r="C30" s="13"/>
      <c r="D30" s="13">
        <v>75000</v>
      </c>
      <c r="E30" s="13">
        <v>228100</v>
      </c>
      <c r="F30" s="13">
        <v>1823100</v>
      </c>
      <c r="G30" s="13">
        <v>1991600</v>
      </c>
      <c r="H30" s="13">
        <v>1069400</v>
      </c>
      <c r="I30" s="13">
        <v>453200</v>
      </c>
      <c r="J30" s="6">
        <v>1244000</v>
      </c>
      <c r="K30" s="7">
        <v>2185900</v>
      </c>
      <c r="L30" s="7">
        <v>266200</v>
      </c>
      <c r="M30" s="7">
        <v>265300</v>
      </c>
      <c r="N30" s="7">
        <v>485200</v>
      </c>
      <c r="O30" s="7">
        <v>501266</v>
      </c>
      <c r="P30" s="7">
        <v>620400</v>
      </c>
      <c r="Q30" s="7">
        <v>733500</v>
      </c>
      <c r="R30" s="7">
        <v>611600</v>
      </c>
      <c r="S30" s="7">
        <v>546900</v>
      </c>
      <c r="T30" s="7">
        <v>535600</v>
      </c>
      <c r="U30" s="7">
        <v>647300</v>
      </c>
      <c r="V30" s="7">
        <v>686000</v>
      </c>
      <c r="W30" s="7">
        <v>946600</v>
      </c>
      <c r="X30" s="7">
        <v>951200</v>
      </c>
      <c r="Y30" s="81">
        <v>1059200</v>
      </c>
      <c r="Z30" s="81">
        <v>974400</v>
      </c>
      <c r="AA30" s="81">
        <v>1176000</v>
      </c>
      <c r="AB30" s="81">
        <v>788800</v>
      </c>
      <c r="AC30" s="81">
        <v>698300</v>
      </c>
      <c r="AD30" s="81">
        <v>593200</v>
      </c>
      <c r="AE30" s="81">
        <v>570100</v>
      </c>
      <c r="AF30" s="81">
        <v>906000</v>
      </c>
    </row>
    <row r="31" spans="1:32" ht="15" customHeight="1" x14ac:dyDescent="0.15">
      <c r="A31" s="3" t="s">
        <v>190</v>
      </c>
      <c r="B31" s="70"/>
      <c r="C31" s="70"/>
      <c r="D31" s="70"/>
      <c r="E31" s="13"/>
      <c r="F31" s="13"/>
      <c r="G31" s="13"/>
      <c r="H31" s="13"/>
      <c r="I31" s="13"/>
      <c r="J31" s="6"/>
      <c r="K31" s="7"/>
      <c r="L31" s="7"/>
      <c r="M31" s="7"/>
      <c r="N31" s="7">
        <v>63900</v>
      </c>
      <c r="O31" s="14">
        <v>0</v>
      </c>
      <c r="P31" s="7">
        <v>50000</v>
      </c>
      <c r="Q31" s="7">
        <v>50000</v>
      </c>
      <c r="R31" s="7">
        <v>61100</v>
      </c>
      <c r="S31" s="7">
        <v>46100</v>
      </c>
      <c r="T31" s="7"/>
      <c r="U31" s="7"/>
      <c r="V31" s="7">
        <v>0</v>
      </c>
      <c r="W31" s="7">
        <v>0</v>
      </c>
      <c r="X31" s="7">
        <v>0</v>
      </c>
      <c r="Y31" s="81">
        <v>0</v>
      </c>
      <c r="Z31" s="81">
        <v>0</v>
      </c>
      <c r="AA31" s="81">
        <v>0</v>
      </c>
      <c r="AB31" s="81">
        <v>0</v>
      </c>
      <c r="AC31" s="81"/>
      <c r="AD31" s="81"/>
      <c r="AE31" s="81"/>
      <c r="AF31" s="81"/>
    </row>
    <row r="32" spans="1:32" ht="15" customHeight="1" x14ac:dyDescent="0.15">
      <c r="A32" s="3" t="s">
        <v>191</v>
      </c>
      <c r="B32" s="70"/>
      <c r="C32" s="70"/>
      <c r="D32" s="70"/>
      <c r="E32" s="13"/>
      <c r="F32" s="13"/>
      <c r="G32" s="13"/>
      <c r="H32" s="13"/>
      <c r="I32" s="13"/>
      <c r="J32" s="6"/>
      <c r="K32" s="7"/>
      <c r="L32" s="7"/>
      <c r="M32" s="7"/>
      <c r="N32" s="7">
        <v>189300</v>
      </c>
      <c r="O32" s="7">
        <v>150000</v>
      </c>
      <c r="P32" s="7">
        <v>340000</v>
      </c>
      <c r="Q32" s="7">
        <v>572600</v>
      </c>
      <c r="R32" s="7">
        <v>438200</v>
      </c>
      <c r="S32" s="7">
        <v>392200</v>
      </c>
      <c r="T32" s="7">
        <v>350000</v>
      </c>
      <c r="U32" s="7">
        <v>330000</v>
      </c>
      <c r="V32" s="7">
        <v>410000</v>
      </c>
      <c r="W32" s="7">
        <v>640000</v>
      </c>
      <c r="X32" s="7">
        <v>630700</v>
      </c>
      <c r="Y32" s="81">
        <v>670000</v>
      </c>
      <c r="Z32" s="81">
        <v>550000</v>
      </c>
      <c r="AA32" s="81">
        <v>380000</v>
      </c>
      <c r="AB32" s="81">
        <v>566000</v>
      </c>
      <c r="AC32" s="81">
        <v>430000</v>
      </c>
      <c r="AD32" s="81">
        <v>400000</v>
      </c>
      <c r="AE32" s="81">
        <v>200000</v>
      </c>
      <c r="AF32" s="81">
        <v>319000</v>
      </c>
    </row>
    <row r="33" spans="1:32" ht="15" customHeight="1" x14ac:dyDescent="0.15">
      <c r="A33" s="3" t="s">
        <v>0</v>
      </c>
      <c r="B33" s="8">
        <f t="shared" ref="B33:L33" si="0">SUM(B4:B30)-B16-B17</f>
        <v>0</v>
      </c>
      <c r="C33" s="8">
        <f t="shared" si="0"/>
        <v>0</v>
      </c>
      <c r="D33" s="8">
        <f t="shared" si="0"/>
        <v>8944163</v>
      </c>
      <c r="E33" s="6">
        <f t="shared" si="0"/>
        <v>9829448</v>
      </c>
      <c r="F33" s="6">
        <f t="shared" si="0"/>
        <v>11822302</v>
      </c>
      <c r="G33" s="6">
        <f t="shared" si="0"/>
        <v>11379269</v>
      </c>
      <c r="H33" s="6">
        <f t="shared" si="0"/>
        <v>10532664</v>
      </c>
      <c r="I33" s="6">
        <f t="shared" si="0"/>
        <v>10604208</v>
      </c>
      <c r="J33" s="6">
        <f t="shared" si="0"/>
        <v>11821781</v>
      </c>
      <c r="K33" s="6">
        <f t="shared" si="0"/>
        <v>13206853</v>
      </c>
      <c r="L33" s="6">
        <f t="shared" si="0"/>
        <v>11474786</v>
      </c>
      <c r="M33" s="6">
        <f t="shared" ref="M33:R33" si="1">SUM(M4:M30)-M16-M17</f>
        <v>11105555</v>
      </c>
      <c r="N33" s="6">
        <f t="shared" si="1"/>
        <v>11574020</v>
      </c>
      <c r="O33" s="6">
        <f t="shared" si="1"/>
        <v>10630722</v>
      </c>
      <c r="P33" s="6">
        <f t="shared" si="1"/>
        <v>10501968</v>
      </c>
      <c r="Q33" s="6">
        <f t="shared" si="1"/>
        <v>10564084</v>
      </c>
      <c r="R33" s="6">
        <f t="shared" si="1"/>
        <v>10369293</v>
      </c>
      <c r="S33" s="6">
        <f>SUM(S4:S30)-S16-S17</f>
        <v>10453038</v>
      </c>
      <c r="T33" s="6">
        <f>SUM(T4:T30)-T16-T17</f>
        <v>11116463</v>
      </c>
      <c r="U33" s="6">
        <f>SUM(U4:U30)-U16-U17</f>
        <v>11562330</v>
      </c>
      <c r="V33" s="6">
        <f>SUM(V4:V30)-V16-V17</f>
        <v>12576395</v>
      </c>
      <c r="W33" s="6">
        <f>SUM(W4:W30)-W16-W17</f>
        <v>12348301</v>
      </c>
      <c r="X33" s="6">
        <f>SUM(X4:X30)-X16-X17-X18</f>
        <v>12853208</v>
      </c>
      <c r="Y33" s="6">
        <f t="shared" ref="Y33:AB33" si="2">SUM(Y4:Y30)-Y16-Y17-Y18</f>
        <v>12515329</v>
      </c>
      <c r="Z33" s="6">
        <f t="shared" si="2"/>
        <v>12295764</v>
      </c>
      <c r="AA33" s="6">
        <f t="shared" si="2"/>
        <v>12994663</v>
      </c>
      <c r="AB33" s="6">
        <f t="shared" si="2"/>
        <v>12674734</v>
      </c>
      <c r="AC33" s="6">
        <f t="shared" ref="AC33:AD33" si="3">SUM(AC4:AC30)-AC16-AC17-AC18</f>
        <v>13087762</v>
      </c>
      <c r="AD33" s="6">
        <f t="shared" si="3"/>
        <v>13176264</v>
      </c>
      <c r="AE33" s="6">
        <f t="shared" ref="AE33:AF33" si="4">SUM(AE4:AE30)-AE16-AE17-AE18</f>
        <v>13265100</v>
      </c>
      <c r="AF33" s="6">
        <f t="shared" si="4"/>
        <v>13805344</v>
      </c>
    </row>
    <row r="34" spans="1:32" ht="15" customHeight="1" x14ac:dyDescent="0.15">
      <c r="A34" s="3" t="s">
        <v>1</v>
      </c>
      <c r="B34" s="13">
        <f t="shared" ref="B34:L34" si="5">+B4+B5+B6+B9+B10+B11+B12+B13+B14+B15+B19</f>
        <v>0</v>
      </c>
      <c r="C34" s="13">
        <f t="shared" si="5"/>
        <v>0</v>
      </c>
      <c r="D34" s="13">
        <f t="shared" si="5"/>
        <v>7002047</v>
      </c>
      <c r="E34" s="13">
        <f t="shared" si="5"/>
        <v>7445069</v>
      </c>
      <c r="F34" s="13">
        <f t="shared" si="5"/>
        <v>7337940</v>
      </c>
      <c r="G34" s="13">
        <f t="shared" si="5"/>
        <v>7456945</v>
      </c>
      <c r="H34" s="13">
        <f t="shared" si="5"/>
        <v>7478622</v>
      </c>
      <c r="I34" s="13">
        <f t="shared" si="5"/>
        <v>7584800</v>
      </c>
      <c r="J34" s="10">
        <f t="shared" si="5"/>
        <v>8118831</v>
      </c>
      <c r="K34" s="10">
        <f t="shared" si="5"/>
        <v>8304038</v>
      </c>
      <c r="L34" s="10">
        <f t="shared" si="5"/>
        <v>8518328</v>
      </c>
      <c r="M34" s="10">
        <f>+M4+M5+M6+M9+M10+M11+M12+M13+M14+M15+M19</f>
        <v>8681879</v>
      </c>
      <c r="N34" s="10">
        <f>+N4+N5+N6+N9+N10+N11+N12+N13+N14+N15+N19</f>
        <v>8326162</v>
      </c>
      <c r="O34" s="10">
        <f>+O4+O5+O6+O9+O10+O11+O12+O13+O14+O15+O19</f>
        <v>8112904</v>
      </c>
      <c r="P34" s="10">
        <f>+P4+P5+P6+P9+P10+P11+P12+P13+P14+P15+P19</f>
        <v>7747925</v>
      </c>
      <c r="Q34" s="10">
        <f t="shared" ref="Q34:V34" si="6">SUM(Q4:Q15)+Q19</f>
        <v>7518295</v>
      </c>
      <c r="R34" s="10">
        <f t="shared" si="6"/>
        <v>7586282</v>
      </c>
      <c r="S34" s="10">
        <f t="shared" si="6"/>
        <v>7502595</v>
      </c>
      <c r="T34" s="10">
        <f t="shared" si="6"/>
        <v>7530278</v>
      </c>
      <c r="U34" s="10">
        <f t="shared" si="6"/>
        <v>7693528</v>
      </c>
      <c r="V34" s="10">
        <f t="shared" si="6"/>
        <v>7590671</v>
      </c>
      <c r="W34" s="10">
        <f>SUM(W4:W15)+W19</f>
        <v>7676511</v>
      </c>
      <c r="X34" s="10">
        <f>SUM(X4:X15)+X19</f>
        <v>7730406</v>
      </c>
      <c r="Y34" s="83">
        <f t="shared" ref="Y34:AB34" si="7">SUM(Y4:Y15)+Y19</f>
        <v>7502318</v>
      </c>
      <c r="Z34" s="83">
        <f t="shared" si="7"/>
        <v>7344725</v>
      </c>
      <c r="AA34" s="83">
        <f t="shared" si="7"/>
        <v>7449327</v>
      </c>
      <c r="AB34" s="83">
        <f t="shared" si="7"/>
        <v>7806575</v>
      </c>
      <c r="AC34" s="83">
        <f t="shared" ref="AC34:AD34" si="8">SUM(AC4:AC15)+AC19</f>
        <v>7662754</v>
      </c>
      <c r="AD34" s="83">
        <f t="shared" si="8"/>
        <v>8083637</v>
      </c>
      <c r="AE34" s="83">
        <f t="shared" ref="AE34:AF34" si="9">SUM(AE4:AE15)+AE19</f>
        <v>8380514</v>
      </c>
      <c r="AF34" s="83">
        <f t="shared" si="9"/>
        <v>7775957</v>
      </c>
    </row>
    <row r="35" spans="1:32" ht="15" customHeight="1" x14ac:dyDescent="0.15">
      <c r="A35" s="3" t="s">
        <v>172</v>
      </c>
      <c r="B35" s="13">
        <f t="shared" ref="B35:I35" si="10">SUM(B20:B30)</f>
        <v>0</v>
      </c>
      <c r="C35" s="13">
        <f t="shared" si="10"/>
        <v>0</v>
      </c>
      <c r="D35" s="13">
        <f t="shared" si="10"/>
        <v>1942116</v>
      </c>
      <c r="E35" s="13">
        <f t="shared" si="10"/>
        <v>2384379</v>
      </c>
      <c r="F35" s="13">
        <f t="shared" si="10"/>
        <v>4484362</v>
      </c>
      <c r="G35" s="13">
        <f t="shared" si="10"/>
        <v>3922324</v>
      </c>
      <c r="H35" s="13">
        <f t="shared" si="10"/>
        <v>3054042</v>
      </c>
      <c r="I35" s="13">
        <f t="shared" si="10"/>
        <v>3019408</v>
      </c>
      <c r="J35" s="10">
        <f t="shared" ref="J35:O35" si="11">SUM(J20:J30)</f>
        <v>3702950</v>
      </c>
      <c r="K35" s="10">
        <f t="shared" si="11"/>
        <v>4902815</v>
      </c>
      <c r="L35" s="10">
        <f t="shared" si="11"/>
        <v>2956458</v>
      </c>
      <c r="M35" s="10">
        <f t="shared" si="11"/>
        <v>2423676</v>
      </c>
      <c r="N35" s="10">
        <f t="shared" si="11"/>
        <v>3247858</v>
      </c>
      <c r="O35" s="10">
        <f t="shared" si="11"/>
        <v>2517818</v>
      </c>
      <c r="P35" s="10">
        <f t="shared" ref="P35:U35" si="12">SUM(P20:P30)</f>
        <v>2754043</v>
      </c>
      <c r="Q35" s="10">
        <f t="shared" si="12"/>
        <v>3045789</v>
      </c>
      <c r="R35" s="10">
        <f t="shared" si="12"/>
        <v>2783011</v>
      </c>
      <c r="S35" s="10">
        <f t="shared" si="12"/>
        <v>2950443</v>
      </c>
      <c r="T35" s="10">
        <f t="shared" si="12"/>
        <v>3586185</v>
      </c>
      <c r="U35" s="10">
        <f t="shared" si="12"/>
        <v>3868802</v>
      </c>
      <c r="V35" s="10">
        <f>SUM(V20:V30)</f>
        <v>4985724</v>
      </c>
      <c r="W35" s="10">
        <f>SUM(W20:W30)</f>
        <v>4671790</v>
      </c>
      <c r="X35" s="10">
        <f>SUM(X20:X30)</f>
        <v>5122802</v>
      </c>
      <c r="Y35" s="83">
        <f t="shared" ref="Y35:AB35" si="13">SUM(Y20:Y30)</f>
        <v>5013011</v>
      </c>
      <c r="Z35" s="83">
        <f t="shared" si="13"/>
        <v>4951039</v>
      </c>
      <c r="AA35" s="83">
        <f t="shared" si="13"/>
        <v>5545336</v>
      </c>
      <c r="AB35" s="83">
        <f t="shared" si="13"/>
        <v>4868159</v>
      </c>
      <c r="AC35" s="83">
        <f t="shared" ref="AC35:AD35" si="14">SUM(AC20:AC30)</f>
        <v>5425008</v>
      </c>
      <c r="AD35" s="83">
        <f t="shared" si="14"/>
        <v>5092627</v>
      </c>
      <c r="AE35" s="83">
        <f t="shared" ref="AE35:AF35" si="15">SUM(AE20:AE30)</f>
        <v>4884586</v>
      </c>
      <c r="AF35" s="83">
        <f t="shared" si="15"/>
        <v>6029387</v>
      </c>
    </row>
    <row r="36" spans="1:32" ht="15" customHeight="1" x14ac:dyDescent="0.15">
      <c r="A36" s="3" t="s">
        <v>12</v>
      </c>
      <c r="B36" s="13">
        <f t="shared" ref="B36:L36" si="16">+B4+B20+B21+B22+B25+B26+B27+B28+B29</f>
        <v>0</v>
      </c>
      <c r="C36" s="13">
        <f t="shared" si="16"/>
        <v>0</v>
      </c>
      <c r="D36" s="13">
        <f t="shared" si="16"/>
        <v>5723688</v>
      </c>
      <c r="E36" s="13">
        <f t="shared" si="16"/>
        <v>6225087</v>
      </c>
      <c r="F36" s="13">
        <f t="shared" si="16"/>
        <v>6428162</v>
      </c>
      <c r="G36" s="13">
        <f t="shared" si="16"/>
        <v>5559301</v>
      </c>
      <c r="H36" s="13">
        <f t="shared" si="16"/>
        <v>5722160</v>
      </c>
      <c r="I36" s="13">
        <f t="shared" si="16"/>
        <v>6093580</v>
      </c>
      <c r="J36" s="10">
        <f t="shared" si="16"/>
        <v>6356931</v>
      </c>
      <c r="K36" s="10">
        <f t="shared" si="16"/>
        <v>6230454</v>
      </c>
      <c r="L36" s="10">
        <f t="shared" si="16"/>
        <v>6014556</v>
      </c>
      <c r="M36" s="10">
        <f t="shared" ref="M36:R36" si="17">+M4+M20+M21+M22+M25+M26+M27+M28+M29</f>
        <v>5918379</v>
      </c>
      <c r="N36" s="10">
        <f t="shared" si="17"/>
        <v>6417590</v>
      </c>
      <c r="O36" s="10">
        <f t="shared" si="17"/>
        <v>5633650</v>
      </c>
      <c r="P36" s="10">
        <f t="shared" si="17"/>
        <v>5552375</v>
      </c>
      <c r="Q36" s="10">
        <f t="shared" si="17"/>
        <v>5633516</v>
      </c>
      <c r="R36" s="10">
        <f t="shared" si="17"/>
        <v>5727459</v>
      </c>
      <c r="S36" s="10">
        <f t="shared" ref="S36:X36" si="18">+S4+S20+S21+S22+S25+S26+S27+S28+S29</f>
        <v>5981950</v>
      </c>
      <c r="T36" s="10">
        <f t="shared" si="18"/>
        <v>6449900</v>
      </c>
      <c r="U36" s="10">
        <f t="shared" si="18"/>
        <v>6547753</v>
      </c>
      <c r="V36" s="10">
        <f t="shared" si="18"/>
        <v>6620744</v>
      </c>
      <c r="W36" s="10">
        <f t="shared" si="18"/>
        <v>6348902</v>
      </c>
      <c r="X36" s="10">
        <f t="shared" si="18"/>
        <v>6796146</v>
      </c>
      <c r="Y36" s="83">
        <f t="shared" ref="Y36:AB36" si="19">+Y4+Y20+Y21+Y22+Y25+Y26+Y27+Y28+Y29</f>
        <v>6417696</v>
      </c>
      <c r="Z36" s="83">
        <f t="shared" si="19"/>
        <v>6384118</v>
      </c>
      <c r="AA36" s="83">
        <f t="shared" si="19"/>
        <v>6366770</v>
      </c>
      <c r="AB36" s="83">
        <f t="shared" si="19"/>
        <v>6362133</v>
      </c>
      <c r="AC36" s="83">
        <f t="shared" ref="AC36:AD36" si="20">+AC4+AC20+AC21+AC22+AC25+AC26+AC27+AC28+AC29</f>
        <v>6688120</v>
      </c>
      <c r="AD36" s="83">
        <f t="shared" si="20"/>
        <v>7097616</v>
      </c>
      <c r="AE36" s="83">
        <f t="shared" ref="AE36:AF36" si="21">+AE4+AE20+AE21+AE22+AE25+AE26+AE27+AE28+AE29</f>
        <v>7596815</v>
      </c>
      <c r="AF36" s="83">
        <f t="shared" si="21"/>
        <v>7988522</v>
      </c>
    </row>
    <row r="37" spans="1:32" ht="15" customHeight="1" x14ac:dyDescent="0.15">
      <c r="A37" s="3" t="s">
        <v>11</v>
      </c>
      <c r="B37" s="10">
        <f t="shared" ref="B37:K37" si="22">SUM(B5:B19)-B16-B17+B23+B24+B30</f>
        <v>0</v>
      </c>
      <c r="C37" s="10">
        <f t="shared" si="22"/>
        <v>0</v>
      </c>
      <c r="D37" s="10">
        <f t="shared" si="22"/>
        <v>3220475</v>
      </c>
      <c r="E37" s="10">
        <f t="shared" si="22"/>
        <v>3604361</v>
      </c>
      <c r="F37" s="10">
        <f t="shared" si="22"/>
        <v>5394140</v>
      </c>
      <c r="G37" s="10">
        <f t="shared" si="22"/>
        <v>5819968</v>
      </c>
      <c r="H37" s="10">
        <f t="shared" si="22"/>
        <v>4810504</v>
      </c>
      <c r="I37" s="10">
        <f t="shared" si="22"/>
        <v>4510628</v>
      </c>
      <c r="J37" s="10">
        <f t="shared" si="22"/>
        <v>5464850</v>
      </c>
      <c r="K37" s="10">
        <f t="shared" si="22"/>
        <v>6976399</v>
      </c>
      <c r="L37" s="10">
        <f t="shared" ref="L37:Q37" si="23">SUM(L5:L19)-L16-L17+L23+L24+L30</f>
        <v>5460230</v>
      </c>
      <c r="M37" s="10">
        <f t="shared" si="23"/>
        <v>5187176</v>
      </c>
      <c r="N37" s="10">
        <f t="shared" si="23"/>
        <v>5156430</v>
      </c>
      <c r="O37" s="10">
        <f t="shared" si="23"/>
        <v>4997072</v>
      </c>
      <c r="P37" s="10">
        <f t="shared" si="23"/>
        <v>4949593</v>
      </c>
      <c r="Q37" s="10">
        <f t="shared" si="23"/>
        <v>4930568</v>
      </c>
      <c r="R37" s="10">
        <f t="shared" ref="R37:X37" si="24">SUM(R5:R19)-R16-R17+R23+R24+R30</f>
        <v>4641834</v>
      </c>
      <c r="S37" s="10">
        <f t="shared" si="24"/>
        <v>4471088</v>
      </c>
      <c r="T37" s="10">
        <f t="shared" si="24"/>
        <v>4666563</v>
      </c>
      <c r="U37" s="10">
        <f t="shared" si="24"/>
        <v>5014577</v>
      </c>
      <c r="V37" s="10">
        <f t="shared" si="24"/>
        <v>5955651</v>
      </c>
      <c r="W37" s="10">
        <f t="shared" si="24"/>
        <v>5999399</v>
      </c>
      <c r="X37" s="10">
        <f t="shared" si="24"/>
        <v>6118331</v>
      </c>
      <c r="Y37" s="83">
        <f t="shared" ref="Y37:AB37" si="25">SUM(Y5:Y19)-Y16-Y17+Y23+Y24+Y30</f>
        <v>6103037</v>
      </c>
      <c r="Z37" s="83">
        <f t="shared" si="25"/>
        <v>5911646</v>
      </c>
      <c r="AA37" s="83">
        <f t="shared" si="25"/>
        <v>6627893</v>
      </c>
      <c r="AB37" s="83">
        <f t="shared" si="25"/>
        <v>6312601</v>
      </c>
      <c r="AC37" s="83">
        <f t="shared" ref="AC37:AD37" si="26">SUM(AC5:AC19)-AC16-AC17+AC23+AC24+AC30</f>
        <v>6399642</v>
      </c>
      <c r="AD37" s="83">
        <f t="shared" si="26"/>
        <v>6078701</v>
      </c>
      <c r="AE37" s="83">
        <f t="shared" ref="AE37:AF37" si="27">SUM(AE5:AE19)-AE16-AE17+AE23+AE24+AE30</f>
        <v>5668324</v>
      </c>
      <c r="AF37" s="83">
        <f t="shared" si="27"/>
        <v>5816904</v>
      </c>
    </row>
    <row r="38" spans="1:32" ht="15" customHeight="1" x14ac:dyDescent="0.2">
      <c r="A38" s="26" t="s">
        <v>96</v>
      </c>
      <c r="K38" s="27" t="str">
        <f>財政指標!$L$1</f>
        <v>壬生町</v>
      </c>
      <c r="L38" s="64"/>
      <c r="M38" s="67"/>
      <c r="O38" s="67"/>
      <c r="P38" s="67"/>
      <c r="Q38" s="67"/>
      <c r="R38" s="67"/>
      <c r="S38" s="67"/>
      <c r="T38" s="67"/>
      <c r="U38" s="27" t="str">
        <f>財政指標!$L$1</f>
        <v>壬生町</v>
      </c>
      <c r="V38" s="64"/>
      <c r="W38" s="67"/>
      <c r="X38" s="67"/>
      <c r="Y38" s="67"/>
      <c r="Z38" s="67"/>
      <c r="AA38" s="67"/>
      <c r="AB38" s="67"/>
      <c r="AC38" s="67"/>
      <c r="AE38" s="27" t="str">
        <f>財政指標!$L$1</f>
        <v>壬生町</v>
      </c>
      <c r="AF38" s="64"/>
    </row>
    <row r="39" spans="1:32" ht="15" customHeight="1" x14ac:dyDescent="0.15">
      <c r="K39" s="16"/>
      <c r="L39" s="16" t="s">
        <v>240</v>
      </c>
      <c r="N39" s="64"/>
      <c r="O39" s="64"/>
      <c r="P39" s="64"/>
      <c r="Q39" s="64"/>
      <c r="R39" s="64"/>
      <c r="S39" s="64"/>
      <c r="T39" s="64"/>
      <c r="U39" s="16"/>
      <c r="V39" s="16" t="s">
        <v>240</v>
      </c>
      <c r="W39" s="64"/>
      <c r="X39" s="64"/>
      <c r="Y39" s="64"/>
      <c r="Z39" s="64"/>
      <c r="AA39" s="64"/>
      <c r="AB39" s="64"/>
      <c r="AC39" s="64"/>
      <c r="AD39" s="64"/>
      <c r="AE39" s="16"/>
      <c r="AF39" s="16" t="s">
        <v>240</v>
      </c>
    </row>
    <row r="40" spans="1:32" s="74" customFormat="1" ht="15" customHeight="1" x14ac:dyDescent="0.2">
      <c r="A40" s="46"/>
      <c r="B40" s="46" t="s">
        <v>10</v>
      </c>
      <c r="C40" s="46" t="s">
        <v>9</v>
      </c>
      <c r="D40" s="46" t="s">
        <v>8</v>
      </c>
      <c r="E40" s="46" t="s">
        <v>7</v>
      </c>
      <c r="F40" s="46" t="s">
        <v>6</v>
      </c>
      <c r="G40" s="46" t="s">
        <v>5</v>
      </c>
      <c r="H40" s="46" t="s">
        <v>4</v>
      </c>
      <c r="I40" s="46" t="s">
        <v>3</v>
      </c>
      <c r="J40" s="47" t="s">
        <v>165</v>
      </c>
      <c r="K40" s="47" t="s">
        <v>166</v>
      </c>
      <c r="L40" s="46" t="s">
        <v>168</v>
      </c>
      <c r="M40" s="46" t="s">
        <v>174</v>
      </c>
      <c r="N40" s="46" t="s">
        <v>184</v>
      </c>
      <c r="O40" s="46" t="s">
        <v>187</v>
      </c>
      <c r="P40" s="46" t="s">
        <v>189</v>
      </c>
      <c r="Q40" s="46" t="s">
        <v>193</v>
      </c>
      <c r="R40" s="46" t="s">
        <v>200</v>
      </c>
      <c r="S40" s="46" t="s">
        <v>202</v>
      </c>
      <c r="T40" s="46" t="s">
        <v>211</v>
      </c>
      <c r="U40" s="46" t="s">
        <v>216</v>
      </c>
      <c r="V40" s="46" t="s">
        <v>218</v>
      </c>
      <c r="W40" s="46" t="s">
        <v>221</v>
      </c>
      <c r="X40" s="46" t="s">
        <v>222</v>
      </c>
      <c r="Y40" s="46" t="s">
        <v>226</v>
      </c>
      <c r="Z40" s="46" t="s">
        <v>227</v>
      </c>
      <c r="AA40" s="46" t="s">
        <v>228</v>
      </c>
      <c r="AB40" s="46" t="s">
        <v>229</v>
      </c>
      <c r="AC40" s="46" t="s">
        <v>232</v>
      </c>
      <c r="AD40" s="46" t="s">
        <v>234</v>
      </c>
      <c r="AE40" s="46" t="str">
        <f>AE3</f>
        <v>１８(H30)</v>
      </c>
      <c r="AF40" s="46" t="str">
        <f>AF3</f>
        <v>１９(R１)</v>
      </c>
    </row>
    <row r="41" spans="1:32" ht="15" customHeight="1" x14ac:dyDescent="0.15">
      <c r="A41" s="3" t="s">
        <v>115</v>
      </c>
      <c r="B41" s="24" t="e">
        <f>+B4/$B$33*100</f>
        <v>#DIV/0!</v>
      </c>
      <c r="C41" s="24" t="e">
        <f t="shared" ref="C41:D43" si="28">+C4/C$33*100</f>
        <v>#DIV/0!</v>
      </c>
      <c r="D41" s="24">
        <f t="shared" si="28"/>
        <v>49.184602293137999</v>
      </c>
      <c r="E41" s="24">
        <f t="shared" ref="E41:L41" si="29">+E4/E$33*100</f>
        <v>48.91234991018824</v>
      </c>
      <c r="F41" s="24">
        <f t="shared" si="29"/>
        <v>40.471145128926665</v>
      </c>
      <c r="G41" s="24">
        <f t="shared" si="29"/>
        <v>39.402750739085263</v>
      </c>
      <c r="H41" s="24">
        <f t="shared" si="29"/>
        <v>44.895412974343436</v>
      </c>
      <c r="I41" s="24">
        <f t="shared" si="29"/>
        <v>44.389906346612591</v>
      </c>
      <c r="J41" s="24">
        <f t="shared" si="29"/>
        <v>43.071877240831988</v>
      </c>
      <c r="K41" s="24">
        <f t="shared" si="29"/>
        <v>37.176191784674209</v>
      </c>
      <c r="L41" s="24">
        <f t="shared" si="29"/>
        <v>42.427449191645053</v>
      </c>
      <c r="M41" s="24">
        <f t="shared" ref="M41:X41" si="30">+M4/M$33*100</f>
        <v>42.610450355700365</v>
      </c>
      <c r="N41" s="24">
        <f t="shared" si="30"/>
        <v>40.243355376956316</v>
      </c>
      <c r="O41" s="24">
        <f t="shared" si="30"/>
        <v>44.01094300086109</v>
      </c>
      <c r="P41" s="24">
        <f t="shared" si="30"/>
        <v>42.856024699370629</v>
      </c>
      <c r="Q41" s="24">
        <f t="shared" si="30"/>
        <v>42.669605807753896</v>
      </c>
      <c r="R41" s="24">
        <f t="shared" si="30"/>
        <v>44.623910231874056</v>
      </c>
      <c r="S41" s="24">
        <f t="shared" si="30"/>
        <v>44.431255296307157</v>
      </c>
      <c r="T41" s="24">
        <f t="shared" si="30"/>
        <v>45.049122189315071</v>
      </c>
      <c r="U41" s="24">
        <f t="shared" si="30"/>
        <v>43.804008361636456</v>
      </c>
      <c r="V41" s="24">
        <f t="shared" si="30"/>
        <v>38.71010730817536</v>
      </c>
      <c r="W41" s="24">
        <f t="shared" si="30"/>
        <v>38.131148568535863</v>
      </c>
      <c r="X41" s="24">
        <f t="shared" si="30"/>
        <v>36.752202251764693</v>
      </c>
      <c r="Y41" s="24">
        <f t="shared" ref="Y41:AB41" si="31">+Y4/Y$33*100</f>
        <v>36.971860667825837</v>
      </c>
      <c r="Z41" s="24">
        <f t="shared" si="31"/>
        <v>37.437470335312227</v>
      </c>
      <c r="AA41" s="24">
        <f t="shared" si="31"/>
        <v>36.008128875677656</v>
      </c>
      <c r="AB41" s="24">
        <f t="shared" si="31"/>
        <v>37.587076778100432</v>
      </c>
      <c r="AC41" s="24">
        <f t="shared" ref="AC41:AD41" si="32">+AC4/AC$33*100</f>
        <v>37.190407343898826</v>
      </c>
      <c r="AD41" s="24">
        <f t="shared" si="32"/>
        <v>39.23207671005985</v>
      </c>
      <c r="AE41" s="24">
        <f t="shared" ref="AE41:AF41" si="33">+AE4/AE$33*100</f>
        <v>43.391636700816427</v>
      </c>
      <c r="AF41" s="24">
        <f t="shared" si="33"/>
        <v>40.750081997232371</v>
      </c>
    </row>
    <row r="42" spans="1:32" ht="15" customHeight="1" x14ac:dyDescent="0.15">
      <c r="A42" s="3" t="s">
        <v>116</v>
      </c>
      <c r="B42" s="24" t="e">
        <f>+B5/$B$33*100</f>
        <v>#DIV/0!</v>
      </c>
      <c r="C42" s="24" t="e">
        <f t="shared" si="28"/>
        <v>#DIV/0!</v>
      </c>
      <c r="D42" s="24">
        <f t="shared" si="28"/>
        <v>3.125256102778986</v>
      </c>
      <c r="E42" s="24">
        <f t="shared" ref="E42:L42" si="34">+E5/E$33*100</f>
        <v>3.0810275409158274</v>
      </c>
      <c r="F42" s="24">
        <f t="shared" si="34"/>
        <v>2.7812096155215791</v>
      </c>
      <c r="G42" s="24">
        <f t="shared" si="34"/>
        <v>2.9293885222328431</v>
      </c>
      <c r="H42" s="24">
        <f t="shared" si="34"/>
        <v>3.3162360443663634</v>
      </c>
      <c r="I42" s="24">
        <f t="shared" si="34"/>
        <v>3.2940413843259209</v>
      </c>
      <c r="J42" s="24">
        <f t="shared" si="34"/>
        <v>1.9029366218169665</v>
      </c>
      <c r="K42" s="24">
        <f t="shared" si="34"/>
        <v>1.2401894683010404</v>
      </c>
      <c r="L42" s="24">
        <f t="shared" si="34"/>
        <v>1.481439392420913</v>
      </c>
      <c r="M42" s="24">
        <f t="shared" ref="M42:X42" si="35">+M5/M$33*100</f>
        <v>1.5860711148609863</v>
      </c>
      <c r="N42" s="24">
        <f t="shared" si="35"/>
        <v>1.546187063785962</v>
      </c>
      <c r="O42" s="24">
        <f t="shared" si="35"/>
        <v>1.7181241311737809</v>
      </c>
      <c r="P42" s="24">
        <f t="shared" si="35"/>
        <v>1.8491296107548603</v>
      </c>
      <c r="Q42" s="24">
        <f t="shared" si="35"/>
        <v>2.5832433744373864</v>
      </c>
      <c r="R42" s="24">
        <f t="shared" si="35"/>
        <v>3.3165616980829844</v>
      </c>
      <c r="S42" s="24">
        <f t="shared" si="35"/>
        <v>4.617480583156782</v>
      </c>
      <c r="T42" s="24">
        <f t="shared" si="35"/>
        <v>1.799619177430807</v>
      </c>
      <c r="U42" s="24">
        <f t="shared" si="35"/>
        <v>1.6630212076631612</v>
      </c>
      <c r="V42" s="24">
        <f t="shared" si="35"/>
        <v>1.4360235981773792</v>
      </c>
      <c r="W42" s="24">
        <f t="shared" si="35"/>
        <v>1.4219365077025576</v>
      </c>
      <c r="X42" s="24">
        <f t="shared" si="35"/>
        <v>1.3301970994322974</v>
      </c>
      <c r="Y42" s="24">
        <f t="shared" ref="Y42:AB42" si="36">+Y5/Y$33*100</f>
        <v>1.2835219913116147</v>
      </c>
      <c r="Z42" s="24">
        <f t="shared" si="36"/>
        <v>1.2498694672409132</v>
      </c>
      <c r="AA42" s="24">
        <f t="shared" si="36"/>
        <v>1.1370898960596363</v>
      </c>
      <c r="AB42" s="24">
        <f t="shared" si="36"/>
        <v>1.2282545732320693</v>
      </c>
      <c r="AC42" s="24">
        <f t="shared" ref="AC42:AD42" si="37">+AC5/AC$33*100</f>
        <v>1.178024172505582</v>
      </c>
      <c r="AD42" s="24">
        <f t="shared" si="37"/>
        <v>1.1669165098695655</v>
      </c>
      <c r="AE42" s="24">
        <f t="shared" ref="AE42:AF42" si="38">+AE5/AE$33*100</f>
        <v>1.1715252806235912</v>
      </c>
      <c r="AF42" s="24">
        <f t="shared" si="38"/>
        <v>1.1284108530725492</v>
      </c>
    </row>
    <row r="43" spans="1:32" ht="15" customHeight="1" x14ac:dyDescent="0.15">
      <c r="A43" s="3" t="s">
        <v>194</v>
      </c>
      <c r="B43" s="24" t="e">
        <f>+B6/$B$33*100</f>
        <v>#DIV/0!</v>
      </c>
      <c r="C43" s="24" t="e">
        <f t="shared" si="28"/>
        <v>#DIV/0!</v>
      </c>
      <c r="D43" s="24">
        <f t="shared" si="28"/>
        <v>2.1777666619000571</v>
      </c>
      <c r="E43" s="24">
        <f t="shared" ref="E43:L43" si="39">+E6/E$33*100</f>
        <v>1.3964670243944524</v>
      </c>
      <c r="F43" s="24">
        <f t="shared" si="39"/>
        <v>1.1998847601761484</v>
      </c>
      <c r="G43" s="24">
        <f t="shared" si="39"/>
        <v>1.6171601181060049</v>
      </c>
      <c r="H43" s="24">
        <f t="shared" si="39"/>
        <v>1.2386894711537366</v>
      </c>
      <c r="I43" s="24">
        <f t="shared" si="39"/>
        <v>0.68982049390204336</v>
      </c>
      <c r="J43" s="24">
        <f t="shared" si="39"/>
        <v>0.49575440451823627</v>
      </c>
      <c r="K43" s="24">
        <f t="shared" si="39"/>
        <v>0.36162286352395989</v>
      </c>
      <c r="L43" s="24">
        <f t="shared" si="39"/>
        <v>0.39926670527886093</v>
      </c>
      <c r="M43" s="24">
        <f t="shared" ref="M43:X43" si="40">+M6/M$33*100</f>
        <v>1.7561481618883521</v>
      </c>
      <c r="N43" s="24">
        <f t="shared" si="40"/>
        <v>1.6935429522326728</v>
      </c>
      <c r="O43" s="24">
        <f t="shared" si="40"/>
        <v>0.57451412989635131</v>
      </c>
      <c r="P43" s="24">
        <f t="shared" si="40"/>
        <v>0.39518307425808186</v>
      </c>
      <c r="Q43" s="24">
        <f t="shared" si="40"/>
        <v>0.38611961055970401</v>
      </c>
      <c r="R43" s="24">
        <f t="shared" si="40"/>
        <v>0.22914773456589568</v>
      </c>
      <c r="S43" s="24">
        <f t="shared" si="40"/>
        <v>0.15706438644918347</v>
      </c>
      <c r="T43" s="24">
        <f t="shared" si="40"/>
        <v>0.19789567958801282</v>
      </c>
      <c r="U43" s="24">
        <f t="shared" si="40"/>
        <v>0.19086983332944138</v>
      </c>
      <c r="V43" s="24">
        <f t="shared" si="40"/>
        <v>0.14051721498887398</v>
      </c>
      <c r="W43" s="24">
        <f t="shared" si="40"/>
        <v>0.12132843214625236</v>
      </c>
      <c r="X43" s="24">
        <f t="shared" si="40"/>
        <v>9.0724432375170472E-2</v>
      </c>
      <c r="Y43" s="24">
        <f t="shared" ref="Y43:AB43" si="41">+Y6/Y$33*100</f>
        <v>8.2083339559031965E-2</v>
      </c>
      <c r="Z43" s="24">
        <f t="shared" si="41"/>
        <v>7.7563297408766135E-2</v>
      </c>
      <c r="AA43" s="24">
        <f t="shared" si="41"/>
        <v>6.5188300766245336E-2</v>
      </c>
      <c r="AB43" s="24">
        <f t="shared" si="41"/>
        <v>5.4920284717612219E-2</v>
      </c>
      <c r="AC43" s="24">
        <f t="shared" ref="AC43:AD43" si="42">+AC6/AC$33*100</f>
        <v>3.0876172717688478E-2</v>
      </c>
      <c r="AD43" s="24">
        <f t="shared" si="42"/>
        <v>5.7603581713299011E-2</v>
      </c>
      <c r="AE43" s="24">
        <f t="shared" ref="AE43:AF43" si="43">+AE6/AE$33*100</f>
        <v>6.2487278648483621E-2</v>
      </c>
      <c r="AF43" s="24">
        <f t="shared" si="43"/>
        <v>2.4439811134007235E-2</v>
      </c>
    </row>
    <row r="44" spans="1:32" ht="15" customHeight="1" x14ac:dyDescent="0.15">
      <c r="A44" s="3" t="s">
        <v>195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f t="shared" ref="Q44:X52" si="44">+Q7/Q$33*100</f>
        <v>6.0459572263908537E-2</v>
      </c>
      <c r="R44" s="24">
        <f t="shared" si="44"/>
        <v>0.10844519486526227</v>
      </c>
      <c r="S44" s="24">
        <f t="shared" si="44"/>
        <v>0.16898436607615891</v>
      </c>
      <c r="T44" s="24">
        <f t="shared" si="44"/>
        <v>0.17566738629004566</v>
      </c>
      <c r="U44" s="24">
        <f t="shared" si="44"/>
        <v>6.0757650058422479E-2</v>
      </c>
      <c r="V44" s="24">
        <f t="shared" si="44"/>
        <v>4.3112513562113784E-2</v>
      </c>
      <c r="W44" s="24">
        <f t="shared" si="44"/>
        <v>5.5076402818492999E-2</v>
      </c>
      <c r="X44" s="24">
        <f t="shared" si="44"/>
        <v>6.037403269284991E-2</v>
      </c>
      <c r="Y44" s="24">
        <f t="shared" ref="Y44:AB44" si="45">+Y7/Y$33*100</f>
        <v>7.222343096214251E-2</v>
      </c>
      <c r="Z44" s="24">
        <f t="shared" si="45"/>
        <v>0.14948237458038394</v>
      </c>
      <c r="AA44" s="24">
        <f t="shared" si="45"/>
        <v>0.27157302963532026</v>
      </c>
      <c r="AB44" s="24">
        <f t="shared" si="45"/>
        <v>0.21377174463779675</v>
      </c>
      <c r="AC44" s="24">
        <f t="shared" ref="AC44:AD44" si="46">+AC7/AC$33*100</f>
        <v>0.11856878204233848</v>
      </c>
      <c r="AD44" s="24">
        <f t="shared" si="46"/>
        <v>0.1756036460714509</v>
      </c>
      <c r="AE44" s="24">
        <f t="shared" ref="AE44:AF44" si="47">+AE7/AE$33*100</f>
        <v>0.13291268064319153</v>
      </c>
      <c r="AF44" s="24">
        <f t="shared" si="47"/>
        <v>0.15339711926048347</v>
      </c>
    </row>
    <row r="45" spans="1:32" ht="15" customHeight="1" x14ac:dyDescent="0.15">
      <c r="A45" s="3" t="s">
        <v>196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 t="shared" si="44"/>
        <v>7.0171725253225931E-2</v>
      </c>
      <c r="R45" s="24">
        <f t="shared" si="44"/>
        <v>0.16114888449964718</v>
      </c>
      <c r="S45" s="24">
        <f t="shared" si="44"/>
        <v>0.12367696357747864</v>
      </c>
      <c r="T45" s="24">
        <f t="shared" si="44"/>
        <v>0.10128221539531054</v>
      </c>
      <c r="U45" s="24">
        <f t="shared" si="44"/>
        <v>3.5217815094362469E-2</v>
      </c>
      <c r="V45" s="24">
        <f t="shared" si="44"/>
        <v>2.525365973317473E-2</v>
      </c>
      <c r="W45" s="24">
        <f t="shared" si="44"/>
        <v>2.1241788647685216E-2</v>
      </c>
      <c r="X45" s="24">
        <f t="shared" si="44"/>
        <v>1.5630339134012305E-2</v>
      </c>
      <c r="Y45" s="24">
        <f t="shared" ref="Y45:AB45" si="48">+Y8/Y$33*100</f>
        <v>2.0998249426762972E-2</v>
      </c>
      <c r="Z45" s="24">
        <f t="shared" si="48"/>
        <v>0.24054625641806399</v>
      </c>
      <c r="AA45" s="24">
        <f t="shared" si="48"/>
        <v>0.14815313025047283</v>
      </c>
      <c r="AB45" s="24">
        <f t="shared" si="48"/>
        <v>0.18376717018282199</v>
      </c>
      <c r="AC45" s="24">
        <f t="shared" ref="AC45:AD45" si="49">+AC8/AC$33*100</f>
        <v>6.8613717150418849E-2</v>
      </c>
      <c r="AD45" s="24">
        <f t="shared" si="49"/>
        <v>0.18638060075299037</v>
      </c>
      <c r="AE45" s="24">
        <f t="shared" ref="AE45:AF45" si="50">+AE8/AE$33*100</f>
        <v>0.11987847811173681</v>
      </c>
      <c r="AF45" s="24">
        <f t="shared" si="50"/>
        <v>0.10636460779246065</v>
      </c>
    </row>
    <row r="46" spans="1:32" ht="15" customHeight="1" x14ac:dyDescent="0.15">
      <c r="A46" s="3" t="s">
        <v>117</v>
      </c>
      <c r="B46" s="24" t="e">
        <f t="shared" ref="B46:B54" si="51">+B9/$B$33*100</f>
        <v>#DIV/0!</v>
      </c>
      <c r="C46" s="24" t="e">
        <f t="shared" ref="C46:D54" si="52">+C9/C$33*100</f>
        <v>#DIV/0!</v>
      </c>
      <c r="D46" s="24">
        <f t="shared" si="52"/>
        <v>0</v>
      </c>
      <c r="E46" s="24">
        <f t="shared" ref="E46:L46" si="53">+E9/E$33*100</f>
        <v>0</v>
      </c>
      <c r="F46" s="24">
        <f t="shared" si="53"/>
        <v>0</v>
      </c>
      <c r="G46" s="24">
        <f t="shared" si="53"/>
        <v>0</v>
      </c>
      <c r="H46" s="24">
        <f t="shared" si="53"/>
        <v>0</v>
      </c>
      <c r="I46" s="24">
        <f t="shared" si="53"/>
        <v>0</v>
      </c>
      <c r="J46" s="24">
        <f t="shared" si="53"/>
        <v>0.71810668798550736</v>
      </c>
      <c r="K46" s="24">
        <f t="shared" si="53"/>
        <v>2.788991442548804</v>
      </c>
      <c r="L46" s="24">
        <f t="shared" si="53"/>
        <v>3.0455034194101747</v>
      </c>
      <c r="M46" s="24">
        <f t="shared" ref="M46:P54" si="54">+M9/M$33*100</f>
        <v>3.2451507376263504</v>
      </c>
      <c r="N46" s="24">
        <f t="shared" si="54"/>
        <v>3.0218022778602425</v>
      </c>
      <c r="O46" s="24">
        <f t="shared" si="54"/>
        <v>2.8809426114237584</v>
      </c>
      <c r="P46" s="24">
        <f t="shared" si="54"/>
        <v>3.2616362952162872</v>
      </c>
      <c r="Q46" s="24">
        <f t="shared" si="44"/>
        <v>3.578341482328236</v>
      </c>
      <c r="R46" s="24">
        <f t="shared" si="44"/>
        <v>3.3670280124209051</v>
      </c>
      <c r="S46" s="24">
        <f t="shared" si="44"/>
        <v>3.4678243779463922</v>
      </c>
      <c r="T46" s="24">
        <f t="shared" si="44"/>
        <v>3.2249106572837061</v>
      </c>
      <c r="U46" s="24">
        <f t="shared" si="44"/>
        <v>2.94465734847561</v>
      </c>
      <c r="V46" s="24">
        <f t="shared" si="44"/>
        <v>2.8684770158698103</v>
      </c>
      <c r="W46" s="24">
        <f t="shared" si="44"/>
        <v>2.9164498014747133</v>
      </c>
      <c r="X46" s="24">
        <f t="shared" si="44"/>
        <v>2.8084584019802685</v>
      </c>
      <c r="Y46" s="24">
        <f t="shared" ref="Y46:AB46" si="55">+Y9/Y$33*100</f>
        <v>2.8856213048813979</v>
      </c>
      <c r="Z46" s="24">
        <f t="shared" si="55"/>
        <v>2.9121329914920295</v>
      </c>
      <c r="AA46" s="24">
        <f t="shared" si="55"/>
        <v>3.3863209842379138</v>
      </c>
      <c r="AB46" s="24">
        <f t="shared" si="55"/>
        <v>5.8241458952905836</v>
      </c>
      <c r="AC46" s="24">
        <f t="shared" ref="AC46:AD46" si="56">+AC9/AC$33*100</f>
        <v>5.099152933862948</v>
      </c>
      <c r="AD46" s="24">
        <f t="shared" si="56"/>
        <v>5.4190550523274279</v>
      </c>
      <c r="AE46" s="24">
        <f t="shared" ref="AE46:AF46" si="57">+AE9/AE$33*100</f>
        <v>5.5644736941297088</v>
      </c>
      <c r="AF46" s="24">
        <f t="shared" si="57"/>
        <v>5.0572155246548007</v>
      </c>
    </row>
    <row r="47" spans="1:32" ht="15" customHeight="1" x14ac:dyDescent="0.15">
      <c r="A47" s="3" t="s">
        <v>118</v>
      </c>
      <c r="B47" s="24" t="e">
        <f t="shared" si="51"/>
        <v>#DIV/0!</v>
      </c>
      <c r="C47" s="24" t="e">
        <f t="shared" si="52"/>
        <v>#DIV/0!</v>
      </c>
      <c r="D47" s="24">
        <f t="shared" si="52"/>
        <v>0.78252151710562523</v>
      </c>
      <c r="E47" s="24">
        <f t="shared" ref="E47:L47" si="58">+E10/E$33*100</f>
        <v>0.57750954071886851</v>
      </c>
      <c r="F47" s="24">
        <f t="shared" si="58"/>
        <v>0.58284757063387482</v>
      </c>
      <c r="G47" s="24">
        <f t="shared" si="58"/>
        <v>0.56210992112059222</v>
      </c>
      <c r="H47" s="24">
        <f t="shared" si="58"/>
        <v>0.58043245279636757</v>
      </c>
      <c r="I47" s="24">
        <f t="shared" si="58"/>
        <v>0.54394444167824696</v>
      </c>
      <c r="J47" s="24">
        <f t="shared" si="58"/>
        <v>0.48192400112977896</v>
      </c>
      <c r="K47" s="24">
        <f t="shared" si="58"/>
        <v>0.41720007029683759</v>
      </c>
      <c r="L47" s="24">
        <f t="shared" si="58"/>
        <v>0.38991576836378472</v>
      </c>
      <c r="M47" s="24">
        <f t="shared" si="54"/>
        <v>0.42799301790860517</v>
      </c>
      <c r="N47" s="24">
        <f t="shared" si="54"/>
        <v>0.3763774384353924</v>
      </c>
      <c r="O47" s="24">
        <f t="shared" si="54"/>
        <v>0.37160222983913982</v>
      </c>
      <c r="P47" s="24">
        <f t="shared" si="54"/>
        <v>0.35296241618713753</v>
      </c>
      <c r="Q47" s="24">
        <f t="shared" si="44"/>
        <v>0.3277993624435398</v>
      </c>
      <c r="R47" s="24">
        <f t="shared" si="44"/>
        <v>0.37513647266019001</v>
      </c>
      <c r="S47" s="24">
        <f t="shared" si="44"/>
        <v>0.38411799517039924</v>
      </c>
      <c r="T47" s="24">
        <f t="shared" si="44"/>
        <v>0.33569130756788379</v>
      </c>
      <c r="U47" s="24">
        <f t="shared" si="44"/>
        <v>0.29407567505857379</v>
      </c>
      <c r="V47" s="24">
        <f t="shared" si="44"/>
        <v>0.27285243505790013</v>
      </c>
      <c r="W47" s="24">
        <f t="shared" si="44"/>
        <v>0.28333452513021834</v>
      </c>
      <c r="X47" s="24">
        <f t="shared" si="44"/>
        <v>0.25673746196280334</v>
      </c>
      <c r="Y47" s="24">
        <f t="shared" ref="Y47:AB47" si="59">+Y10/Y$33*100</f>
        <v>0.27843455014246926</v>
      </c>
      <c r="Z47" s="24">
        <f t="shared" si="59"/>
        <v>0.29143370025644605</v>
      </c>
      <c r="AA47" s="24">
        <f t="shared" si="59"/>
        <v>0.269826158631432</v>
      </c>
      <c r="AB47" s="24">
        <f t="shared" si="59"/>
        <v>0.27314182688173178</v>
      </c>
      <c r="AC47" s="24">
        <f t="shared" ref="AC47:AD47" si="60">+AC10/AC$33*100</f>
        <v>0.25486404780282529</v>
      </c>
      <c r="AD47" s="24">
        <f t="shared" si="60"/>
        <v>0.24411320234627965</v>
      </c>
      <c r="AE47" s="24">
        <f t="shared" ref="AE47:AF47" si="61">+AE10/AE$33*100</f>
        <v>0.20343608416069234</v>
      </c>
      <c r="AF47" s="24">
        <f t="shared" si="61"/>
        <v>0.19266452179677668</v>
      </c>
    </row>
    <row r="48" spans="1:32" ht="15" customHeight="1" x14ac:dyDescent="0.15">
      <c r="A48" s="3" t="s">
        <v>119</v>
      </c>
      <c r="B48" s="24" t="e">
        <f t="shared" si="51"/>
        <v>#DIV/0!</v>
      </c>
      <c r="C48" s="24" t="e">
        <f t="shared" si="52"/>
        <v>#DIV/0!</v>
      </c>
      <c r="D48" s="24">
        <f t="shared" si="52"/>
        <v>9.0338246295377216E-3</v>
      </c>
      <c r="E48" s="24">
        <f t="shared" ref="E48:L48" si="62">+E11/E$33*100</f>
        <v>2.0611533831808259E-2</v>
      </c>
      <c r="F48" s="24">
        <f t="shared" si="62"/>
        <v>1.7179395349568978E-2</v>
      </c>
      <c r="G48" s="24">
        <f t="shared" si="62"/>
        <v>1.8076732345460856E-2</v>
      </c>
      <c r="H48" s="24">
        <f t="shared" si="62"/>
        <v>1.3453386531650492E-2</v>
      </c>
      <c r="I48" s="24">
        <f t="shared" si="62"/>
        <v>7.2518381382183379E-3</v>
      </c>
      <c r="J48" s="24">
        <f t="shared" si="62"/>
        <v>1.1944054791744154E-2</v>
      </c>
      <c r="K48" s="24">
        <f t="shared" si="62"/>
        <v>6.4284807289064251E-3</v>
      </c>
      <c r="L48" s="24">
        <f t="shared" si="62"/>
        <v>6.8846599840729061E-3</v>
      </c>
      <c r="M48" s="24">
        <f t="shared" si="54"/>
        <v>1.3956979187442679E-3</v>
      </c>
      <c r="N48" s="24">
        <f t="shared" si="54"/>
        <v>0</v>
      </c>
      <c r="O48" s="24">
        <f t="shared" si="54"/>
        <v>0</v>
      </c>
      <c r="P48" s="24">
        <f t="shared" si="54"/>
        <v>0</v>
      </c>
      <c r="Q48" s="24">
        <f t="shared" si="44"/>
        <v>0</v>
      </c>
      <c r="R48" s="24">
        <f t="shared" si="44"/>
        <v>0</v>
      </c>
      <c r="S48" s="24">
        <f t="shared" si="44"/>
        <v>0</v>
      </c>
      <c r="T48" s="24">
        <f t="shared" si="44"/>
        <v>0</v>
      </c>
      <c r="U48" s="24">
        <f t="shared" si="44"/>
        <v>0</v>
      </c>
      <c r="V48" s="24">
        <f t="shared" si="44"/>
        <v>0</v>
      </c>
      <c r="W48" s="24">
        <f t="shared" si="44"/>
        <v>0</v>
      </c>
      <c r="X48" s="24">
        <f t="shared" si="44"/>
        <v>0</v>
      </c>
      <c r="Y48" s="24">
        <f t="shared" ref="Y48:AB48" si="63">+Y11/Y$33*100</f>
        <v>0</v>
      </c>
      <c r="Z48" s="24">
        <f t="shared" si="63"/>
        <v>0</v>
      </c>
      <c r="AA48" s="24">
        <f t="shared" si="63"/>
        <v>0</v>
      </c>
      <c r="AB48" s="24">
        <f t="shared" si="63"/>
        <v>0</v>
      </c>
      <c r="AC48" s="24">
        <f t="shared" ref="AC48:AD48" si="64">+AC11/AC$33*100</f>
        <v>0</v>
      </c>
      <c r="AD48" s="24">
        <f t="shared" si="64"/>
        <v>0</v>
      </c>
      <c r="AE48" s="24">
        <f t="shared" ref="AE48:AF48" si="65">+AE11/AE$33*100</f>
        <v>0</v>
      </c>
      <c r="AF48" s="24">
        <f t="shared" si="65"/>
        <v>0</v>
      </c>
    </row>
    <row r="49" spans="1:32" ht="15" customHeight="1" x14ac:dyDescent="0.15">
      <c r="A49" s="3" t="s">
        <v>120</v>
      </c>
      <c r="B49" s="24" t="e">
        <f t="shared" si="51"/>
        <v>#DIV/0!</v>
      </c>
      <c r="C49" s="24" t="e">
        <f t="shared" si="52"/>
        <v>#DIV/0!</v>
      </c>
      <c r="D49" s="24">
        <f t="shared" si="52"/>
        <v>2.0249742765197816</v>
      </c>
      <c r="E49" s="24">
        <f t="shared" ref="E49:L49" si="66">+E12/E$33*100</f>
        <v>1.7199236416938164</v>
      </c>
      <c r="F49" s="24">
        <f t="shared" si="66"/>
        <v>1.2410188810943925</v>
      </c>
      <c r="G49" s="24">
        <f t="shared" si="66"/>
        <v>1.4251442689332681</v>
      </c>
      <c r="H49" s="24">
        <f t="shared" si="66"/>
        <v>1.7077635819390042</v>
      </c>
      <c r="I49" s="24">
        <f t="shared" si="66"/>
        <v>1.599035024586466</v>
      </c>
      <c r="J49" s="24">
        <f t="shared" si="66"/>
        <v>1.1595038006540639</v>
      </c>
      <c r="K49" s="24">
        <f t="shared" si="66"/>
        <v>0.91632730371118687</v>
      </c>
      <c r="L49" s="24">
        <f t="shared" si="66"/>
        <v>1.0601679194714393</v>
      </c>
      <c r="M49" s="24">
        <f t="shared" si="54"/>
        <v>1.0426223633127745</v>
      </c>
      <c r="N49" s="24">
        <f t="shared" si="54"/>
        <v>1.0465335294046494</v>
      </c>
      <c r="O49" s="24">
        <f t="shared" si="54"/>
        <v>1.0195356439572025</v>
      </c>
      <c r="P49" s="24">
        <f t="shared" si="54"/>
        <v>1.1767603938614173</v>
      </c>
      <c r="Q49" s="24">
        <f t="shared" si="44"/>
        <v>1.1052733014996852</v>
      </c>
      <c r="R49" s="24">
        <f t="shared" si="44"/>
        <v>1.1889142297358171</v>
      </c>
      <c r="S49" s="24">
        <f t="shared" si="44"/>
        <v>1.1211094803252415</v>
      </c>
      <c r="T49" s="24">
        <f t="shared" si="44"/>
        <v>1.0647451442063902</v>
      </c>
      <c r="U49" s="24">
        <f t="shared" si="44"/>
        <v>0.85096170062608478</v>
      </c>
      <c r="V49" s="24">
        <f t="shared" si="44"/>
        <v>0.49218396845836987</v>
      </c>
      <c r="W49" s="24">
        <f t="shared" si="44"/>
        <v>0.42148308500092446</v>
      </c>
      <c r="X49" s="24">
        <f t="shared" si="44"/>
        <v>0.30563576034870049</v>
      </c>
      <c r="Y49" s="24">
        <f t="shared" ref="Y49:AB49" si="67">+Y12/Y$33*100</f>
        <v>0.44292882752023538</v>
      </c>
      <c r="Z49" s="24">
        <f t="shared" si="67"/>
        <v>0.37997638861643734</v>
      </c>
      <c r="AA49" s="24">
        <f t="shared" si="67"/>
        <v>0.17507187373770294</v>
      </c>
      <c r="AB49" s="24">
        <f t="shared" si="67"/>
        <v>0.27910644909786669</v>
      </c>
      <c r="AC49" s="24">
        <f t="shared" ref="AC49:AD49" si="68">+AC12/AC$33*100</f>
        <v>0.27871075283917907</v>
      </c>
      <c r="AD49" s="24">
        <f t="shared" si="68"/>
        <v>0.32367293187203899</v>
      </c>
      <c r="AE49" s="24">
        <f t="shared" ref="AE49:AF49" si="69">+AE12/AE$33*100</f>
        <v>0.4210823891263541</v>
      </c>
      <c r="AF49" s="24">
        <f t="shared" si="69"/>
        <v>0.17867718471919281</v>
      </c>
    </row>
    <row r="50" spans="1:32" ht="15" customHeight="1" x14ac:dyDescent="0.15">
      <c r="A50" s="3" t="s">
        <v>238</v>
      </c>
      <c r="B50" s="24" t="e">
        <f t="shared" si="51"/>
        <v>#DIV/0!</v>
      </c>
      <c r="C50" s="24" t="e">
        <f t="shared" si="52"/>
        <v>#DIV/0!</v>
      </c>
      <c r="D50" s="24">
        <f t="shared" si="52"/>
        <v>0</v>
      </c>
      <c r="E50" s="24">
        <f t="shared" ref="E50:L50" si="70">+E13/E$33*100</f>
        <v>0</v>
      </c>
      <c r="F50" s="24">
        <f t="shared" si="70"/>
        <v>0</v>
      </c>
      <c r="G50" s="24">
        <f t="shared" si="70"/>
        <v>0</v>
      </c>
      <c r="H50" s="24">
        <f t="shared" si="70"/>
        <v>0</v>
      </c>
      <c r="I50" s="24">
        <f t="shared" si="70"/>
        <v>0</v>
      </c>
      <c r="J50" s="24">
        <f t="shared" si="70"/>
        <v>0</v>
      </c>
      <c r="K50" s="24">
        <f t="shared" si="70"/>
        <v>0</v>
      </c>
      <c r="L50" s="24">
        <f t="shared" si="70"/>
        <v>0</v>
      </c>
      <c r="M50" s="24">
        <f t="shared" si="54"/>
        <v>0</v>
      </c>
      <c r="N50" s="24">
        <f t="shared" si="54"/>
        <v>0</v>
      </c>
      <c r="O50" s="24">
        <f t="shared" si="54"/>
        <v>0</v>
      </c>
      <c r="P50" s="24">
        <f t="shared" si="54"/>
        <v>0</v>
      </c>
      <c r="Q50" s="24">
        <f t="shared" si="44"/>
        <v>0</v>
      </c>
      <c r="R50" s="24">
        <f t="shared" si="44"/>
        <v>0</v>
      </c>
      <c r="S50" s="24">
        <f t="shared" si="44"/>
        <v>0</v>
      </c>
      <c r="T50" s="24">
        <f t="shared" si="44"/>
        <v>0</v>
      </c>
      <c r="U50" s="24">
        <f t="shared" si="44"/>
        <v>0</v>
      </c>
      <c r="V50" s="24">
        <f t="shared" si="44"/>
        <v>0</v>
      </c>
      <c r="W50" s="24">
        <f t="shared" si="44"/>
        <v>0</v>
      </c>
      <c r="X50" s="24">
        <f t="shared" si="44"/>
        <v>0</v>
      </c>
      <c r="Y50" s="24">
        <f t="shared" ref="Y50:AB50" si="71">+Y13/Y$33*100</f>
        <v>0</v>
      </c>
      <c r="Z50" s="24">
        <f t="shared" si="71"/>
        <v>0</v>
      </c>
      <c r="AA50" s="24">
        <f t="shared" si="71"/>
        <v>0</v>
      </c>
      <c r="AB50" s="24">
        <f t="shared" si="71"/>
        <v>0</v>
      </c>
      <c r="AC50" s="24">
        <f t="shared" ref="AC50:AD50" si="72">+AC13/AC$33*100</f>
        <v>0</v>
      </c>
      <c r="AD50" s="24">
        <f t="shared" si="72"/>
        <v>0</v>
      </c>
      <c r="AE50" s="24">
        <f t="shared" ref="AE50:AF50" si="73">+AE13/AE$33*100</f>
        <v>0</v>
      </c>
      <c r="AF50" s="24">
        <f t="shared" si="73"/>
        <v>5.621011689386371E-2</v>
      </c>
    </row>
    <row r="51" spans="1:32" ht="15" customHeight="1" x14ac:dyDescent="0.15">
      <c r="A51" s="3" t="s">
        <v>121</v>
      </c>
      <c r="B51" s="24" t="e">
        <f t="shared" si="51"/>
        <v>#DIV/0!</v>
      </c>
      <c r="C51" s="24" t="e">
        <f t="shared" si="52"/>
        <v>#DIV/0!</v>
      </c>
      <c r="D51" s="24">
        <f t="shared" si="52"/>
        <v>0</v>
      </c>
      <c r="E51" s="24">
        <f t="shared" ref="E51:L51" si="74">+E14/E$33*100</f>
        <v>0</v>
      </c>
      <c r="F51" s="24">
        <f t="shared" si="74"/>
        <v>0</v>
      </c>
      <c r="G51" s="24">
        <f t="shared" si="74"/>
        <v>0</v>
      </c>
      <c r="H51" s="24">
        <f t="shared" si="74"/>
        <v>0</v>
      </c>
      <c r="I51" s="24">
        <f t="shared" si="74"/>
        <v>0</v>
      </c>
      <c r="J51" s="24">
        <f t="shared" si="74"/>
        <v>0</v>
      </c>
      <c r="K51" s="24">
        <f t="shared" si="74"/>
        <v>0</v>
      </c>
      <c r="L51" s="24">
        <f t="shared" si="74"/>
        <v>1.2131206629910134</v>
      </c>
      <c r="M51" s="24">
        <f t="shared" si="54"/>
        <v>1.5391756647911787</v>
      </c>
      <c r="N51" s="24">
        <f t="shared" si="54"/>
        <v>1.4483558867187027</v>
      </c>
      <c r="O51" s="24">
        <f t="shared" si="54"/>
        <v>1.510254900843047</v>
      </c>
      <c r="P51" s="24">
        <f t="shared" si="54"/>
        <v>1.592501519715162</v>
      </c>
      <c r="Q51" s="24">
        <f t="shared" si="44"/>
        <v>1.5719394128255701</v>
      </c>
      <c r="R51" s="24">
        <f t="shared" si="44"/>
        <v>1.5426316914759761</v>
      </c>
      <c r="S51" s="24">
        <f t="shared" si="44"/>
        <v>1.2133410401837246</v>
      </c>
      <c r="T51" s="24">
        <f t="shared" si="44"/>
        <v>0.27493457226457735</v>
      </c>
      <c r="U51" s="24">
        <f t="shared" si="44"/>
        <v>0.59755256942156121</v>
      </c>
      <c r="V51" s="24">
        <f t="shared" si="44"/>
        <v>0.58887304350730085</v>
      </c>
      <c r="W51" s="24">
        <f t="shared" si="44"/>
        <v>0.55550962031132867</v>
      </c>
      <c r="X51" s="24">
        <f t="shared" si="44"/>
        <v>0.48923972910109287</v>
      </c>
      <c r="Y51" s="24">
        <f t="shared" ref="Y51:AB51" si="75">+Y14/Y$33*100</f>
        <v>0.20460508868764057</v>
      </c>
      <c r="Z51" s="24">
        <f t="shared" si="75"/>
        <v>0.21404932625577391</v>
      </c>
      <c r="AA51" s="24">
        <f t="shared" si="75"/>
        <v>0.20913970604701329</v>
      </c>
      <c r="AB51" s="24">
        <f t="shared" si="75"/>
        <v>0.21245416274613729</v>
      </c>
      <c r="AC51" s="24">
        <f t="shared" ref="AC51:AD51" si="76">+AC14/AC$33*100</f>
        <v>0.21364997315813047</v>
      </c>
      <c r="AD51" s="24">
        <f t="shared" si="76"/>
        <v>0.2219066041785441</v>
      </c>
      <c r="AE51" s="24">
        <f t="shared" ref="AE51:AF51" si="77">+AE14/AE$33*100</f>
        <v>0.25604028616444657</v>
      </c>
      <c r="AF51" s="24">
        <f t="shared" si="77"/>
        <v>0.67397813484401403</v>
      </c>
    </row>
    <row r="52" spans="1:32" ht="15" customHeight="1" x14ac:dyDescent="0.15">
      <c r="A52" s="3" t="s">
        <v>122</v>
      </c>
      <c r="B52" s="24" t="e">
        <f t="shared" si="51"/>
        <v>#DIV/0!</v>
      </c>
      <c r="C52" s="24" t="e">
        <f t="shared" si="52"/>
        <v>#DIV/0!</v>
      </c>
      <c r="D52" s="24">
        <f t="shared" si="52"/>
        <v>20.850156688781276</v>
      </c>
      <c r="E52" s="24">
        <f t="shared" ref="E52:L52" si="78">+E15/E$33*100</f>
        <v>19.92067102852571</v>
      </c>
      <c r="F52" s="24">
        <f t="shared" si="78"/>
        <v>15.682977815995566</v>
      </c>
      <c r="G52" s="24">
        <f t="shared" si="78"/>
        <v>19.48176987467297</v>
      </c>
      <c r="H52" s="24">
        <f t="shared" si="78"/>
        <v>19.148944654457789</v>
      </c>
      <c r="I52" s="24">
        <f t="shared" si="78"/>
        <v>20.896591240005854</v>
      </c>
      <c r="J52" s="24">
        <f t="shared" si="78"/>
        <v>20.744666137868737</v>
      </c>
      <c r="K52" s="24">
        <f t="shared" si="78"/>
        <v>19.892165075207547</v>
      </c>
      <c r="L52" s="24">
        <f t="shared" si="78"/>
        <v>24.125025076720384</v>
      </c>
      <c r="M52" s="24">
        <f t="shared" si="54"/>
        <v>25.890754671873673</v>
      </c>
      <c r="N52" s="24">
        <f t="shared" si="54"/>
        <v>22.487208420237739</v>
      </c>
      <c r="O52" s="24">
        <f t="shared" si="54"/>
        <v>24.152376480167575</v>
      </c>
      <c r="P52" s="24">
        <f t="shared" si="54"/>
        <v>22.207409125603885</v>
      </c>
      <c r="Q52" s="24">
        <f t="shared" si="44"/>
        <v>18.733985833509088</v>
      </c>
      <c r="R52" s="24">
        <f t="shared" si="44"/>
        <v>18.165086086389881</v>
      </c>
      <c r="S52" s="24">
        <f t="shared" si="44"/>
        <v>16.002496116440025</v>
      </c>
      <c r="T52" s="24">
        <f t="shared" si="44"/>
        <v>15.434009900451251</v>
      </c>
      <c r="U52" s="24">
        <f t="shared" si="44"/>
        <v>16.030073523243153</v>
      </c>
      <c r="V52" s="24">
        <f t="shared" si="44"/>
        <v>15.71804956825863</v>
      </c>
      <c r="W52" s="24">
        <f t="shared" si="44"/>
        <v>18.180590188075264</v>
      </c>
      <c r="X52" s="24">
        <f t="shared" si="44"/>
        <v>17.980865166112618</v>
      </c>
      <c r="Y52" s="24">
        <f t="shared" ref="Y52:AB52" si="79">+Y15/Y$33*100</f>
        <v>17.649691829915138</v>
      </c>
      <c r="Z52" s="24">
        <f t="shared" si="79"/>
        <v>16.729143467620229</v>
      </c>
      <c r="AA52" s="24">
        <f t="shared" si="79"/>
        <v>15.611632252410084</v>
      </c>
      <c r="AB52" s="24">
        <f t="shared" si="79"/>
        <v>15.689970298390483</v>
      </c>
      <c r="AC52" s="24">
        <f t="shared" ref="AC52:AD52" si="80">+AC15/AC$33*100</f>
        <v>14.075439330268996</v>
      </c>
      <c r="AD52" s="24">
        <f t="shared" si="80"/>
        <v>14.28472441050058</v>
      </c>
      <c r="AE52" s="24">
        <f t="shared" ref="AE52:AF52" si="81">+AE15/AE$33*100</f>
        <v>11.820317977248569</v>
      </c>
      <c r="AF52" s="24">
        <f t="shared" si="81"/>
        <v>7.973028415662804</v>
      </c>
    </row>
    <row r="53" spans="1:32" ht="15" customHeight="1" x14ac:dyDescent="0.15">
      <c r="A53" s="3" t="s">
        <v>123</v>
      </c>
      <c r="B53" s="24" t="e">
        <f t="shared" si="51"/>
        <v>#DIV/0!</v>
      </c>
      <c r="C53" s="24" t="e">
        <f t="shared" si="52"/>
        <v>#DIV/0!</v>
      </c>
      <c r="D53" s="24">
        <f t="shared" si="52"/>
        <v>18.798136840753013</v>
      </c>
      <c r="E53" s="24">
        <f t="shared" ref="E53:L53" si="82">+E16/E$33*100</f>
        <v>17.996320851384535</v>
      </c>
      <c r="F53" s="24">
        <f t="shared" si="82"/>
        <v>0</v>
      </c>
      <c r="G53" s="24">
        <f t="shared" si="82"/>
        <v>0</v>
      </c>
      <c r="H53" s="24">
        <f t="shared" si="82"/>
        <v>0</v>
      </c>
      <c r="I53" s="24">
        <f t="shared" si="82"/>
        <v>0</v>
      </c>
      <c r="J53" s="24">
        <f t="shared" si="82"/>
        <v>19.039643857384942</v>
      </c>
      <c r="K53" s="24">
        <f t="shared" si="82"/>
        <v>18.199324244768984</v>
      </c>
      <c r="L53" s="24">
        <f t="shared" si="82"/>
        <v>22.089579709808969</v>
      </c>
      <c r="M53" s="24">
        <f t="shared" si="54"/>
        <v>23.431444894019254</v>
      </c>
      <c r="N53" s="24">
        <f t="shared" si="54"/>
        <v>20.154648082515841</v>
      </c>
      <c r="O53" s="24">
        <f t="shared" si="54"/>
        <v>21.4772524387337</v>
      </c>
      <c r="P53" s="24">
        <f t="shared" si="54"/>
        <v>19.76614287912513</v>
      </c>
      <c r="Q53" s="24">
        <f t="shared" ref="Q53:V54" si="83">+Q16/Q$33*100</f>
        <v>16.56952936004674</v>
      </c>
      <c r="R53" s="24">
        <f t="shared" si="83"/>
        <v>16.192280418732501</v>
      </c>
      <c r="S53" s="24">
        <f t="shared" si="83"/>
        <v>14.232972270836477</v>
      </c>
      <c r="T53" s="24">
        <f t="shared" si="83"/>
        <v>13.679944780997335</v>
      </c>
      <c r="U53" s="24">
        <f t="shared" si="83"/>
        <v>14.332474509895496</v>
      </c>
      <c r="V53" s="24">
        <f t="shared" si="83"/>
        <v>14.246292359614976</v>
      </c>
      <c r="W53" s="24">
        <f t="shared" ref="W53:X55" si="84">+W16/W$33*100</f>
        <v>16.685518112977647</v>
      </c>
      <c r="X53" s="24">
        <f t="shared" si="84"/>
        <v>16.139527190410362</v>
      </c>
      <c r="Y53" s="24">
        <f t="shared" ref="Y53:AB53" si="85">+Y16/Y$33*100</f>
        <v>16.361359737326922</v>
      </c>
      <c r="Z53" s="24">
        <f t="shared" si="85"/>
        <v>15.540701659530875</v>
      </c>
      <c r="AA53" s="24">
        <f t="shared" si="85"/>
        <v>14.401458506465309</v>
      </c>
      <c r="AB53" s="24">
        <f t="shared" si="85"/>
        <v>13.935148461498285</v>
      </c>
      <c r="AC53" s="24">
        <f t="shared" ref="AC53:AD53" si="86">+AC16/AC$33*100</f>
        <v>12.82953495028409</v>
      </c>
      <c r="AD53" s="24">
        <f t="shared" si="86"/>
        <v>13.029520355694149</v>
      </c>
      <c r="AE53" s="24">
        <f t="shared" ref="AE53:AF53" si="87">+AE16/AE$33*100</f>
        <v>10.518488364203812</v>
      </c>
      <c r="AF53" s="24">
        <f t="shared" si="87"/>
        <v>6.1593394557933507</v>
      </c>
    </row>
    <row r="54" spans="1:32" ht="15" customHeight="1" x14ac:dyDescent="0.15">
      <c r="A54" s="3" t="s">
        <v>124</v>
      </c>
      <c r="B54" s="24" t="e">
        <f t="shared" si="51"/>
        <v>#DIV/0!</v>
      </c>
      <c r="C54" s="24" t="e">
        <f t="shared" si="52"/>
        <v>#DIV/0!</v>
      </c>
      <c r="D54" s="24">
        <f t="shared" si="52"/>
        <v>2.0520198480282614</v>
      </c>
      <c r="E54" s="24">
        <f t="shared" ref="E54:L54" si="88">+E17/E$33*100</f>
        <v>1.9243501771411782</v>
      </c>
      <c r="F54" s="24">
        <f t="shared" si="88"/>
        <v>0</v>
      </c>
      <c r="G54" s="24">
        <f t="shared" si="88"/>
        <v>0</v>
      </c>
      <c r="H54" s="24">
        <f t="shared" si="88"/>
        <v>0</v>
      </c>
      <c r="I54" s="24">
        <f t="shared" si="88"/>
        <v>0</v>
      </c>
      <c r="J54" s="24">
        <f t="shared" si="88"/>
        <v>1.7050222804837949</v>
      </c>
      <c r="K54" s="24">
        <f t="shared" si="88"/>
        <v>1.6928408304385609</v>
      </c>
      <c r="L54" s="24">
        <f t="shared" si="88"/>
        <v>2.0354453669114179</v>
      </c>
      <c r="M54" s="24">
        <f t="shared" si="54"/>
        <v>2.4593097778544162</v>
      </c>
      <c r="N54" s="24">
        <f t="shared" si="54"/>
        <v>2.332560337721898</v>
      </c>
      <c r="O54" s="24">
        <f t="shared" si="54"/>
        <v>2.6751240414338744</v>
      </c>
      <c r="P54" s="24">
        <f t="shared" si="54"/>
        <v>2.4412662464787553</v>
      </c>
      <c r="Q54" s="24">
        <f t="shared" si="83"/>
        <v>2.1644564734623466</v>
      </c>
      <c r="R54" s="24">
        <f t="shared" si="83"/>
        <v>1.9728056676573804</v>
      </c>
      <c r="S54" s="24">
        <f t="shared" si="83"/>
        <v>1.7695238456035463</v>
      </c>
      <c r="T54" s="24">
        <f t="shared" si="83"/>
        <v>1.7540651194539125</v>
      </c>
      <c r="U54" s="24">
        <f t="shared" si="83"/>
        <v>1.6975990133476555</v>
      </c>
      <c r="V54" s="24">
        <f t="shared" si="83"/>
        <v>1.4717572086436534</v>
      </c>
      <c r="W54" s="24">
        <f>+W17/W$33*100</f>
        <v>1.4950720750976187</v>
      </c>
      <c r="X54" s="24">
        <f>+X17/X$33*100</f>
        <v>1.3646554229885643</v>
      </c>
      <c r="Y54" s="24">
        <f t="shared" ref="Y54:AB54" si="89">+Y17/Y$33*100</f>
        <v>1.2451530439191809</v>
      </c>
      <c r="Z54" s="24">
        <f t="shared" si="89"/>
        <v>1.1884418080893551</v>
      </c>
      <c r="AA54" s="24">
        <f t="shared" si="89"/>
        <v>1.2101737459447774</v>
      </c>
      <c r="AB54" s="24">
        <f t="shared" si="89"/>
        <v>1.7548218368921984</v>
      </c>
      <c r="AC54" s="24">
        <f t="shared" ref="AC54:AD54" si="90">+AC17/AC$33*100</f>
        <v>1.245904379984905</v>
      </c>
      <c r="AD54" s="24">
        <f t="shared" si="90"/>
        <v>1.2548018163570493</v>
      </c>
      <c r="AE54" s="24">
        <f t="shared" ref="AE54:AF54" si="91">+AE17/AE$33*100</f>
        <v>1.3015356084763778</v>
      </c>
      <c r="AF54" s="24">
        <f t="shared" si="91"/>
        <v>1.8130949869847504</v>
      </c>
    </row>
    <row r="55" spans="1:32" ht="15" customHeight="1" x14ac:dyDescent="0.15">
      <c r="A55" s="3" t="s">
        <v>224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f t="shared" si="84"/>
        <v>0.47668255271368826</v>
      </c>
      <c r="Y55" s="24">
        <f t="shared" ref="Y55:AB55" si="92">+Y18/Y$33*100</f>
        <v>4.3179048669036185E-2</v>
      </c>
      <c r="Z55" s="24">
        <f t="shared" si="92"/>
        <v>0</v>
      </c>
      <c r="AA55" s="24">
        <f t="shared" si="92"/>
        <v>0</v>
      </c>
      <c r="AB55" s="24">
        <f t="shared" si="92"/>
        <v>0</v>
      </c>
      <c r="AC55" s="24">
        <f t="shared" ref="AC55:AD55" si="93">+AC18/AC$33*100</f>
        <v>0</v>
      </c>
      <c r="AD55" s="24">
        <f t="shared" si="93"/>
        <v>4.0223844938140277E-4</v>
      </c>
      <c r="AE55" s="24">
        <f t="shared" ref="AE55:AF55" si="94">+AE18/AE$33*100</f>
        <v>2.9400456837867789E-4</v>
      </c>
      <c r="AF55" s="24">
        <f t="shared" si="94"/>
        <v>5.9397288470319906E-4</v>
      </c>
    </row>
    <row r="56" spans="1:32" ht="15" customHeight="1" x14ac:dyDescent="0.15">
      <c r="A56" s="3" t="s">
        <v>125</v>
      </c>
      <c r="B56" s="24" t="e">
        <f t="shared" ref="B56:B67" si="95">+B19/$B$33*100</f>
        <v>#DIV/0!</v>
      </c>
      <c r="C56" s="24" t="e">
        <f t="shared" ref="C56:D67" si="96">+C19/C$33*100</f>
        <v>#DIV/0!</v>
      </c>
      <c r="D56" s="24">
        <f t="shared" si="96"/>
        <v>0.13190725616248272</v>
      </c>
      <c r="E56" s="24">
        <f t="shared" ref="E56:L56" si="97">+E19/E$33*100</f>
        <v>0.11393315270603191</v>
      </c>
      <c r="F56" s="24">
        <f t="shared" si="97"/>
        <v>9.2359339154083522E-2</v>
      </c>
      <c r="G56" s="24">
        <f t="shared" si="97"/>
        <v>9.4566707228733241E-2</v>
      </c>
      <c r="H56" s="24">
        <f t="shared" si="97"/>
        <v>0.10315528910824459</v>
      </c>
      <c r="I56" s="24">
        <f t="shared" si="97"/>
        <v>0.10573161145085044</v>
      </c>
      <c r="J56" s="24">
        <f t="shared" si="97"/>
        <v>9.0172538300278104E-2</v>
      </c>
      <c r="K56" s="24">
        <f t="shared" si="97"/>
        <v>7.7618793818633403E-2</v>
      </c>
      <c r="L56" s="24">
        <f t="shared" si="97"/>
        <v>8.6406840179851715E-2</v>
      </c>
      <c r="M56" s="24">
        <f t="shared" ref="M56:X56" si="98">+M19/M$33*100</f>
        <v>7.6241124374243338E-2</v>
      </c>
      <c r="N56" s="24">
        <f t="shared" si="98"/>
        <v>7.5012830459943905E-2</v>
      </c>
      <c r="O56" s="24">
        <f t="shared" si="98"/>
        <v>7.7351284324808797E-2</v>
      </c>
      <c r="P56" s="24">
        <f t="shared" si="98"/>
        <v>8.4327051843997233E-2</v>
      </c>
      <c r="Q56" s="24">
        <f t="shared" si="98"/>
        <v>8.1512036443481511E-2</v>
      </c>
      <c r="R56" s="24">
        <f t="shared" si="98"/>
        <v>8.3023982445090516E-2</v>
      </c>
      <c r="S56" s="24">
        <f t="shared" si="98"/>
        <v>8.6950798418603287E-2</v>
      </c>
      <c r="T56" s="24">
        <f t="shared" si="98"/>
        <v>8.199550522499828E-2</v>
      </c>
      <c r="U56" s="24">
        <f t="shared" si="98"/>
        <v>6.8403167873603329E-2</v>
      </c>
      <c r="V56" s="24">
        <f t="shared" si="98"/>
        <v>6.1042930028835769E-2</v>
      </c>
      <c r="W56" s="24">
        <f t="shared" si="98"/>
        <v>5.843718905135209E-2</v>
      </c>
      <c r="X56" s="24">
        <f t="shared" si="98"/>
        <v>5.3721996874243387E-2</v>
      </c>
      <c r="Y56" s="24">
        <f t="shared" ref="Y56:AB56" si="99">+Y19/Y$33*100</f>
        <v>5.3062927870294103E-2</v>
      </c>
      <c r="Z56" s="24">
        <f t="shared" si="99"/>
        <v>5.2115509048482063E-2</v>
      </c>
      <c r="AA56" s="24">
        <f t="shared" si="99"/>
        <v>4.3925725507464104E-2</v>
      </c>
      <c r="AB56" s="24">
        <f t="shared" si="99"/>
        <v>4.5018696250351292E-2</v>
      </c>
      <c r="AC56" s="24">
        <f t="shared" ref="AC56:AD56" si="100">+AC19/AC$33*100</f>
        <v>4.0694505294335277E-2</v>
      </c>
      <c r="AD56" s="24">
        <f t="shared" si="100"/>
        <v>3.7939434121842128E-2</v>
      </c>
      <c r="AE56" s="24">
        <f t="shared" ref="AE56:AF56" si="101">+AE19/AE$33*100</f>
        <v>3.3373287800318126E-2</v>
      </c>
      <c r="AF56" s="24">
        <f t="shared" si="101"/>
        <v>3.1234281449270658E-2</v>
      </c>
    </row>
    <row r="57" spans="1:32" ht="15" customHeight="1" x14ac:dyDescent="0.15">
      <c r="A57" s="3" t="s">
        <v>126</v>
      </c>
      <c r="B57" s="24" t="e">
        <f t="shared" si="95"/>
        <v>#DIV/0!</v>
      </c>
      <c r="C57" s="24" t="e">
        <f t="shared" si="96"/>
        <v>#DIV/0!</v>
      </c>
      <c r="D57" s="24">
        <f t="shared" si="96"/>
        <v>0.34415741305251257</v>
      </c>
      <c r="E57" s="24">
        <f t="shared" ref="E57:L57" si="102">+E20/E$33*100</f>
        <v>0.35594063878256438</v>
      </c>
      <c r="F57" s="24">
        <f t="shared" si="102"/>
        <v>0.47900992547813442</v>
      </c>
      <c r="G57" s="24">
        <f t="shared" si="102"/>
        <v>0.61204282981622105</v>
      </c>
      <c r="H57" s="24">
        <f t="shared" si="102"/>
        <v>0.61902667739139883</v>
      </c>
      <c r="I57" s="24">
        <f t="shared" si="102"/>
        <v>0.65367446583469502</v>
      </c>
      <c r="J57" s="24">
        <f t="shared" si="102"/>
        <v>0.50427257957155525</v>
      </c>
      <c r="K57" s="24">
        <f t="shared" si="102"/>
        <v>0.45906469921335535</v>
      </c>
      <c r="L57" s="24">
        <f t="shared" si="102"/>
        <v>0.71384337799415176</v>
      </c>
      <c r="M57" s="24">
        <f t="shared" ref="M57:X57" si="103">+M20/M$33*100</f>
        <v>0.42843423854098239</v>
      </c>
      <c r="N57" s="24">
        <f t="shared" si="103"/>
        <v>0.48783395916025724</v>
      </c>
      <c r="O57" s="24">
        <f t="shared" si="103"/>
        <v>0.56187152669404761</v>
      </c>
      <c r="P57" s="24">
        <f t="shared" si="103"/>
        <v>1.1724088285167122</v>
      </c>
      <c r="Q57" s="24">
        <f t="shared" si="103"/>
        <v>1.2623148396018056</v>
      </c>
      <c r="R57" s="24">
        <f t="shared" si="103"/>
        <v>1.3998832900179403</v>
      </c>
      <c r="S57" s="24">
        <f t="shared" si="103"/>
        <v>1.3759923191707522</v>
      </c>
      <c r="T57" s="24">
        <f t="shared" si="103"/>
        <v>1.4425991432706609</v>
      </c>
      <c r="U57" s="24">
        <f t="shared" si="103"/>
        <v>1.4762768403946263</v>
      </c>
      <c r="V57" s="24">
        <f t="shared" si="103"/>
        <v>1.4178864452015065</v>
      </c>
      <c r="W57" s="24">
        <f t="shared" si="103"/>
        <v>1.3586970385642527</v>
      </c>
      <c r="X57" s="24">
        <f t="shared" si="103"/>
        <v>1.4196455857557118</v>
      </c>
      <c r="Y57" s="24">
        <f t="shared" ref="Y57:AB57" si="104">+Y20/Y$33*100</f>
        <v>1.4877675209337284</v>
      </c>
      <c r="Z57" s="24">
        <f t="shared" si="104"/>
        <v>1.6041215495027392</v>
      </c>
      <c r="AA57" s="24">
        <f t="shared" si="104"/>
        <v>1.5629878204613694</v>
      </c>
      <c r="AB57" s="24">
        <f t="shared" si="104"/>
        <v>1.4783505515776505</v>
      </c>
      <c r="AC57" s="24">
        <f t="shared" ref="AC57:AD57" si="105">+AC20/AC$33*100</f>
        <v>1.5055820850042965</v>
      </c>
      <c r="AD57" s="24">
        <f t="shared" si="105"/>
        <v>1.4907260510263001</v>
      </c>
      <c r="AE57" s="24">
        <f t="shared" ref="AE57:AF57" si="106">+AE20/AE$33*100</f>
        <v>1.3959487678193154</v>
      </c>
      <c r="AF57" s="24">
        <f t="shared" si="106"/>
        <v>1.2761507427848231</v>
      </c>
    </row>
    <row r="58" spans="1:32" ht="15" customHeight="1" x14ac:dyDescent="0.15">
      <c r="A58" s="3" t="s">
        <v>127</v>
      </c>
      <c r="B58" s="24" t="e">
        <f t="shared" si="95"/>
        <v>#DIV/0!</v>
      </c>
      <c r="C58" s="24" t="e">
        <f t="shared" si="96"/>
        <v>#DIV/0!</v>
      </c>
      <c r="D58" s="24">
        <f t="shared" si="96"/>
        <v>3.4761106209714647</v>
      </c>
      <c r="E58" s="24">
        <f t="shared" ref="E58:L58" si="107">+E21/E$33*100</f>
        <v>1.7865601405083988</v>
      </c>
      <c r="F58" s="24">
        <f t="shared" si="107"/>
        <v>1.574287308850679</v>
      </c>
      <c r="G58" s="24">
        <f t="shared" si="107"/>
        <v>1.4985233234226205</v>
      </c>
      <c r="H58" s="24">
        <f t="shared" si="107"/>
        <v>2.4825438274685303</v>
      </c>
      <c r="I58" s="24">
        <f t="shared" si="107"/>
        <v>1.8179292597806458</v>
      </c>
      <c r="J58" s="24">
        <f t="shared" si="107"/>
        <v>1.4436910986593305</v>
      </c>
      <c r="K58" s="24">
        <f t="shared" si="107"/>
        <v>1.219927260491201</v>
      </c>
      <c r="L58" s="24">
        <f t="shared" si="107"/>
        <v>1.4911824935122973</v>
      </c>
      <c r="M58" s="24">
        <f t="shared" ref="M58:X58" si="108">+M21/M$33*100</f>
        <v>1.4486083766187283</v>
      </c>
      <c r="N58" s="24">
        <f t="shared" si="108"/>
        <v>1.5695238128152533</v>
      </c>
      <c r="O58" s="24">
        <f t="shared" si="108"/>
        <v>1.7183875187404958</v>
      </c>
      <c r="P58" s="24">
        <f t="shared" si="108"/>
        <v>1.7047281042943569</v>
      </c>
      <c r="Q58" s="24">
        <f t="shared" si="108"/>
        <v>1.693218266723362</v>
      </c>
      <c r="R58" s="24">
        <f t="shared" si="108"/>
        <v>1.8293821960667909</v>
      </c>
      <c r="S58" s="24">
        <f t="shared" si="108"/>
        <v>1.7513473116619303</v>
      </c>
      <c r="T58" s="24">
        <f t="shared" si="108"/>
        <v>1.6873442568917829</v>
      </c>
      <c r="U58" s="24">
        <f t="shared" si="108"/>
        <v>1.5795518723302311</v>
      </c>
      <c r="V58" s="24">
        <f t="shared" si="108"/>
        <v>1.4810126431302453</v>
      </c>
      <c r="W58" s="24">
        <f t="shared" si="108"/>
        <v>1.5574612248276098</v>
      </c>
      <c r="X58" s="24">
        <f t="shared" si="108"/>
        <v>1.7062899783462617</v>
      </c>
      <c r="Y58" s="24">
        <f t="shared" ref="Y58:AB58" si="109">+Y21/Y$33*100</f>
        <v>2.2626093169424473</v>
      </c>
      <c r="Z58" s="24">
        <f t="shared" si="109"/>
        <v>2.111418208742458</v>
      </c>
      <c r="AA58" s="24">
        <f t="shared" si="109"/>
        <v>2.1878212616979757</v>
      </c>
      <c r="AB58" s="24">
        <f t="shared" si="109"/>
        <v>2.0554593098364036</v>
      </c>
      <c r="AC58" s="24">
        <f t="shared" ref="AC58:AD58" si="110">+AC21/AC$33*100</f>
        <v>1.5194882058521542</v>
      </c>
      <c r="AD58" s="24">
        <f t="shared" si="110"/>
        <v>1.4031215525129126</v>
      </c>
      <c r="AE58" s="24">
        <f t="shared" ref="AE58:AF58" si="111">+AE21/AE$33*100</f>
        <v>1.421421625166791</v>
      </c>
      <c r="AF58" s="24">
        <f t="shared" si="111"/>
        <v>1.103681299067955</v>
      </c>
    </row>
    <row r="59" spans="1:32" ht="15" customHeight="1" x14ac:dyDescent="0.15">
      <c r="A59" s="4" t="s">
        <v>128</v>
      </c>
      <c r="B59" s="24" t="e">
        <f t="shared" si="95"/>
        <v>#DIV/0!</v>
      </c>
      <c r="C59" s="24" t="e">
        <f t="shared" si="96"/>
        <v>#DIV/0!</v>
      </c>
      <c r="D59" s="24">
        <f t="shared" si="96"/>
        <v>0.22546547955353677</v>
      </c>
      <c r="E59" s="24">
        <f t="shared" ref="E59:L59" si="112">+E22/E$33*100</f>
        <v>0.25394101479554088</v>
      </c>
      <c r="F59" s="24">
        <f t="shared" si="112"/>
        <v>0.22206335111385245</v>
      </c>
      <c r="G59" s="24">
        <f t="shared" si="112"/>
        <v>0.23925965718887568</v>
      </c>
      <c r="H59" s="24">
        <f t="shared" si="112"/>
        <v>0.2921483111964836</v>
      </c>
      <c r="I59" s="24">
        <f t="shared" si="112"/>
        <v>0.29082794302035569</v>
      </c>
      <c r="J59" s="24">
        <f t="shared" si="112"/>
        <v>0.28214868808684579</v>
      </c>
      <c r="K59" s="24">
        <f t="shared" si="112"/>
        <v>0.25764654153415656</v>
      </c>
      <c r="L59" s="24">
        <f t="shared" si="112"/>
        <v>0.32208008062198284</v>
      </c>
      <c r="M59" s="24">
        <f t="shared" ref="M59:X59" si="113">+M22/M$33*100</f>
        <v>0.37839621702832504</v>
      </c>
      <c r="N59" s="24">
        <f t="shared" si="113"/>
        <v>0.48071456589845185</v>
      </c>
      <c r="O59" s="24">
        <f t="shared" si="113"/>
        <v>0.60755986282022989</v>
      </c>
      <c r="P59" s="24">
        <f t="shared" si="113"/>
        <v>0.61997903631014684</v>
      </c>
      <c r="Q59" s="24">
        <f t="shared" si="113"/>
        <v>0.63489650404142939</v>
      </c>
      <c r="R59" s="24">
        <f t="shared" si="113"/>
        <v>0.67148261699230605</v>
      </c>
      <c r="S59" s="24">
        <f t="shared" si="113"/>
        <v>0.64920839281364906</v>
      </c>
      <c r="T59" s="24">
        <f t="shared" si="113"/>
        <v>0.82720555989796385</v>
      </c>
      <c r="U59" s="24">
        <f t="shared" si="113"/>
        <v>0.74721963479679265</v>
      </c>
      <c r="V59" s="24">
        <f t="shared" si="113"/>
        <v>0.66787819561965089</v>
      </c>
      <c r="W59" s="24">
        <f t="shared" si="113"/>
        <v>0.66801092717127641</v>
      </c>
      <c r="X59" s="24">
        <f t="shared" si="113"/>
        <v>0.6423376949941213</v>
      </c>
      <c r="Y59" s="24">
        <f t="shared" ref="Y59:AB59" si="114">+Y22/Y$33*100</f>
        <v>0.68228330234067358</v>
      </c>
      <c r="Z59" s="24">
        <f t="shared" si="114"/>
        <v>0.71390439829521779</v>
      </c>
      <c r="AA59" s="24">
        <f t="shared" si="114"/>
        <v>0.66104061336565634</v>
      </c>
      <c r="AB59" s="24">
        <f t="shared" si="114"/>
        <v>0.66341431701840836</v>
      </c>
      <c r="AC59" s="24">
        <f t="shared" ref="AC59:AD59" si="115">+AC22/AC$33*100</f>
        <v>0.65683498828905973</v>
      </c>
      <c r="AD59" s="24">
        <f t="shared" si="115"/>
        <v>0.66345816993345008</v>
      </c>
      <c r="AE59" s="24">
        <f t="shared" ref="AE59:AF59" si="116">+AE22/AE$33*100</f>
        <v>0.62436016313484255</v>
      </c>
      <c r="AF59" s="24">
        <f t="shared" si="116"/>
        <v>0.59335718110320179</v>
      </c>
    </row>
    <row r="60" spans="1:32" ht="15" customHeight="1" x14ac:dyDescent="0.15">
      <c r="A60" s="3" t="s">
        <v>129</v>
      </c>
      <c r="B60" s="24" t="e">
        <f t="shared" si="95"/>
        <v>#DIV/0!</v>
      </c>
      <c r="C60" s="24" t="e">
        <f t="shared" si="96"/>
        <v>#DIV/0!</v>
      </c>
      <c r="D60" s="24">
        <f t="shared" si="96"/>
        <v>2.5337530185887713</v>
      </c>
      <c r="E60" s="24">
        <f t="shared" ref="E60:L60" si="117">+E23/E$33*100</f>
        <v>2.668725649700777</v>
      </c>
      <c r="F60" s="24">
        <f t="shared" si="117"/>
        <v>5.0784525720963645</v>
      </c>
      <c r="G60" s="24">
        <f t="shared" si="117"/>
        <v>4.3154968917599188</v>
      </c>
      <c r="H60" s="24">
        <f t="shared" si="117"/>
        <v>5.9564892604568032</v>
      </c>
      <c r="I60" s="24">
        <f t="shared" si="117"/>
        <v>6.8027899867675172</v>
      </c>
      <c r="J60" s="24">
        <f t="shared" si="117"/>
        <v>6.6221747806020099</v>
      </c>
      <c r="K60" s="24">
        <f t="shared" si="117"/>
        <v>7.5687902333735373</v>
      </c>
      <c r="L60" s="24">
        <f t="shared" si="117"/>
        <v>9.2171217833604917</v>
      </c>
      <c r="M60" s="24">
        <f t="shared" ref="M60:X60" si="118">+M23/M$33*100</f>
        <v>4.5470577562310028</v>
      </c>
      <c r="N60" s="24">
        <f t="shared" si="118"/>
        <v>4.3901081905854662</v>
      </c>
      <c r="O60" s="24">
        <f t="shared" si="118"/>
        <v>4.4249957810955829</v>
      </c>
      <c r="P60" s="24">
        <f t="shared" si="118"/>
        <v>5.3161655034561139</v>
      </c>
      <c r="Q60" s="24">
        <f t="shared" si="118"/>
        <v>6.4961524349863176</v>
      </c>
      <c r="R60" s="24">
        <f t="shared" si="118"/>
        <v>5.3231883793813131</v>
      </c>
      <c r="S60" s="24">
        <f t="shared" si="118"/>
        <v>5.3423320569579866</v>
      </c>
      <c r="T60" s="24">
        <f t="shared" si="118"/>
        <v>8.2079614711981677</v>
      </c>
      <c r="U60" s="24">
        <f t="shared" si="118"/>
        <v>9.7102314152943219</v>
      </c>
      <c r="V60" s="24">
        <f t="shared" si="118"/>
        <v>14.408262463130333</v>
      </c>
      <c r="W60" s="24">
        <f t="shared" si="118"/>
        <v>10.076357873038566</v>
      </c>
      <c r="X60" s="24">
        <f t="shared" si="118"/>
        <v>9.9019326537001504</v>
      </c>
      <c r="Y60" s="24">
        <f t="shared" ref="Y60:AB60" si="119">+Y23/Y$33*100</f>
        <v>8.9208521805539434</v>
      </c>
      <c r="Z60" s="24">
        <f t="shared" si="119"/>
        <v>10.303304455095267</v>
      </c>
      <c r="AA60" s="24">
        <f t="shared" si="119"/>
        <v>11.923741308258629</v>
      </c>
      <c r="AB60" s="24">
        <f t="shared" si="119"/>
        <v>12.414879870457241</v>
      </c>
      <c r="AC60" s="24">
        <f t="shared" ref="AC60:AD60" si="120">+AC23/AC$33*100</f>
        <v>13.739935063000075</v>
      </c>
      <c r="AD60" s="24">
        <f t="shared" si="120"/>
        <v>11.785503083423343</v>
      </c>
      <c r="AE60" s="24">
        <f t="shared" ref="AE60:AF60" si="121">+AE23/AE$33*100</f>
        <v>11.308870645528492</v>
      </c>
      <c r="AF60" s="24">
        <f t="shared" si="121"/>
        <v>12.286915849398609</v>
      </c>
    </row>
    <row r="61" spans="1:32" ht="15" customHeight="1" x14ac:dyDescent="0.15">
      <c r="A61" s="3" t="s">
        <v>130</v>
      </c>
      <c r="B61" s="24" t="e">
        <f t="shared" si="95"/>
        <v>#DIV/0!</v>
      </c>
      <c r="C61" s="24" t="e">
        <f t="shared" si="96"/>
        <v>#DIV/0!</v>
      </c>
      <c r="D61" s="24">
        <f t="shared" si="96"/>
        <v>3.5325384834779956</v>
      </c>
      <c r="E61" s="24">
        <f t="shared" ref="E61:L61" si="122">+E24/E$33*100</f>
        <v>4.8495602194548466</v>
      </c>
      <c r="F61" s="24">
        <f t="shared" si="122"/>
        <v>3.5300316300497148</v>
      </c>
      <c r="G61" s="24">
        <f t="shared" si="122"/>
        <v>3.1996431405215922</v>
      </c>
      <c r="H61" s="24">
        <f t="shared" si="122"/>
        <v>3.4539030201665981</v>
      </c>
      <c r="I61" s="24">
        <f t="shared" si="122"/>
        <v>4.3232271566155624</v>
      </c>
      <c r="J61" s="24">
        <f t="shared" si="122"/>
        <v>3.4768280684610886</v>
      </c>
      <c r="K61" s="24">
        <f t="shared" si="122"/>
        <v>3.0034937164818905</v>
      </c>
      <c r="L61" s="24">
        <f t="shared" si="122"/>
        <v>4.2398699200141943</v>
      </c>
      <c r="M61" s="24">
        <f t="shared" ref="M61:X61" si="123">+M24/M$33*100</f>
        <v>4.2064354280357898</v>
      </c>
      <c r="N61" s="24">
        <f t="shared" si="123"/>
        <v>4.2744871704040603</v>
      </c>
      <c r="O61" s="24">
        <f t="shared" si="123"/>
        <v>5.5609957630347218</v>
      </c>
      <c r="P61" s="24">
        <f t="shared" si="123"/>
        <v>4.9866082242871048</v>
      </c>
      <c r="Q61" s="24">
        <f t="shared" si="123"/>
        <v>4.7345988540038118</v>
      </c>
      <c r="R61" s="24">
        <f t="shared" si="123"/>
        <v>5.006696213521983</v>
      </c>
      <c r="S61" s="24">
        <f t="shared" si="123"/>
        <v>4.8557462433409313</v>
      </c>
      <c r="T61" s="24">
        <f t="shared" si="123"/>
        <v>6.2620547560856359</v>
      </c>
      <c r="U61" s="24">
        <f t="shared" si="123"/>
        <v>5.3257777627865659</v>
      </c>
      <c r="V61" s="24">
        <f t="shared" si="123"/>
        <v>5.8464766731642897</v>
      </c>
      <c r="W61" s="24">
        <f t="shared" si="123"/>
        <v>6.8072360723957086</v>
      </c>
      <c r="X61" s="24">
        <f t="shared" si="123"/>
        <v>6.4309003635512632</v>
      </c>
      <c r="Y61" s="24">
        <f t="shared" ref="Y61:AB61" si="124">+Y24/Y$33*100</f>
        <v>8.3640709724850222</v>
      </c>
      <c r="Z61" s="24">
        <f t="shared" si="124"/>
        <v>7.5544228077246771</v>
      </c>
      <c r="AA61" s="24">
        <f t="shared" si="124"/>
        <v>8.7132001807203476</v>
      </c>
      <c r="AB61" s="24">
        <f t="shared" si="124"/>
        <v>7.1617676552423113</v>
      </c>
      <c r="AC61" s="24">
        <f t="shared" ref="AC61:AD61" si="125">+AC24/AC$33*100</f>
        <v>8.4638611246139703</v>
      </c>
      <c r="AD61" s="24">
        <f t="shared" si="125"/>
        <v>7.7278658047531534</v>
      </c>
      <c r="AE61" s="24">
        <f t="shared" ref="AE61:AF61" si="126">+AE24/AE$33*100</f>
        <v>7.3386706470362082</v>
      </c>
      <c r="AF61" s="24">
        <f t="shared" si="126"/>
        <v>7.709355159856937</v>
      </c>
    </row>
    <row r="62" spans="1:32" ht="15" customHeight="1" x14ac:dyDescent="0.15">
      <c r="A62" s="3" t="s">
        <v>131</v>
      </c>
      <c r="B62" s="24" t="e">
        <f t="shared" si="95"/>
        <v>#DIV/0!</v>
      </c>
      <c r="C62" s="24" t="e">
        <f t="shared" si="96"/>
        <v>#DIV/0!</v>
      </c>
      <c r="D62" s="24">
        <f t="shared" si="96"/>
        <v>2.3733690899863968</v>
      </c>
      <c r="E62" s="24">
        <f t="shared" ref="E62:L62" si="127">+E25/E$33*100</f>
        <v>1.480805432817794</v>
      </c>
      <c r="F62" s="24">
        <f t="shared" si="127"/>
        <v>1.1362169567314386</v>
      </c>
      <c r="G62" s="24">
        <f t="shared" si="127"/>
        <v>0.74826423384489804</v>
      </c>
      <c r="H62" s="24">
        <f t="shared" si="127"/>
        <v>0.60108249916640277</v>
      </c>
      <c r="I62" s="24">
        <f t="shared" si="127"/>
        <v>0.31173473775693572</v>
      </c>
      <c r="J62" s="24">
        <f t="shared" si="127"/>
        <v>2.270859187799199</v>
      </c>
      <c r="K62" s="24">
        <f t="shared" si="127"/>
        <v>1.1754124922871483</v>
      </c>
      <c r="L62" s="24">
        <f t="shared" si="127"/>
        <v>0.11377989968614666</v>
      </c>
      <c r="M62" s="24">
        <f t="shared" ref="M62:X62" si="128">+M25/M$33*100</f>
        <v>0.10942271682955061</v>
      </c>
      <c r="N62" s="24">
        <f t="shared" si="128"/>
        <v>5.3067127929621684E-2</v>
      </c>
      <c r="O62" s="24">
        <f t="shared" si="128"/>
        <v>0.33612016192315064</v>
      </c>
      <c r="P62" s="24">
        <f t="shared" si="128"/>
        <v>3.5621894867704791E-2</v>
      </c>
      <c r="Q62" s="24">
        <f t="shared" si="128"/>
        <v>9.0769819702304536E-2</v>
      </c>
      <c r="R62" s="24">
        <f t="shared" si="128"/>
        <v>7.4913496995407503E-2</v>
      </c>
      <c r="S62" s="24">
        <f t="shared" si="128"/>
        <v>0.11698991240632628</v>
      </c>
      <c r="T62" s="24">
        <f t="shared" si="128"/>
        <v>0.25359685000525795</v>
      </c>
      <c r="U62" s="24">
        <f t="shared" si="128"/>
        <v>0.19455421182408736</v>
      </c>
      <c r="V62" s="24">
        <f t="shared" si="128"/>
        <v>0.16312305712408046</v>
      </c>
      <c r="W62" s="24">
        <f t="shared" si="128"/>
        <v>0.17217753276341416</v>
      </c>
      <c r="X62" s="24">
        <f t="shared" si="128"/>
        <v>0.21246057793509604</v>
      </c>
      <c r="Y62" s="24">
        <f t="shared" ref="Y62:AB62" si="129">+Y25/Y$33*100</f>
        <v>0.19089390298888667</v>
      </c>
      <c r="Z62" s="24">
        <f t="shared" si="129"/>
        <v>0.2522088094729209</v>
      </c>
      <c r="AA62" s="24">
        <f t="shared" si="129"/>
        <v>1.1623233322787978</v>
      </c>
      <c r="AB62" s="24">
        <f t="shared" si="129"/>
        <v>0.39435936091439866</v>
      </c>
      <c r="AC62" s="24">
        <f t="shared" ref="AC62:AD62" si="130">+AC25/AC$33*100</f>
        <v>0.58093965950786697</v>
      </c>
      <c r="AD62" s="24">
        <f t="shared" si="130"/>
        <v>0.33954996651554642</v>
      </c>
      <c r="AE62" s="24">
        <f t="shared" ref="AE62:AF62" si="131">+AE25/AE$33*100</f>
        <v>0.44048669063934687</v>
      </c>
      <c r="AF62" s="24">
        <f t="shared" si="131"/>
        <v>0.40034496786172075</v>
      </c>
    </row>
    <row r="63" spans="1:32" ht="15" customHeight="1" x14ac:dyDescent="0.15">
      <c r="A63" s="3" t="s">
        <v>132</v>
      </c>
      <c r="B63" s="24" t="e">
        <f t="shared" si="95"/>
        <v>#DIV/0!</v>
      </c>
      <c r="C63" s="24" t="e">
        <f t="shared" si="96"/>
        <v>#DIV/0!</v>
      </c>
      <c r="D63" s="24">
        <f t="shared" si="96"/>
        <v>0.32423380477301228</v>
      </c>
      <c r="E63" s="24">
        <f t="shared" ref="E63:L63" si="132">+E26/E$33*100</f>
        <v>4.5974097426427198E-2</v>
      </c>
      <c r="F63" s="24">
        <f t="shared" si="132"/>
        <v>2.6221627564580905E-3</v>
      </c>
      <c r="G63" s="24">
        <f t="shared" si="132"/>
        <v>0.27721464357684134</v>
      </c>
      <c r="H63" s="24">
        <f t="shared" si="132"/>
        <v>1.424141128967942E-2</v>
      </c>
      <c r="I63" s="24">
        <f t="shared" si="132"/>
        <v>3.7720874581109688E-3</v>
      </c>
      <c r="J63" s="24">
        <f t="shared" si="132"/>
        <v>0.5379900033675129</v>
      </c>
      <c r="K63" s="24">
        <f t="shared" si="132"/>
        <v>1.8641836931175049E-2</v>
      </c>
      <c r="L63" s="24">
        <f t="shared" si="132"/>
        <v>2.658001639420552E-2</v>
      </c>
      <c r="M63" s="24">
        <f t="shared" ref="M63:X63" si="133">+M26/M$33*100</f>
        <v>0.66528867760323551</v>
      </c>
      <c r="N63" s="24">
        <f t="shared" si="133"/>
        <v>0.22168615571771952</v>
      </c>
      <c r="O63" s="24">
        <f t="shared" si="133"/>
        <v>4.4663005955757284E-2</v>
      </c>
      <c r="P63" s="24">
        <f t="shared" si="133"/>
        <v>2.580468727385191E-2</v>
      </c>
      <c r="Q63" s="24">
        <f t="shared" si="133"/>
        <v>2.3210720399421285E-2</v>
      </c>
      <c r="R63" s="24">
        <f t="shared" si="133"/>
        <v>8.9012818906747063E-3</v>
      </c>
      <c r="S63" s="24">
        <f t="shared" si="133"/>
        <v>1.298187187303825E-2</v>
      </c>
      <c r="T63" s="24">
        <f t="shared" si="133"/>
        <v>9.8862380956964459E-3</v>
      </c>
      <c r="U63" s="24">
        <f t="shared" si="133"/>
        <v>8.5968831541739423E-3</v>
      </c>
      <c r="V63" s="24">
        <f t="shared" si="133"/>
        <v>8.6352249591397229E-3</v>
      </c>
      <c r="W63" s="24">
        <f t="shared" si="133"/>
        <v>7.8148402764072564E-3</v>
      </c>
      <c r="X63" s="24">
        <f t="shared" si="133"/>
        <v>2.373726465797488E-2</v>
      </c>
      <c r="Y63" s="24">
        <f t="shared" ref="Y63:AB63" si="134">+Y26/Y$33*100</f>
        <v>1.1657703924523279E-2</v>
      </c>
      <c r="Z63" s="24">
        <f t="shared" si="134"/>
        <v>1.0735404485642372E-2</v>
      </c>
      <c r="AA63" s="24">
        <f t="shared" si="134"/>
        <v>2.6718661345815586E-2</v>
      </c>
      <c r="AB63" s="24">
        <f t="shared" si="134"/>
        <v>1.058680994804309</v>
      </c>
      <c r="AC63" s="24">
        <f t="shared" ref="AC63:AD63" si="135">+AC26/AC$33*100</f>
        <v>1.1826238894014118</v>
      </c>
      <c r="AD63" s="24">
        <f t="shared" si="135"/>
        <v>1.2402984639652028</v>
      </c>
      <c r="AE63" s="24">
        <f t="shared" ref="AE63:AF63" si="136">+AE26/AE$33*100</f>
        <v>0.87193462544571843</v>
      </c>
      <c r="AF63" s="24">
        <f t="shared" si="136"/>
        <v>0.43279616936745657</v>
      </c>
    </row>
    <row r="64" spans="1:32" ht="15" customHeight="1" x14ac:dyDescent="0.15">
      <c r="A64" s="3" t="s">
        <v>133</v>
      </c>
      <c r="B64" s="24" t="e">
        <f t="shared" si="95"/>
        <v>#DIV/0!</v>
      </c>
      <c r="C64" s="24" t="e">
        <f t="shared" si="96"/>
        <v>#DIV/0!</v>
      </c>
      <c r="D64" s="24">
        <f t="shared" si="96"/>
        <v>1.1329176357810116</v>
      </c>
      <c r="E64" s="24">
        <f t="shared" ref="E64:L64" si="137">+E27/E$33*100</f>
        <v>2.2871986300756668</v>
      </c>
      <c r="F64" s="24">
        <f t="shared" si="137"/>
        <v>4.9736929406810955</v>
      </c>
      <c r="G64" s="24">
        <f t="shared" si="137"/>
        <v>0.64715932104250284</v>
      </c>
      <c r="H64" s="24">
        <f t="shared" si="137"/>
        <v>0.79849694246393876</v>
      </c>
      <c r="I64" s="24">
        <f t="shared" si="137"/>
        <v>5.1310385462073169</v>
      </c>
      <c r="J64" s="24">
        <f t="shared" si="137"/>
        <v>1.7530015147463822</v>
      </c>
      <c r="K64" s="24">
        <f t="shared" si="137"/>
        <v>2.5913667699640484</v>
      </c>
      <c r="L64" s="24">
        <f t="shared" si="137"/>
        <v>1.0516710289847671</v>
      </c>
      <c r="M64" s="24">
        <f t="shared" ref="M64:X64" si="138">+M27/M$33*100</f>
        <v>1.0278729878875932</v>
      </c>
      <c r="N64" s="24">
        <f t="shared" si="138"/>
        <v>5.8555195169871839</v>
      </c>
      <c r="O64" s="24">
        <f t="shared" si="138"/>
        <v>1.175893791597598</v>
      </c>
      <c r="P64" s="24">
        <f t="shared" si="138"/>
        <v>0.8457272008446417</v>
      </c>
      <c r="Q64" s="24">
        <f t="shared" si="138"/>
        <v>0.93083318913405078</v>
      </c>
      <c r="R64" s="24">
        <f t="shared" si="138"/>
        <v>1.5020214010733421</v>
      </c>
      <c r="S64" s="24">
        <f t="shared" si="138"/>
        <v>2.1892295809122668</v>
      </c>
      <c r="T64" s="24">
        <f t="shared" si="138"/>
        <v>2.4822373807208282</v>
      </c>
      <c r="U64" s="24">
        <f t="shared" si="138"/>
        <v>2.2413043045822079</v>
      </c>
      <c r="V64" s="24">
        <f t="shared" si="138"/>
        <v>1.2339625146951887</v>
      </c>
      <c r="W64" s="24">
        <f t="shared" si="138"/>
        <v>1.0699609606212224</v>
      </c>
      <c r="X64" s="24">
        <f t="shared" si="138"/>
        <v>4.4865064036931486</v>
      </c>
      <c r="Y64" s="24">
        <f t="shared" ref="Y64:AB64" si="139">+Y27/Y$33*100</f>
        <v>2.6603855160339771</v>
      </c>
      <c r="Z64" s="24">
        <f t="shared" si="139"/>
        <v>2.7400086729055633</v>
      </c>
      <c r="AA64" s="24">
        <f t="shared" si="139"/>
        <v>1.883796447818616</v>
      </c>
      <c r="AB64" s="24">
        <f t="shared" si="139"/>
        <v>1.3484780035620472</v>
      </c>
      <c r="AC64" s="24">
        <f t="shared" ref="AC64:AD64" si="140">+AC27/AC$33*100</f>
        <v>2.4230040246758766</v>
      </c>
      <c r="AD64" s="24">
        <f t="shared" si="140"/>
        <v>4.515134183710952</v>
      </c>
      <c r="AE64" s="24">
        <f t="shared" ref="AE64:AF64" si="141">+AE27/AE$33*100</f>
        <v>3.9603169218475549</v>
      </c>
      <c r="AF64" s="24">
        <f t="shared" si="141"/>
        <v>7.8998828279831343</v>
      </c>
    </row>
    <row r="65" spans="1:32" ht="15" customHeight="1" x14ac:dyDescent="0.15">
      <c r="A65" s="3" t="s">
        <v>134</v>
      </c>
      <c r="B65" s="24" t="e">
        <f t="shared" si="95"/>
        <v>#DIV/0!</v>
      </c>
      <c r="C65" s="24" t="e">
        <f t="shared" si="96"/>
        <v>#DIV/0!</v>
      </c>
      <c r="D65" s="24">
        <f t="shared" si="96"/>
        <v>4.0603352152683261</v>
      </c>
      <c r="E65" s="24">
        <f t="shared" ref="E65:L65" si="142">+E28/E$33*100</f>
        <v>5.770507153606184</v>
      </c>
      <c r="F65" s="24">
        <f t="shared" si="142"/>
        <v>3.6063788592103299</v>
      </c>
      <c r="G65" s="24">
        <f t="shared" si="142"/>
        <v>3.6107679676084645</v>
      </c>
      <c r="H65" s="24">
        <f t="shared" si="142"/>
        <v>2.990772325026223</v>
      </c>
      <c r="I65" s="24">
        <f t="shared" si="142"/>
        <v>3.6301532372808984</v>
      </c>
      <c r="J65" s="24">
        <f t="shared" si="142"/>
        <v>2.7286243925513425</v>
      </c>
      <c r="K65" s="24">
        <f t="shared" si="142"/>
        <v>3.1766689611825014</v>
      </c>
      <c r="L65" s="24">
        <f t="shared" si="142"/>
        <v>4.6133845110488334</v>
      </c>
      <c r="M65" s="24">
        <f t="shared" ref="M65:X65" si="143">+M28/M$33*100</f>
        <v>4.7758081428618375</v>
      </c>
      <c r="N65" s="24">
        <f t="shared" si="143"/>
        <v>4.7903062203106614</v>
      </c>
      <c r="O65" s="24">
        <f t="shared" si="143"/>
        <v>3.1494568289905427</v>
      </c>
      <c r="P65" s="24">
        <f t="shared" si="143"/>
        <v>4.5326647348382698</v>
      </c>
      <c r="Q65" s="24">
        <f t="shared" si="143"/>
        <v>4.6940936857374478</v>
      </c>
      <c r="R65" s="24">
        <f t="shared" si="143"/>
        <v>4.0578947860765435</v>
      </c>
      <c r="S65" s="24">
        <f t="shared" si="143"/>
        <v>5.2039129676941762</v>
      </c>
      <c r="T65" s="24">
        <f t="shared" si="143"/>
        <v>4.6508228381635419</v>
      </c>
      <c r="U65" s="24">
        <f t="shared" si="143"/>
        <v>4.0454475871212807</v>
      </c>
      <c r="V65" s="24">
        <f t="shared" si="143"/>
        <v>6.5644487152319879</v>
      </c>
      <c r="W65" s="24">
        <f t="shared" si="143"/>
        <v>5.0640245973919811</v>
      </c>
      <c r="X65" s="24">
        <f t="shared" si="143"/>
        <v>4.0711003820991616</v>
      </c>
      <c r="Y65" s="24">
        <f t="shared" ref="Y65:AB65" si="144">+Y28/Y$33*100</f>
        <v>3.6751970323752574</v>
      </c>
      <c r="Z65" s="24">
        <f t="shared" si="144"/>
        <v>3.7584000473659054</v>
      </c>
      <c r="AA65" s="24">
        <f t="shared" si="144"/>
        <v>3.1987131947938936</v>
      </c>
      <c r="AB65" s="24">
        <f t="shared" si="144"/>
        <v>3.3029253316085367</v>
      </c>
      <c r="AC65" s="24">
        <f t="shared" ref="AC65:AD65" si="145">+AC28/AC$33*100</f>
        <v>4.1998318734708047</v>
      </c>
      <c r="AD65" s="24">
        <f t="shared" si="145"/>
        <v>3.4694508246039999</v>
      </c>
      <c r="AE65" s="24">
        <f t="shared" ref="AE65:AF65" si="146">+AE28/AE$33*100</f>
        <v>3.6321625920648923</v>
      </c>
      <c r="AF65" s="24">
        <f t="shared" si="146"/>
        <v>4.2233355431056259</v>
      </c>
    </row>
    <row r="66" spans="1:32" ht="15" customHeight="1" x14ac:dyDescent="0.15">
      <c r="A66" s="3" t="s">
        <v>135</v>
      </c>
      <c r="B66" s="24" t="e">
        <f t="shared" si="95"/>
        <v>#DIV/0!</v>
      </c>
      <c r="C66" s="24" t="e">
        <f t="shared" si="96"/>
        <v>#DIV/0!</v>
      </c>
      <c r="D66" s="24">
        <f t="shared" si="96"/>
        <v>2.8723649155320623</v>
      </c>
      <c r="E66" s="24">
        <f t="shared" ref="E66:L66" si="147">+E29/E$33*100</f>
        <v>2.4377157293064675</v>
      </c>
      <c r="F66" s="24">
        <f t="shared" si="147"/>
        <v>1.9077672013453895</v>
      </c>
      <c r="G66" s="24">
        <f t="shared" si="147"/>
        <v>1.8186581229426952</v>
      </c>
      <c r="H66" s="24">
        <f t="shared" si="147"/>
        <v>1.6340310485552374</v>
      </c>
      <c r="I66" s="24">
        <f t="shared" si="147"/>
        <v>1.2347551085380446</v>
      </c>
      <c r="J66" s="24">
        <f t="shared" si="147"/>
        <v>1.1805750757859581</v>
      </c>
      <c r="K66" s="24">
        <f t="shared" si="147"/>
        <v>1.1009965810931643</v>
      </c>
      <c r="L66" s="24">
        <f t="shared" si="147"/>
        <v>1.6554382800690139</v>
      </c>
      <c r="M66" s="24">
        <f t="shared" ref="M66:X66" si="148">+M29/M$33*100</f>
        <v>1.8477779813795887</v>
      </c>
      <c r="N66" s="24">
        <f t="shared" si="148"/>
        <v>1.7462299183861787</v>
      </c>
      <c r="O66" s="24">
        <f t="shared" si="148"/>
        <v>1.3891530603471711</v>
      </c>
      <c r="P66" s="24">
        <f t="shared" si="148"/>
        <v>1.076893397504163</v>
      </c>
      <c r="Q66" s="24">
        <f t="shared" si="148"/>
        <v>1.3281227222350751</v>
      </c>
      <c r="R66" s="24">
        <f t="shared" si="148"/>
        <v>1.0664179322543976</v>
      </c>
      <c r="S66" s="24">
        <f t="shared" si="148"/>
        <v>1.4959861429758505</v>
      </c>
      <c r="T66" s="24">
        <f t="shared" si="148"/>
        <v>1.6183384948971629</v>
      </c>
      <c r="U66" s="24">
        <f t="shared" si="148"/>
        <v>2.5330880540513894</v>
      </c>
      <c r="V66" s="24">
        <f t="shared" si="148"/>
        <v>2.3971575320272622</v>
      </c>
      <c r="W66" s="24">
        <f t="shared" si="148"/>
        <v>3.3858909011045322</v>
      </c>
      <c r="X66" s="24">
        <f t="shared" si="148"/>
        <v>3.5608153233029451</v>
      </c>
      <c r="Y66" s="24">
        <f t="shared" ref="Y66:AB66" si="149">+Y29/Y$33*100</f>
        <v>3.3360289609645899</v>
      </c>
      <c r="Z66" s="24">
        <f t="shared" si="149"/>
        <v>3.2930121300311228</v>
      </c>
      <c r="AA66" s="24">
        <f t="shared" si="149"/>
        <v>2.3037380807797785</v>
      </c>
      <c r="AB66" s="24">
        <f t="shared" si="149"/>
        <v>2.3066519581397134</v>
      </c>
      <c r="AC66" s="24">
        <f t="shared" ref="AC66:AD66" si="150">+AC29/AC$33*100</f>
        <v>1.8433785699953895</v>
      </c>
      <c r="AD66" s="24">
        <f t="shared" si="150"/>
        <v>1.5128643445516878</v>
      </c>
      <c r="AE66" s="24">
        <f t="shared" ref="AE66:AF66" si="151">+AE29/AE$33*100</f>
        <v>1.5309194804411574</v>
      </c>
      <c r="AF66" s="24">
        <f t="shared" si="151"/>
        <v>1.1858016721640547</v>
      </c>
    </row>
    <row r="67" spans="1:32" ht="15" customHeight="1" x14ac:dyDescent="0.15">
      <c r="A67" s="3" t="s">
        <v>136</v>
      </c>
      <c r="B67" s="24" t="e">
        <f t="shared" si="95"/>
        <v>#DIV/0!</v>
      </c>
      <c r="C67" s="24" t="e">
        <f t="shared" si="96"/>
        <v>#DIV/0!</v>
      </c>
      <c r="D67" s="24">
        <f t="shared" si="96"/>
        <v>0.83853570199916971</v>
      </c>
      <c r="E67" s="24">
        <f t="shared" ref="E67:L67" si="152">+E30/E$33*100</f>
        <v>2.3205779205505741</v>
      </c>
      <c r="F67" s="24">
        <f t="shared" si="152"/>
        <v>15.420854584834661</v>
      </c>
      <c r="G67" s="24">
        <f t="shared" si="152"/>
        <v>17.502002984550238</v>
      </c>
      <c r="H67" s="24">
        <f t="shared" si="152"/>
        <v>10.153176822122115</v>
      </c>
      <c r="I67" s="24">
        <f t="shared" si="152"/>
        <v>4.2737750900397273</v>
      </c>
      <c r="J67" s="24">
        <f t="shared" si="152"/>
        <v>10.522949122471479</v>
      </c>
      <c r="K67" s="24">
        <f t="shared" si="152"/>
        <v>16.551255624636692</v>
      </c>
      <c r="L67" s="24">
        <f t="shared" si="152"/>
        <v>2.319868971848364</v>
      </c>
      <c r="M67" s="24">
        <f t="shared" ref="M67:X67" si="153">+M30/M$33*100</f>
        <v>2.3888945667280925</v>
      </c>
      <c r="N67" s="24">
        <f t="shared" si="153"/>
        <v>4.1921475857135206</v>
      </c>
      <c r="O67" s="24">
        <f t="shared" si="153"/>
        <v>4.7152582863139498</v>
      </c>
      <c r="P67" s="24">
        <f t="shared" si="153"/>
        <v>5.907464200995471</v>
      </c>
      <c r="Q67" s="24">
        <f t="shared" si="153"/>
        <v>6.9433374441172564</v>
      </c>
      <c r="R67" s="24">
        <f t="shared" si="153"/>
        <v>5.8981841867135971</v>
      </c>
      <c r="S67" s="24">
        <f t="shared" si="153"/>
        <v>5.231971796141945</v>
      </c>
      <c r="T67" s="24">
        <f t="shared" si="153"/>
        <v>4.8180792757552471</v>
      </c>
      <c r="U67" s="24">
        <f t="shared" si="153"/>
        <v>5.5983525811838959</v>
      </c>
      <c r="V67" s="24">
        <f t="shared" si="153"/>
        <v>5.4546632798985719</v>
      </c>
      <c r="W67" s="24">
        <f t="shared" si="153"/>
        <v>7.6658319229503729</v>
      </c>
      <c r="X67" s="24">
        <f t="shared" si="153"/>
        <v>7.4004871001854173</v>
      </c>
      <c r="Y67" s="24">
        <f t="shared" ref="Y67:AB67" si="154">+Y30/Y$33*100</f>
        <v>8.4632213823543907</v>
      </c>
      <c r="Z67" s="24">
        <f t="shared" si="154"/>
        <v>7.9246804021287334</v>
      </c>
      <c r="AA67" s="24">
        <f t="shared" si="154"/>
        <v>9.0498691655181815</v>
      </c>
      <c r="AB67" s="24">
        <f t="shared" si="154"/>
        <v>6.2234047673110933</v>
      </c>
      <c r="AC67" s="24">
        <f t="shared" ref="AC67:AD67" si="155">+AC30/AC$33*100</f>
        <v>5.3355187846478263</v>
      </c>
      <c r="AD67" s="24">
        <f t="shared" si="155"/>
        <v>4.5020348711895881</v>
      </c>
      <c r="AE67" s="24">
        <f t="shared" ref="AE67:AF67" si="156">+AE30/AE$33*100</f>
        <v>4.2977437034021602</v>
      </c>
      <c r="AF67" s="24">
        <f t="shared" si="156"/>
        <v>6.5626760187938808</v>
      </c>
    </row>
    <row r="68" spans="1:32" ht="15" customHeight="1" x14ac:dyDescent="0.15">
      <c r="A68" s="3" t="s">
        <v>190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>
        <f t="shared" ref="N68:X68" si="157">+N31/N$33*100</f>
        <v>0.55209857940456297</v>
      </c>
      <c r="O68" s="24">
        <f t="shared" si="157"/>
        <v>0</v>
      </c>
      <c r="P68" s="24">
        <f t="shared" si="157"/>
        <v>0.47610124121497988</v>
      </c>
      <c r="Q68" s="24">
        <f t="shared" si="157"/>
        <v>0.47330180259831328</v>
      </c>
      <c r="R68" s="24">
        <f t="shared" si="157"/>
        <v>0.58923978712917069</v>
      </c>
      <c r="S68" s="24">
        <f t="shared" si="157"/>
        <v>0.44102011300446814</v>
      </c>
      <c r="T68" s="24">
        <f t="shared" si="157"/>
        <v>0</v>
      </c>
      <c r="U68" s="24">
        <f t="shared" si="157"/>
        <v>0</v>
      </c>
      <c r="V68" s="24">
        <f t="shared" si="157"/>
        <v>0</v>
      </c>
      <c r="W68" s="24">
        <f t="shared" si="157"/>
        <v>0</v>
      </c>
      <c r="X68" s="24">
        <f t="shared" si="157"/>
        <v>0</v>
      </c>
      <c r="Y68" s="24">
        <f t="shared" ref="Y68:AB68" si="158">+Y31/Y$33*100</f>
        <v>0</v>
      </c>
      <c r="Z68" s="24">
        <f t="shared" si="158"/>
        <v>0</v>
      </c>
      <c r="AA68" s="24">
        <f t="shared" si="158"/>
        <v>0</v>
      </c>
      <c r="AB68" s="24">
        <f t="shared" si="158"/>
        <v>0</v>
      </c>
      <c r="AC68" s="24">
        <f t="shared" ref="AC68:AD68" si="159">+AC31/AC$33*100</f>
        <v>0</v>
      </c>
      <c r="AD68" s="24">
        <f t="shared" si="159"/>
        <v>0</v>
      </c>
      <c r="AE68" s="24">
        <f t="shared" ref="AE68:AF68" si="160">+AE31/AE$33*100</f>
        <v>0</v>
      </c>
      <c r="AF68" s="24">
        <f t="shared" si="160"/>
        <v>0</v>
      </c>
    </row>
    <row r="69" spans="1:32" ht="15" customHeight="1" x14ac:dyDescent="0.15">
      <c r="A69" s="3" t="s">
        <v>191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f t="shared" ref="N69:X69" si="161">+N32/N$33*100</f>
        <v>1.6355596413346445</v>
      </c>
      <c r="O69" s="24">
        <f t="shared" si="161"/>
        <v>1.4110048216856768</v>
      </c>
      <c r="P69" s="24">
        <f t="shared" si="161"/>
        <v>3.2374884402618633</v>
      </c>
      <c r="Q69" s="24">
        <f t="shared" si="161"/>
        <v>5.4202522433558835</v>
      </c>
      <c r="R69" s="24">
        <f t="shared" si="161"/>
        <v>4.225939029787277</v>
      </c>
      <c r="S69" s="24">
        <f t="shared" si="161"/>
        <v>3.7520192694219614</v>
      </c>
      <c r="T69" s="24">
        <f t="shared" si="161"/>
        <v>3.1484834699670206</v>
      </c>
      <c r="U69" s="24">
        <f t="shared" si="161"/>
        <v>2.8540960169792768</v>
      </c>
      <c r="V69" s="24">
        <f t="shared" si="161"/>
        <v>3.2600757212221785</v>
      </c>
      <c r="W69" s="24">
        <f t="shared" si="161"/>
        <v>5.1828992506742422</v>
      </c>
      <c r="X69" s="24">
        <f t="shared" si="161"/>
        <v>4.9069461880644889</v>
      </c>
      <c r="Y69" s="24">
        <f t="shared" ref="Y69:AB69" si="162">+Y32/Y$33*100</f>
        <v>5.3534349756206971</v>
      </c>
      <c r="Z69" s="24">
        <f t="shared" si="162"/>
        <v>4.4730852023509886</v>
      </c>
      <c r="AA69" s="24">
        <f t="shared" si="162"/>
        <v>2.9242774514429501</v>
      </c>
      <c r="AB69" s="24">
        <f t="shared" si="162"/>
        <v>4.4655769501750493</v>
      </c>
      <c r="AC69" s="24">
        <f t="shared" ref="AC69:AD69" si="163">+AC32/AC$33*100</f>
        <v>3.2855120684499002</v>
      </c>
      <c r="AD69" s="24">
        <f t="shared" si="163"/>
        <v>3.0357618821237948</v>
      </c>
      <c r="AE69" s="24">
        <f t="shared" ref="AE69:AF69" si="164">+AE32/AE$33*100</f>
        <v>1.5077157352752713</v>
      </c>
      <c r="AF69" s="24">
        <f t="shared" si="164"/>
        <v>2.3106993929307378</v>
      </c>
    </row>
    <row r="70" spans="1:32" ht="15" customHeight="1" x14ac:dyDescent="0.15">
      <c r="A70" s="3" t="s">
        <v>0</v>
      </c>
      <c r="B70" s="25" t="e">
        <f t="shared" ref="B70:P70" si="165">SUM(B41:B67)-B53-B54</f>
        <v>#DIV/0!</v>
      </c>
      <c r="C70" s="25" t="e">
        <f t="shared" si="165"/>
        <v>#DIV/0!</v>
      </c>
      <c r="D70" s="25">
        <f t="shared" si="165"/>
        <v>100</v>
      </c>
      <c r="E70" s="25">
        <f t="shared" si="165"/>
        <v>99.999999999999986</v>
      </c>
      <c r="F70" s="25">
        <f t="shared" si="165"/>
        <v>99.999999999999986</v>
      </c>
      <c r="G70" s="25">
        <f t="shared" si="165"/>
        <v>100</v>
      </c>
      <c r="H70" s="25">
        <f t="shared" si="165"/>
        <v>100.00000000000003</v>
      </c>
      <c r="I70" s="25">
        <f t="shared" si="165"/>
        <v>100</v>
      </c>
      <c r="J70" s="25">
        <f t="shared" si="165"/>
        <v>100</v>
      </c>
      <c r="K70" s="25">
        <f t="shared" si="165"/>
        <v>100.00000000000001</v>
      </c>
      <c r="L70" s="25">
        <f t="shared" si="165"/>
        <v>100.00000000000003</v>
      </c>
      <c r="M70" s="25">
        <f t="shared" si="165"/>
        <v>100.00000000000001</v>
      </c>
      <c r="N70" s="25">
        <f t="shared" si="165"/>
        <v>99.999999999999972</v>
      </c>
      <c r="O70" s="25">
        <f t="shared" si="165"/>
        <v>100</v>
      </c>
      <c r="P70" s="25">
        <f t="shared" si="165"/>
        <v>99.999999999999986</v>
      </c>
      <c r="Q70" s="25">
        <f t="shared" ref="Q70:V70" si="166">SUM(Q41:Q67)-Q53-Q54</f>
        <v>100</v>
      </c>
      <c r="R70" s="25">
        <f t="shared" si="166"/>
        <v>99.999999999999972</v>
      </c>
      <c r="S70" s="25">
        <f t="shared" si="166"/>
        <v>100</v>
      </c>
      <c r="T70" s="25">
        <f t="shared" si="166"/>
        <v>99.999999999999986</v>
      </c>
      <c r="U70" s="25">
        <f t="shared" si="166"/>
        <v>100</v>
      </c>
      <c r="V70" s="25">
        <f t="shared" si="166"/>
        <v>99.999999999999972</v>
      </c>
      <c r="W70" s="25">
        <f>SUM(W41:W67)-W53-W54</f>
        <v>99.999999999999972</v>
      </c>
      <c r="X70" s="25">
        <f>SUM(X41:X67)-X53-X54-X55</f>
        <v>100.00000000000001</v>
      </c>
      <c r="Y70" s="25">
        <f t="shared" ref="Y70:AB70" si="167">SUM(Y41:Y67)-Y53-Y54-Y55</f>
        <v>100.00000000000003</v>
      </c>
      <c r="Z70" s="25">
        <f t="shared" si="167"/>
        <v>100</v>
      </c>
      <c r="AA70" s="25">
        <f t="shared" si="167"/>
        <v>99.999999999999986</v>
      </c>
      <c r="AB70" s="25">
        <f t="shared" si="167"/>
        <v>99.999999999999986</v>
      </c>
      <c r="AC70" s="25">
        <f t="shared" ref="AC70:AD70" si="168">SUM(AC41:AC67)-AC53-AC54-AC55</f>
        <v>100.00000000000001</v>
      </c>
      <c r="AD70" s="25">
        <f t="shared" si="168"/>
        <v>100.00000000000001</v>
      </c>
      <c r="AE70" s="25">
        <f t="shared" ref="AE70:AF70" si="169">SUM(AE41:AE67)-AE53-AE54-AE55</f>
        <v>99.999999999999986</v>
      </c>
      <c r="AF70" s="25">
        <f t="shared" si="169"/>
        <v>99.999999999999986</v>
      </c>
    </row>
    <row r="71" spans="1:32" ht="15" customHeight="1" x14ac:dyDescent="0.15">
      <c r="A71" s="3" t="s">
        <v>1</v>
      </c>
      <c r="B71" s="24" t="e">
        <f>+B34/$B$33*100</f>
        <v>#DIV/0!</v>
      </c>
      <c r="C71" s="24" t="e">
        <f t="shared" ref="C71:D74" si="170">+C34/C$33*100</f>
        <v>#DIV/0!</v>
      </c>
      <c r="D71" s="24">
        <f t="shared" si="170"/>
        <v>78.286218621015735</v>
      </c>
      <c r="E71" s="24">
        <f t="shared" ref="E71:L71" si="171">+E34/E$33*100</f>
        <v>75.742493372974764</v>
      </c>
      <c r="F71" s="24">
        <f t="shared" si="171"/>
        <v>62.068622506851881</v>
      </c>
      <c r="G71" s="24">
        <f t="shared" si="171"/>
        <v>65.530966883725128</v>
      </c>
      <c r="H71" s="24">
        <f t="shared" si="171"/>
        <v>71.004087854696579</v>
      </c>
      <c r="I71" s="24">
        <f t="shared" si="171"/>
        <v>71.526322380700194</v>
      </c>
      <c r="J71" s="24">
        <f t="shared" si="171"/>
        <v>68.676885487897295</v>
      </c>
      <c r="K71" s="24">
        <f t="shared" si="171"/>
        <v>62.876735282811126</v>
      </c>
      <c r="L71" s="24">
        <f t="shared" si="171"/>
        <v>74.23517963646556</v>
      </c>
      <c r="M71" s="24">
        <f t="shared" ref="M71:N74" si="172">+M34/M$33*100</f>
        <v>78.176002910255278</v>
      </c>
      <c r="N71" s="24">
        <f t="shared" si="172"/>
        <v>71.938375776091618</v>
      </c>
      <c r="O71" s="24">
        <f t="shared" ref="O71:P74" si="173">+O34/O$33*100</f>
        <v>76.315644412486748</v>
      </c>
      <c r="P71" s="24">
        <f t="shared" si="173"/>
        <v>73.775934186811469</v>
      </c>
      <c r="Q71" s="24">
        <f t="shared" ref="Q71:R74" si="174">+Q34/Q$33*100</f>
        <v>71.168451519317728</v>
      </c>
      <c r="R71" s="24">
        <f t="shared" si="174"/>
        <v>73.161034219015704</v>
      </c>
      <c r="S71" s="24">
        <f t="shared" ref="S71:T74" si="175">+S34/S$33*100</f>
        <v>71.774301404051144</v>
      </c>
      <c r="T71" s="24">
        <f t="shared" si="175"/>
        <v>67.739873735018051</v>
      </c>
      <c r="U71" s="24">
        <f t="shared" ref="U71:V74" si="176">+U34/U$33*100</f>
        <v>66.539598852480424</v>
      </c>
      <c r="V71" s="24">
        <f t="shared" si="176"/>
        <v>60.356493255817746</v>
      </c>
      <c r="W71" s="24">
        <f t="shared" ref="W71:X74" si="177">+W34/W$33*100</f>
        <v>62.166536108894654</v>
      </c>
      <c r="X71" s="24">
        <f t="shared" si="177"/>
        <v>60.143786671778756</v>
      </c>
      <c r="Y71" s="24">
        <f t="shared" ref="Y71:AB71" si="178">+Y34/Y$33*100</f>
        <v>59.945032208102553</v>
      </c>
      <c r="Z71" s="24">
        <f t="shared" si="178"/>
        <v>59.733783114249746</v>
      </c>
      <c r="AA71" s="24">
        <f t="shared" si="178"/>
        <v>57.326049932960942</v>
      </c>
      <c r="AB71" s="24">
        <f t="shared" si="178"/>
        <v>61.591627879527891</v>
      </c>
      <c r="AC71" s="24">
        <f t="shared" ref="AC71:AD71" si="179">+AC34/AC$33*100</f>
        <v>58.549001731541274</v>
      </c>
      <c r="AD71" s="24">
        <f t="shared" si="179"/>
        <v>61.349992683813859</v>
      </c>
      <c r="AE71" s="24">
        <f t="shared" ref="AE71:AF71" si="180">+AE34/AE$33*100</f>
        <v>63.177164137473518</v>
      </c>
      <c r="AF71" s="24">
        <f t="shared" si="180"/>
        <v>56.325702568512604</v>
      </c>
    </row>
    <row r="72" spans="1:32" ht="15" customHeight="1" x14ac:dyDescent="0.15">
      <c r="A72" s="3" t="s">
        <v>172</v>
      </c>
      <c r="B72" s="24" t="e">
        <f>+B35/$B$33*100</f>
        <v>#DIV/0!</v>
      </c>
      <c r="C72" s="24" t="e">
        <f t="shared" si="170"/>
        <v>#DIV/0!</v>
      </c>
      <c r="D72" s="24">
        <f t="shared" si="170"/>
        <v>21.713781378984258</v>
      </c>
      <c r="E72" s="24">
        <f t="shared" ref="E72:L72" si="181">+E35/E$33*100</f>
        <v>24.25750662702524</v>
      </c>
      <c r="F72" s="24">
        <f t="shared" si="181"/>
        <v>37.931377493148119</v>
      </c>
      <c r="G72" s="24">
        <f t="shared" si="181"/>
        <v>34.469033116274865</v>
      </c>
      <c r="H72" s="24">
        <f t="shared" si="181"/>
        <v>28.995912145303411</v>
      </c>
      <c r="I72" s="24">
        <f t="shared" si="181"/>
        <v>28.47367761929981</v>
      </c>
      <c r="J72" s="24">
        <f t="shared" si="181"/>
        <v>31.323114512102702</v>
      </c>
      <c r="K72" s="24">
        <f t="shared" si="181"/>
        <v>37.123264717188867</v>
      </c>
      <c r="L72" s="24">
        <f t="shared" si="181"/>
        <v>25.764820363534447</v>
      </c>
      <c r="M72" s="24">
        <f t="shared" si="172"/>
        <v>21.823997089744726</v>
      </c>
      <c r="N72" s="24">
        <f t="shared" si="172"/>
        <v>28.061624223908378</v>
      </c>
      <c r="O72" s="24">
        <f t="shared" si="173"/>
        <v>23.684355587513249</v>
      </c>
      <c r="P72" s="24">
        <f t="shared" si="173"/>
        <v>26.224065813188535</v>
      </c>
      <c r="Q72" s="24">
        <f t="shared" si="174"/>
        <v>28.831548480682283</v>
      </c>
      <c r="R72" s="24">
        <f t="shared" si="174"/>
        <v>26.838965780984296</v>
      </c>
      <c r="S72" s="24">
        <f t="shared" si="175"/>
        <v>28.225698595948849</v>
      </c>
      <c r="T72" s="24">
        <f t="shared" si="175"/>
        <v>32.260126264981949</v>
      </c>
      <c r="U72" s="24">
        <f t="shared" si="176"/>
        <v>33.460401147519576</v>
      </c>
      <c r="V72" s="24">
        <f t="shared" si="176"/>
        <v>39.643506744182254</v>
      </c>
      <c r="W72" s="24">
        <f t="shared" si="177"/>
        <v>37.833463891105346</v>
      </c>
      <c r="X72" s="24">
        <f t="shared" si="177"/>
        <v>39.856213328221251</v>
      </c>
      <c r="Y72" s="24">
        <f t="shared" ref="Y72:AB72" si="182">+Y35/Y$33*100</f>
        <v>40.05496779189744</v>
      </c>
      <c r="Z72" s="24">
        <f t="shared" si="182"/>
        <v>40.266216885750246</v>
      </c>
      <c r="AA72" s="24">
        <f t="shared" si="182"/>
        <v>42.673950067039065</v>
      </c>
      <c r="AB72" s="24">
        <f t="shared" si="182"/>
        <v>38.408372120472109</v>
      </c>
      <c r="AC72" s="24">
        <f t="shared" ref="AC72:AD72" si="183">+AC35/AC$33*100</f>
        <v>41.450998268458733</v>
      </c>
      <c r="AD72" s="24">
        <f t="shared" si="183"/>
        <v>38.650007316186134</v>
      </c>
      <c r="AE72" s="24">
        <f t="shared" ref="AE72:AF72" si="184">+AE35/AE$33*100</f>
        <v>36.822835862526482</v>
      </c>
      <c r="AF72" s="24">
        <f t="shared" si="184"/>
        <v>43.674297431487403</v>
      </c>
    </row>
    <row r="73" spans="1:32" ht="15" customHeight="1" x14ac:dyDescent="0.15">
      <c r="A73" s="3" t="s">
        <v>12</v>
      </c>
      <c r="B73" s="24" t="e">
        <f>+B36/$B$33*100</f>
        <v>#DIV/0!</v>
      </c>
      <c r="C73" s="24" t="e">
        <f t="shared" si="170"/>
        <v>#DIV/0!</v>
      </c>
      <c r="D73" s="24">
        <f t="shared" si="170"/>
        <v>63.993556468056326</v>
      </c>
      <c r="E73" s="24">
        <f t="shared" ref="E73:L73" si="185">+E36/E$33*100</f>
        <v>63.330992747507288</v>
      </c>
      <c r="F73" s="24">
        <f t="shared" si="185"/>
        <v>54.373183835094039</v>
      </c>
      <c r="G73" s="24">
        <f t="shared" si="185"/>
        <v>48.854640838528383</v>
      </c>
      <c r="H73" s="24">
        <f t="shared" si="185"/>
        <v>54.327756016901333</v>
      </c>
      <c r="I73" s="24">
        <f t="shared" si="185"/>
        <v>57.463791732489589</v>
      </c>
      <c r="J73" s="24">
        <f t="shared" si="185"/>
        <v>53.773039781400115</v>
      </c>
      <c r="K73" s="24">
        <f t="shared" si="185"/>
        <v>47.175916927370963</v>
      </c>
      <c r="L73" s="24">
        <f t="shared" si="185"/>
        <v>52.415408879956452</v>
      </c>
      <c r="M73" s="24">
        <f t="shared" si="172"/>
        <v>53.292059694450209</v>
      </c>
      <c r="N73" s="24">
        <f t="shared" si="172"/>
        <v>55.448236654161654</v>
      </c>
      <c r="O73" s="24">
        <f t="shared" si="173"/>
        <v>52.994048757930081</v>
      </c>
      <c r="P73" s="24">
        <f t="shared" si="173"/>
        <v>52.869852583820474</v>
      </c>
      <c r="Q73" s="24">
        <f t="shared" si="174"/>
        <v>53.327065555328787</v>
      </c>
      <c r="R73" s="24">
        <f t="shared" si="174"/>
        <v>55.234807233241455</v>
      </c>
      <c r="S73" s="24">
        <f t="shared" si="175"/>
        <v>57.226903795815154</v>
      </c>
      <c r="T73" s="24">
        <f t="shared" si="175"/>
        <v>58.021152951257967</v>
      </c>
      <c r="U73" s="24">
        <f t="shared" si="176"/>
        <v>56.630047749891247</v>
      </c>
      <c r="V73" s="24">
        <f t="shared" si="176"/>
        <v>52.644211636164414</v>
      </c>
      <c r="W73" s="24">
        <f t="shared" si="177"/>
        <v>51.415186591256571</v>
      </c>
      <c r="X73" s="24">
        <f t="shared" si="177"/>
        <v>52.875095462549112</v>
      </c>
      <c r="Y73" s="24">
        <f t="shared" ref="Y73:AB73" si="186">+Y36/Y$33*100</f>
        <v>51.278683924329918</v>
      </c>
      <c r="Z73" s="24">
        <f t="shared" si="186"/>
        <v>51.921279556113795</v>
      </c>
      <c r="AA73" s="24">
        <f t="shared" si="186"/>
        <v>48.995268288219556</v>
      </c>
      <c r="AB73" s="24">
        <f t="shared" si="186"/>
        <v>50.195396605561903</v>
      </c>
      <c r="AC73" s="24">
        <f t="shared" ref="AC73:AD73" si="187">+AC36/AC$33*100</f>
        <v>51.102090640095689</v>
      </c>
      <c r="AD73" s="24">
        <f t="shared" si="187"/>
        <v>53.866680266879897</v>
      </c>
      <c r="AE73" s="24">
        <f t="shared" ref="AE73:AF73" si="188">+AE36/AE$33*100</f>
        <v>57.269187567376044</v>
      </c>
      <c r="AF73" s="24">
        <f t="shared" si="188"/>
        <v>57.865432400670343</v>
      </c>
    </row>
    <row r="74" spans="1:32" ht="15" customHeight="1" x14ac:dyDescent="0.15">
      <c r="A74" s="3" t="s">
        <v>11</v>
      </c>
      <c r="B74" s="24" t="e">
        <f>+B37/$B$33*100</f>
        <v>#DIV/0!</v>
      </c>
      <c r="C74" s="24" t="e">
        <f t="shared" si="170"/>
        <v>#DIV/0!</v>
      </c>
      <c r="D74" s="24">
        <f t="shared" si="170"/>
        <v>36.006443531943681</v>
      </c>
      <c r="E74" s="24">
        <f t="shared" ref="E74:L74" si="189">+E37/E$33*100</f>
        <v>36.669007252492712</v>
      </c>
      <c r="F74" s="24">
        <f t="shared" si="189"/>
        <v>45.626816164905954</v>
      </c>
      <c r="G74" s="24">
        <f t="shared" si="189"/>
        <v>51.145359161471617</v>
      </c>
      <c r="H74" s="24">
        <f t="shared" si="189"/>
        <v>45.672243983098667</v>
      </c>
      <c r="I74" s="24">
        <f t="shared" si="189"/>
        <v>42.536208267510403</v>
      </c>
      <c r="J74" s="24">
        <f t="shared" si="189"/>
        <v>46.226960218599885</v>
      </c>
      <c r="K74" s="24">
        <f t="shared" si="189"/>
        <v>52.824083072629037</v>
      </c>
      <c r="L74" s="24">
        <f t="shared" si="189"/>
        <v>47.584591120043548</v>
      </c>
      <c r="M74" s="24">
        <f t="shared" si="172"/>
        <v>46.707940305549791</v>
      </c>
      <c r="N74" s="24">
        <f t="shared" si="172"/>
        <v>44.551763345838353</v>
      </c>
      <c r="O74" s="24">
        <f t="shared" si="173"/>
        <v>47.005951242069912</v>
      </c>
      <c r="P74" s="24">
        <f t="shared" si="173"/>
        <v>47.130147416179518</v>
      </c>
      <c r="Q74" s="24">
        <f t="shared" si="174"/>
        <v>46.672934444671213</v>
      </c>
      <c r="R74" s="24">
        <f t="shared" si="174"/>
        <v>44.765192766758545</v>
      </c>
      <c r="S74" s="24">
        <f t="shared" si="175"/>
        <v>42.773096204184853</v>
      </c>
      <c r="T74" s="24">
        <f t="shared" si="175"/>
        <v>41.978847048742033</v>
      </c>
      <c r="U74" s="24">
        <f t="shared" si="176"/>
        <v>43.369952250108753</v>
      </c>
      <c r="V74" s="24">
        <f t="shared" si="176"/>
        <v>47.355788363835586</v>
      </c>
      <c r="W74" s="24">
        <f t="shared" si="177"/>
        <v>48.584813408743436</v>
      </c>
      <c r="X74" s="24">
        <f t="shared" si="177"/>
        <v>47.601587090164571</v>
      </c>
      <c r="Y74" s="24">
        <f t="shared" ref="Y74:AB74" si="190">+Y37/Y$33*100</f>
        <v>48.76449512433912</v>
      </c>
      <c r="Z74" s="24">
        <f t="shared" si="190"/>
        <v>48.078720443886205</v>
      </c>
      <c r="AA74" s="24">
        <f t="shared" si="190"/>
        <v>51.004731711780451</v>
      </c>
      <c r="AB74" s="24">
        <f t="shared" si="190"/>
        <v>49.804603394438104</v>
      </c>
      <c r="AC74" s="24">
        <f t="shared" ref="AC74:AD74" si="191">+AC37/AC$33*100</f>
        <v>48.897909359904311</v>
      </c>
      <c r="AD74" s="24">
        <f t="shared" si="191"/>
        <v>46.133721971569479</v>
      </c>
      <c r="AE74" s="24">
        <f t="shared" ref="AE74:AF74" si="192">+AE37/AE$33*100</f>
        <v>42.731106437192338</v>
      </c>
      <c r="AF74" s="24">
        <f t="shared" si="192"/>
        <v>42.135161572214351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55118110236220474" header="0.51181102362204722" footer="0.39370078740157483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zoomScaleSheetLayoutView="100" workbookViewId="0">
      <pane xSplit="1" ySplit="3" topLeftCell="Z37" activePane="bottomRight" state="frozen"/>
      <selection pane="topRight" activeCell="B1" sqref="B1"/>
      <selection pane="bottomLeft" activeCell="A2" sqref="A2"/>
      <selection pane="bottomRight" activeCell="AI28" sqref="AI28"/>
    </sheetView>
  </sheetViews>
  <sheetFormatPr defaultColWidth="9" defaultRowHeight="12" x14ac:dyDescent="0.15"/>
  <cols>
    <col min="1" max="1" width="24.77734375" style="11" customWidth="1"/>
    <col min="2" max="3" width="8.6640625" style="11" hidden="1" customWidth="1"/>
    <col min="4" max="9" width="9.77734375" style="11" customWidth="1"/>
    <col min="10" max="11" width="9.77734375" style="8" customWidth="1"/>
    <col min="12" max="32" width="9.77734375" style="11" customWidth="1"/>
    <col min="33" max="16384" width="9" style="11"/>
  </cols>
  <sheetData>
    <row r="1" spans="1:32" ht="18" customHeight="1" x14ac:dyDescent="0.2">
      <c r="A1" s="28" t="s">
        <v>97</v>
      </c>
      <c r="K1" s="68" t="str">
        <f>財政指標!$L$1</f>
        <v>壬生町</v>
      </c>
      <c r="U1" s="68" t="str">
        <f>財政指標!$L$1</f>
        <v>壬生町</v>
      </c>
      <c r="AD1" s="68"/>
      <c r="AE1" s="68" t="str">
        <f>財政指標!$L$1</f>
        <v>壬生町</v>
      </c>
    </row>
    <row r="2" spans="1:32" ht="18" customHeight="1" x14ac:dyDescent="0.15">
      <c r="K2" s="11"/>
      <c r="L2" s="20" t="s">
        <v>169</v>
      </c>
      <c r="U2" s="16"/>
      <c r="V2" s="16" t="s">
        <v>169</v>
      </c>
      <c r="W2" s="20"/>
      <c r="X2" s="20"/>
      <c r="Y2" s="16"/>
      <c r="Z2" s="16"/>
      <c r="AA2" s="16"/>
      <c r="AB2" s="16"/>
      <c r="AC2" s="16"/>
      <c r="AD2" s="16"/>
      <c r="AE2" s="16"/>
      <c r="AF2" s="16" t="s">
        <v>169</v>
      </c>
    </row>
    <row r="3" spans="1:32" s="76" customFormat="1" ht="18" customHeight="1" x14ac:dyDescent="0.2">
      <c r="A3" s="56"/>
      <c r="B3" s="56" t="s">
        <v>10</v>
      </c>
      <c r="C3" s="56" t="s">
        <v>9</v>
      </c>
      <c r="D3" s="56" t="s">
        <v>8</v>
      </c>
      <c r="E3" s="56" t="s">
        <v>7</v>
      </c>
      <c r="F3" s="56" t="s">
        <v>6</v>
      </c>
      <c r="G3" s="56" t="s">
        <v>5</v>
      </c>
      <c r="H3" s="56" t="s">
        <v>4</v>
      </c>
      <c r="I3" s="56" t="s">
        <v>3</v>
      </c>
      <c r="J3" s="55" t="s">
        <v>2</v>
      </c>
      <c r="K3" s="55" t="s">
        <v>82</v>
      </c>
      <c r="L3" s="56" t="s">
        <v>83</v>
      </c>
      <c r="M3" s="56" t="s">
        <v>174</v>
      </c>
      <c r="N3" s="56" t="s">
        <v>185</v>
      </c>
      <c r="O3" s="46" t="s">
        <v>187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212</v>
      </c>
      <c r="U3" s="46" t="s">
        <v>216</v>
      </c>
      <c r="V3" s="46" t="s">
        <v>218</v>
      </c>
      <c r="W3" s="46" t="s">
        <v>221</v>
      </c>
      <c r="X3" s="46" t="s">
        <v>222</v>
      </c>
      <c r="Y3" s="46" t="s">
        <v>226</v>
      </c>
      <c r="Z3" s="46" t="s">
        <v>227</v>
      </c>
      <c r="AA3" s="46" t="s">
        <v>228</v>
      </c>
      <c r="AB3" s="46" t="s">
        <v>229</v>
      </c>
      <c r="AC3" s="46" t="s">
        <v>232</v>
      </c>
      <c r="AD3" s="46" t="s">
        <v>235</v>
      </c>
      <c r="AE3" s="46" t="str">
        <f>財政指標!AF3</f>
        <v>１８(H30)</v>
      </c>
      <c r="AF3" s="46" t="str">
        <f>財政指標!AG3</f>
        <v>１９(R１)</v>
      </c>
    </row>
    <row r="4" spans="1:32" ht="18" customHeight="1" x14ac:dyDescent="0.15">
      <c r="A4" s="12" t="s">
        <v>40</v>
      </c>
      <c r="B4" s="14">
        <f t="shared" ref="B4:J4" si="0">SUM(B5:B8)</f>
        <v>0</v>
      </c>
      <c r="C4" s="14">
        <f t="shared" si="0"/>
        <v>679795</v>
      </c>
      <c r="D4" s="14">
        <f t="shared" si="0"/>
        <v>2324202</v>
      </c>
      <c r="E4" s="14">
        <f t="shared" si="0"/>
        <v>2557673</v>
      </c>
      <c r="F4" s="14">
        <f t="shared" si="0"/>
        <v>2435053</v>
      </c>
      <c r="G4" s="14">
        <f t="shared" si="0"/>
        <v>2080500</v>
      </c>
      <c r="H4" s="14">
        <f t="shared" si="0"/>
        <v>2185676</v>
      </c>
      <c r="I4" s="14">
        <f t="shared" si="0"/>
        <v>2074371</v>
      </c>
      <c r="J4" s="14">
        <f t="shared" si="0"/>
        <v>2422157</v>
      </c>
      <c r="K4" s="14">
        <f t="shared" ref="K4:P4" si="1">SUM(K5:K8)</f>
        <v>2138366</v>
      </c>
      <c r="L4" s="14">
        <f t="shared" si="1"/>
        <v>2008425</v>
      </c>
      <c r="M4" s="14">
        <f t="shared" si="1"/>
        <v>1934677</v>
      </c>
      <c r="N4" s="14">
        <f t="shared" si="1"/>
        <v>1825870</v>
      </c>
      <c r="O4" s="14">
        <f t="shared" si="1"/>
        <v>1837011</v>
      </c>
      <c r="P4" s="14">
        <f t="shared" si="1"/>
        <v>1808950</v>
      </c>
      <c r="Q4" s="14">
        <f>SUM(Q5:Q8)</f>
        <v>1768369</v>
      </c>
      <c r="R4" s="14">
        <f>SUM(R5:R8)</f>
        <v>1841496</v>
      </c>
      <c r="S4" s="14">
        <f>SUM(S5:S8)</f>
        <v>1986920</v>
      </c>
      <c r="T4" s="14">
        <f>SUM(T5:T8)</f>
        <v>2322886</v>
      </c>
      <c r="U4" s="14">
        <f>SUM(U5:U8)</f>
        <v>2347425</v>
      </c>
      <c r="V4" s="14">
        <v>2247653</v>
      </c>
      <c r="W4" s="14">
        <f>SUM(W5:W8)</f>
        <v>2093668</v>
      </c>
      <c r="X4" s="14">
        <f>SUM(X5:X8)</f>
        <v>2057190</v>
      </c>
      <c r="Y4" s="84">
        <f t="shared" ref="Y4:AB4" si="2">SUM(Y5:Y8)</f>
        <v>2204923</v>
      </c>
      <c r="Z4" s="84">
        <f t="shared" si="2"/>
        <v>2231092</v>
      </c>
      <c r="AA4" s="84">
        <f t="shared" si="2"/>
        <v>2286709</v>
      </c>
      <c r="AB4" s="84">
        <f t="shared" si="2"/>
        <v>2291659</v>
      </c>
      <c r="AC4" s="84">
        <f t="shared" ref="AC4" si="3">SUM(AC5:AC8)</f>
        <v>2341942</v>
      </c>
      <c r="AD4" s="84">
        <f t="shared" ref="AD4" si="4">SUM(AD5:AD8)</f>
        <v>2465966</v>
      </c>
      <c r="AE4" s="84">
        <v>2878605</v>
      </c>
      <c r="AF4" s="84">
        <v>2599567</v>
      </c>
    </row>
    <row r="5" spans="1:32" ht="18" customHeight="1" x14ac:dyDescent="0.15">
      <c r="A5" s="12" t="s">
        <v>41</v>
      </c>
      <c r="B5" s="14"/>
      <c r="C5" s="14">
        <v>8640</v>
      </c>
      <c r="D5" s="14">
        <v>18894</v>
      </c>
      <c r="E5" s="14">
        <v>18248</v>
      </c>
      <c r="F5" s="14">
        <v>20305</v>
      </c>
      <c r="G5" s="14">
        <v>19163</v>
      </c>
      <c r="H5" s="14">
        <v>20540</v>
      </c>
      <c r="I5" s="14">
        <v>28033</v>
      </c>
      <c r="J5" s="14">
        <v>28410</v>
      </c>
      <c r="K5" s="14">
        <v>28359</v>
      </c>
      <c r="L5" s="14">
        <v>28311</v>
      </c>
      <c r="M5" s="14">
        <v>28182</v>
      </c>
      <c r="N5" s="14">
        <v>27777</v>
      </c>
      <c r="O5" s="14">
        <v>27969</v>
      </c>
      <c r="P5" s="14">
        <v>27271</v>
      </c>
      <c r="Q5" s="14">
        <v>42219</v>
      </c>
      <c r="R5" s="14">
        <v>47367</v>
      </c>
      <c r="S5" s="14">
        <v>53792</v>
      </c>
      <c r="T5" s="14">
        <v>53859</v>
      </c>
      <c r="U5" s="14">
        <v>57414</v>
      </c>
      <c r="V5" s="14">
        <v>56545</v>
      </c>
      <c r="W5" s="14">
        <v>56298</v>
      </c>
      <c r="X5" s="14">
        <v>55878</v>
      </c>
      <c r="Y5" s="84">
        <v>55677</v>
      </c>
      <c r="Z5" s="84">
        <v>57229</v>
      </c>
      <c r="AA5" s="84">
        <v>67006</v>
      </c>
      <c r="AB5" s="84">
        <v>67832</v>
      </c>
      <c r="AC5" s="84">
        <v>68226</v>
      </c>
      <c r="AD5" s="84">
        <v>69212</v>
      </c>
      <c r="AE5" s="84">
        <v>69627</v>
      </c>
      <c r="AF5" s="84">
        <v>70367</v>
      </c>
    </row>
    <row r="6" spans="1:32" ht="18" customHeight="1" x14ac:dyDescent="0.15">
      <c r="A6" s="12" t="s">
        <v>42</v>
      </c>
      <c r="B6" s="15"/>
      <c r="C6" s="15">
        <v>543332</v>
      </c>
      <c r="D6" s="15">
        <v>1714554</v>
      </c>
      <c r="E6" s="15">
        <v>1966856</v>
      </c>
      <c r="F6" s="15">
        <v>1977679</v>
      </c>
      <c r="G6" s="15">
        <v>1624301</v>
      </c>
      <c r="H6" s="15">
        <v>1711255</v>
      </c>
      <c r="I6" s="15">
        <v>1713136</v>
      </c>
      <c r="J6" s="15">
        <v>1971624</v>
      </c>
      <c r="K6" s="15">
        <v>1741708</v>
      </c>
      <c r="L6" s="15">
        <v>1680518</v>
      </c>
      <c r="M6" s="15">
        <v>1616060</v>
      </c>
      <c r="N6" s="15">
        <v>1539755</v>
      </c>
      <c r="O6" s="15">
        <v>1526204</v>
      </c>
      <c r="P6" s="15">
        <v>1462237</v>
      </c>
      <c r="Q6" s="15">
        <v>1401969</v>
      </c>
      <c r="R6" s="15">
        <v>1456142</v>
      </c>
      <c r="S6" s="15">
        <v>1603772</v>
      </c>
      <c r="T6" s="15">
        <v>1923446</v>
      </c>
      <c r="U6" s="15">
        <v>1999385</v>
      </c>
      <c r="V6" s="15">
        <v>1971415</v>
      </c>
      <c r="W6" s="15">
        <v>1809284</v>
      </c>
      <c r="X6" s="15">
        <v>1750882</v>
      </c>
      <c r="Y6" s="15">
        <v>1847363</v>
      </c>
      <c r="Z6" s="15">
        <v>1894491</v>
      </c>
      <c r="AA6" s="15">
        <v>1912166</v>
      </c>
      <c r="AB6" s="15">
        <v>1906528</v>
      </c>
      <c r="AC6" s="15">
        <v>1943579</v>
      </c>
      <c r="AD6" s="15">
        <v>1995612</v>
      </c>
      <c r="AE6" s="15">
        <v>2036317</v>
      </c>
      <c r="AF6" s="15">
        <v>2038929</v>
      </c>
    </row>
    <row r="7" spans="1:32" ht="18" customHeight="1" x14ac:dyDescent="0.15">
      <c r="A7" s="12" t="s">
        <v>43</v>
      </c>
      <c r="B7" s="15"/>
      <c r="C7" s="15">
        <v>23145</v>
      </c>
      <c r="D7" s="15">
        <v>64437</v>
      </c>
      <c r="E7" s="15">
        <v>70676</v>
      </c>
      <c r="F7" s="15">
        <v>73063</v>
      </c>
      <c r="G7" s="15">
        <v>80769</v>
      </c>
      <c r="H7" s="15">
        <v>86237</v>
      </c>
      <c r="I7" s="15">
        <v>86778</v>
      </c>
      <c r="J7" s="15">
        <v>92024</v>
      </c>
      <c r="K7" s="15">
        <v>91893</v>
      </c>
      <c r="L7" s="15">
        <v>93936</v>
      </c>
      <c r="M7" s="15">
        <v>100707</v>
      </c>
      <c r="N7" s="15">
        <v>98139</v>
      </c>
      <c r="O7" s="15">
        <v>98658</v>
      </c>
      <c r="P7" s="15">
        <v>101152</v>
      </c>
      <c r="Q7" s="15">
        <v>108692</v>
      </c>
      <c r="R7" s="15">
        <v>103563</v>
      </c>
      <c r="S7" s="15">
        <v>106198</v>
      </c>
      <c r="T7" s="15">
        <v>109338</v>
      </c>
      <c r="U7" s="15">
        <v>100803</v>
      </c>
      <c r="V7" s="15">
        <v>103022</v>
      </c>
      <c r="W7" s="15">
        <v>106511</v>
      </c>
      <c r="X7" s="15">
        <v>103073</v>
      </c>
      <c r="Y7" s="15">
        <v>104825</v>
      </c>
      <c r="Z7" s="15">
        <v>113443</v>
      </c>
      <c r="AA7" s="15">
        <v>109700</v>
      </c>
      <c r="AB7" s="15">
        <v>109613</v>
      </c>
      <c r="AC7" s="15">
        <v>108991</v>
      </c>
      <c r="AD7" s="15">
        <v>112957</v>
      </c>
      <c r="AE7" s="15">
        <v>115205</v>
      </c>
      <c r="AF7" s="15">
        <v>116268</v>
      </c>
    </row>
    <row r="8" spans="1:32" ht="18" customHeight="1" x14ac:dyDescent="0.15">
      <c r="A8" s="12" t="s">
        <v>44</v>
      </c>
      <c r="B8" s="15"/>
      <c r="C8" s="15">
        <v>104678</v>
      </c>
      <c r="D8" s="15">
        <v>526317</v>
      </c>
      <c r="E8" s="15">
        <v>501893</v>
      </c>
      <c r="F8" s="15">
        <v>364006</v>
      </c>
      <c r="G8" s="15">
        <v>356267</v>
      </c>
      <c r="H8" s="15">
        <v>367644</v>
      </c>
      <c r="I8" s="15">
        <v>246424</v>
      </c>
      <c r="J8" s="15">
        <v>330099</v>
      </c>
      <c r="K8" s="15">
        <v>276406</v>
      </c>
      <c r="L8" s="15">
        <v>205660</v>
      </c>
      <c r="M8" s="15">
        <v>189728</v>
      </c>
      <c r="N8" s="15">
        <v>160199</v>
      </c>
      <c r="O8" s="15">
        <v>184180</v>
      </c>
      <c r="P8" s="15">
        <v>218290</v>
      </c>
      <c r="Q8" s="15">
        <v>215489</v>
      </c>
      <c r="R8" s="15">
        <v>234424</v>
      </c>
      <c r="S8" s="15">
        <v>223158</v>
      </c>
      <c r="T8" s="15">
        <v>236243</v>
      </c>
      <c r="U8" s="15">
        <v>189823</v>
      </c>
      <c r="V8" s="15">
        <v>116671</v>
      </c>
      <c r="W8" s="15">
        <v>121575</v>
      </c>
      <c r="X8" s="15">
        <v>147357</v>
      </c>
      <c r="Y8" s="15">
        <v>197058</v>
      </c>
      <c r="Z8" s="15">
        <v>165929</v>
      </c>
      <c r="AA8" s="15">
        <v>197837</v>
      </c>
      <c r="AB8" s="15">
        <v>207686</v>
      </c>
      <c r="AC8" s="15">
        <v>221146</v>
      </c>
      <c r="AD8" s="15">
        <v>288185</v>
      </c>
      <c r="AE8" s="15">
        <v>657456</v>
      </c>
      <c r="AF8" s="15">
        <v>374003</v>
      </c>
    </row>
    <row r="9" spans="1:32" ht="18" customHeight="1" x14ac:dyDescent="0.15">
      <c r="A9" s="12" t="s">
        <v>45</v>
      </c>
      <c r="B9" s="14"/>
      <c r="C9" s="14">
        <v>618459</v>
      </c>
      <c r="D9" s="14">
        <v>1587619</v>
      </c>
      <c r="E9" s="14">
        <v>1740924</v>
      </c>
      <c r="F9" s="14">
        <v>1831757</v>
      </c>
      <c r="G9" s="14">
        <v>1874822</v>
      </c>
      <c r="H9" s="14">
        <v>1990257</v>
      </c>
      <c r="I9" s="14">
        <v>2061608</v>
      </c>
      <c r="J9" s="14">
        <v>2053534</v>
      </c>
      <c r="K9" s="14">
        <v>2148015</v>
      </c>
      <c r="L9" s="14">
        <v>2215962</v>
      </c>
      <c r="M9" s="14">
        <v>2169415</v>
      </c>
      <c r="N9" s="14">
        <v>2200222</v>
      </c>
      <c r="O9" s="14">
        <v>2245903</v>
      </c>
      <c r="P9" s="14">
        <v>2122708</v>
      </c>
      <c r="Q9" s="14">
        <v>2160903</v>
      </c>
      <c r="R9" s="14">
        <v>2214309</v>
      </c>
      <c r="S9" s="14">
        <v>2100117</v>
      </c>
      <c r="T9" s="14">
        <v>2126444</v>
      </c>
      <c r="U9" s="14">
        <v>2161209</v>
      </c>
      <c r="V9" s="14">
        <v>2084394</v>
      </c>
      <c r="W9" s="14">
        <v>2074491</v>
      </c>
      <c r="X9" s="14">
        <v>2081454</v>
      </c>
      <c r="Y9" s="84">
        <v>1980036</v>
      </c>
      <c r="Z9" s="84">
        <v>2018707</v>
      </c>
      <c r="AA9" s="84">
        <v>2049152</v>
      </c>
      <c r="AB9" s="84">
        <v>2128129</v>
      </c>
      <c r="AC9" s="84">
        <v>2176114</v>
      </c>
      <c r="AD9" s="84">
        <v>2365371</v>
      </c>
      <c r="AE9" s="84">
        <v>2541684</v>
      </c>
      <c r="AF9" s="84">
        <v>2673699</v>
      </c>
    </row>
    <row r="10" spans="1:32" ht="18" customHeight="1" x14ac:dyDescent="0.15">
      <c r="A10" s="12" t="s">
        <v>46</v>
      </c>
      <c r="B10" s="14"/>
      <c r="C10" s="14">
        <v>618336</v>
      </c>
      <c r="D10" s="14">
        <v>1584008</v>
      </c>
      <c r="E10" s="14">
        <v>1736034</v>
      </c>
      <c r="F10" s="14">
        <v>1826867</v>
      </c>
      <c r="G10" s="14">
        <v>1869938</v>
      </c>
      <c r="H10" s="14">
        <v>1985581</v>
      </c>
      <c r="I10" s="14">
        <v>2056893</v>
      </c>
      <c r="J10" s="14">
        <v>2048772</v>
      </c>
      <c r="K10" s="14">
        <v>2143591</v>
      </c>
      <c r="L10" s="14">
        <v>2211514</v>
      </c>
      <c r="M10" s="14">
        <v>2164938</v>
      </c>
      <c r="N10" s="14">
        <v>2195968</v>
      </c>
      <c r="O10" s="14">
        <v>2241704</v>
      </c>
      <c r="P10" s="14">
        <v>2118508</v>
      </c>
      <c r="Q10" s="14">
        <v>2155076</v>
      </c>
      <c r="R10" s="14">
        <v>2208488</v>
      </c>
      <c r="S10" s="14">
        <v>2094641</v>
      </c>
      <c r="T10" s="14">
        <v>2121289</v>
      </c>
      <c r="U10" s="14">
        <v>2157460</v>
      </c>
      <c r="V10" s="14">
        <v>2080643</v>
      </c>
      <c r="W10" s="14">
        <v>2070740</v>
      </c>
      <c r="X10" s="14">
        <v>2077703</v>
      </c>
      <c r="Y10" s="84">
        <v>1976291</v>
      </c>
      <c r="Z10" s="84">
        <v>2015202</v>
      </c>
      <c r="AA10" s="84">
        <v>2045648</v>
      </c>
      <c r="AB10" s="84">
        <v>2124626</v>
      </c>
      <c r="AC10" s="84">
        <v>2173030</v>
      </c>
      <c r="AD10" s="84">
        <v>2362287</v>
      </c>
      <c r="AE10" s="84">
        <v>2538600</v>
      </c>
      <c r="AF10" s="84">
        <v>2670765</v>
      </c>
    </row>
    <row r="11" spans="1:32" ht="18" customHeight="1" x14ac:dyDescent="0.15">
      <c r="A11" s="12" t="s">
        <v>47</v>
      </c>
      <c r="B11" s="14"/>
      <c r="C11" s="14">
        <v>22788</v>
      </c>
      <c r="D11" s="14">
        <v>32451</v>
      </c>
      <c r="E11" s="14">
        <v>33456</v>
      </c>
      <c r="F11" s="14">
        <v>34394</v>
      </c>
      <c r="G11" s="14">
        <v>35031</v>
      </c>
      <c r="H11" s="14">
        <v>35910</v>
      </c>
      <c r="I11" s="14">
        <v>36289</v>
      </c>
      <c r="J11" s="14">
        <v>36845</v>
      </c>
      <c r="K11" s="14">
        <v>37255</v>
      </c>
      <c r="L11" s="14">
        <v>38115</v>
      </c>
      <c r="M11" s="14">
        <v>39712</v>
      </c>
      <c r="N11" s="14">
        <v>41174</v>
      </c>
      <c r="O11" s="14">
        <v>42814</v>
      </c>
      <c r="P11" s="14">
        <v>45265</v>
      </c>
      <c r="Q11" s="14">
        <v>47845</v>
      </c>
      <c r="R11" s="14">
        <v>49532</v>
      </c>
      <c r="S11" s="14">
        <v>52464</v>
      </c>
      <c r="T11" s="14">
        <v>54896</v>
      </c>
      <c r="U11" s="14">
        <v>57409</v>
      </c>
      <c r="V11" s="14">
        <v>59920</v>
      </c>
      <c r="W11" s="14">
        <v>61466</v>
      </c>
      <c r="X11" s="14">
        <v>63338</v>
      </c>
      <c r="Y11" s="84">
        <v>65069</v>
      </c>
      <c r="Z11" s="84">
        <v>68054</v>
      </c>
      <c r="AA11" s="84">
        <v>70766</v>
      </c>
      <c r="AB11" s="84">
        <v>73527</v>
      </c>
      <c r="AC11" s="84">
        <v>88847</v>
      </c>
      <c r="AD11" s="84">
        <v>92974</v>
      </c>
      <c r="AE11" s="84">
        <v>97000</v>
      </c>
      <c r="AF11" s="84">
        <v>102602</v>
      </c>
    </row>
    <row r="12" spans="1:32" ht="18" customHeight="1" x14ac:dyDescent="0.15">
      <c r="A12" s="12" t="s">
        <v>48</v>
      </c>
      <c r="B12" s="14"/>
      <c r="C12" s="14">
        <v>71771</v>
      </c>
      <c r="D12" s="14">
        <v>160057</v>
      </c>
      <c r="E12" s="14">
        <v>162715</v>
      </c>
      <c r="F12" s="14">
        <v>162331</v>
      </c>
      <c r="G12" s="14">
        <v>163559</v>
      </c>
      <c r="H12" s="14">
        <v>165082</v>
      </c>
      <c r="I12" s="14">
        <v>170740</v>
      </c>
      <c r="J12" s="14">
        <v>205708</v>
      </c>
      <c r="K12" s="14">
        <v>215055</v>
      </c>
      <c r="L12" s="14">
        <v>232900</v>
      </c>
      <c r="M12" s="14">
        <v>233500</v>
      </c>
      <c r="N12" s="14">
        <v>231054</v>
      </c>
      <c r="O12" s="14">
        <v>227717</v>
      </c>
      <c r="P12" s="14">
        <v>227225</v>
      </c>
      <c r="Q12" s="14">
        <v>231709</v>
      </c>
      <c r="R12" s="14">
        <v>226106</v>
      </c>
      <c r="S12" s="14">
        <v>231296</v>
      </c>
      <c r="T12" s="14">
        <v>228306</v>
      </c>
      <c r="U12" s="14">
        <v>220878</v>
      </c>
      <c r="V12" s="14">
        <v>209803</v>
      </c>
      <c r="W12" s="14">
        <v>214006</v>
      </c>
      <c r="X12" s="14">
        <v>258422</v>
      </c>
      <c r="Y12" s="84">
        <v>255156</v>
      </c>
      <c r="Z12" s="84">
        <v>280690</v>
      </c>
      <c r="AA12" s="84">
        <v>269138</v>
      </c>
      <c r="AB12" s="84">
        <v>268326</v>
      </c>
      <c r="AC12" s="84">
        <v>259129</v>
      </c>
      <c r="AD12" s="84">
        <v>243863</v>
      </c>
      <c r="AE12" s="84">
        <v>238003</v>
      </c>
      <c r="AF12" s="84">
        <v>249595</v>
      </c>
    </row>
    <row r="13" spans="1:32" ht="18" customHeight="1" x14ac:dyDescent="0.15">
      <c r="A13" s="12" t="s">
        <v>49</v>
      </c>
      <c r="B13" s="14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</row>
    <row r="14" spans="1:32" ht="18" customHeight="1" x14ac:dyDescent="0.15">
      <c r="A14" s="12" t="s">
        <v>50</v>
      </c>
      <c r="B14" s="14"/>
      <c r="C14" s="14">
        <v>25494</v>
      </c>
      <c r="D14" s="14">
        <v>23814</v>
      </c>
      <c r="E14" s="14">
        <v>23342</v>
      </c>
      <c r="F14" s="14">
        <v>19192</v>
      </c>
      <c r="G14" s="14">
        <v>19800</v>
      </c>
      <c r="H14" s="14">
        <v>17175</v>
      </c>
      <c r="I14" s="14">
        <v>14158</v>
      </c>
      <c r="J14" s="14">
        <v>30390</v>
      </c>
      <c r="K14" s="14">
        <v>16777</v>
      </c>
      <c r="L14" s="14">
        <v>13624</v>
      </c>
      <c r="M14" s="14">
        <v>9896</v>
      </c>
      <c r="N14" s="14">
        <v>10497</v>
      </c>
      <c r="O14" s="14">
        <v>8127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</row>
    <row r="15" spans="1:32" ht="18" customHeight="1" x14ac:dyDescent="0.15">
      <c r="A15" s="12" t="s">
        <v>51</v>
      </c>
      <c r="B15" s="14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</row>
    <row r="16" spans="1:32" ht="18" customHeight="1" x14ac:dyDescent="0.15">
      <c r="A16" s="12" t="s">
        <v>52</v>
      </c>
      <c r="B16" s="14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</row>
    <row r="17" spans="1:32" ht="18" customHeight="1" x14ac:dyDescent="0.15">
      <c r="A17" s="12" t="s">
        <v>53</v>
      </c>
      <c r="B17" s="15">
        <f t="shared" ref="B17:J17" si="5">SUM(B18:B21)</f>
        <v>0</v>
      </c>
      <c r="C17" s="15">
        <f t="shared" si="5"/>
        <v>0</v>
      </c>
      <c r="D17" s="15">
        <f t="shared" si="5"/>
        <v>271008</v>
      </c>
      <c r="E17" s="15">
        <f t="shared" si="5"/>
        <v>289704</v>
      </c>
      <c r="F17" s="15">
        <f t="shared" si="5"/>
        <v>301894</v>
      </c>
      <c r="G17" s="15">
        <f t="shared" si="5"/>
        <v>310033</v>
      </c>
      <c r="H17" s="15">
        <f t="shared" si="5"/>
        <v>334583</v>
      </c>
      <c r="I17" s="15">
        <f t="shared" si="5"/>
        <v>350032</v>
      </c>
      <c r="J17" s="15">
        <f t="shared" si="5"/>
        <v>343229</v>
      </c>
      <c r="K17" s="15">
        <f t="shared" ref="K17:P17" si="6">SUM(K18:K21)</f>
        <v>354337</v>
      </c>
      <c r="L17" s="15">
        <f t="shared" si="6"/>
        <v>359433</v>
      </c>
      <c r="M17" s="15">
        <f t="shared" si="6"/>
        <v>344927</v>
      </c>
      <c r="N17" s="15">
        <f t="shared" si="6"/>
        <v>348957</v>
      </c>
      <c r="O17" s="15">
        <f t="shared" si="6"/>
        <v>317112</v>
      </c>
      <c r="P17" s="15">
        <f t="shared" si="6"/>
        <v>296578</v>
      </c>
      <c r="Q17" s="15">
        <f t="shared" ref="Q17:V17" si="7">SUM(Q18:Q21)</f>
        <v>298063</v>
      </c>
      <c r="R17" s="15">
        <f t="shared" si="7"/>
        <v>295741</v>
      </c>
      <c r="S17" s="15">
        <f t="shared" si="7"/>
        <v>273619</v>
      </c>
      <c r="T17" s="15">
        <f t="shared" si="7"/>
        <v>275337</v>
      </c>
      <c r="U17" s="15">
        <f t="shared" si="7"/>
        <v>277843</v>
      </c>
      <c r="V17" s="15">
        <f t="shared" si="7"/>
        <v>266566</v>
      </c>
      <c r="W17" s="15">
        <f>SUM(W18:W21)</f>
        <v>264918</v>
      </c>
      <c r="X17" s="15">
        <f>SUM(X18:X21)</f>
        <v>263433</v>
      </c>
      <c r="Y17" s="15">
        <f t="shared" ref="Y17:AB17" si="8">SUM(Y18:Y21)</f>
        <v>121966</v>
      </c>
      <c r="Z17" s="15">
        <f t="shared" si="8"/>
        <v>4680</v>
      </c>
      <c r="AA17" s="15">
        <f t="shared" si="8"/>
        <v>3370</v>
      </c>
      <c r="AB17" s="15">
        <f t="shared" si="8"/>
        <v>2421</v>
      </c>
      <c r="AC17" s="15">
        <f t="shared" ref="AC17" si="9">SUM(AC18:AC21)</f>
        <v>1360</v>
      </c>
      <c r="AD17" s="15">
        <f t="shared" ref="AD17" si="10">SUM(AD18:AD21)</f>
        <v>1148</v>
      </c>
      <c r="AE17" s="15">
        <f t="shared" ref="AE17:AF17" si="11">SUM(AE18:AE21)</f>
        <v>652</v>
      </c>
      <c r="AF17" s="15">
        <f t="shared" si="11"/>
        <v>226</v>
      </c>
    </row>
    <row r="18" spans="1:32" ht="18" customHeight="1" x14ac:dyDescent="0.15">
      <c r="A18" s="12" t="s">
        <v>54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</row>
    <row r="19" spans="1:32" ht="18" customHeight="1" x14ac:dyDescent="0.15">
      <c r="A19" s="12" t="s">
        <v>55</v>
      </c>
      <c r="B19" s="14"/>
      <c r="C19" s="1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</row>
    <row r="20" spans="1:32" ht="18" customHeight="1" x14ac:dyDescent="0.15">
      <c r="A20" s="12" t="s">
        <v>56</v>
      </c>
      <c r="B20" s="14"/>
      <c r="C20" s="14"/>
      <c r="D20" s="14">
        <v>271008</v>
      </c>
      <c r="E20" s="14">
        <v>289704</v>
      </c>
      <c r="F20" s="14">
        <v>301894</v>
      </c>
      <c r="G20" s="14">
        <v>310033</v>
      </c>
      <c r="H20" s="14">
        <v>334583</v>
      </c>
      <c r="I20" s="14">
        <v>350032</v>
      </c>
      <c r="J20" s="14">
        <v>343229</v>
      </c>
      <c r="K20" s="14">
        <v>354337</v>
      </c>
      <c r="L20" s="14">
        <v>359433</v>
      </c>
      <c r="M20" s="14">
        <v>344927</v>
      </c>
      <c r="N20" s="14">
        <v>348957</v>
      </c>
      <c r="O20" s="14">
        <v>317109</v>
      </c>
      <c r="P20" s="14">
        <v>296578</v>
      </c>
      <c r="Q20" s="14">
        <v>298063</v>
      </c>
      <c r="R20" s="14">
        <v>295741</v>
      </c>
      <c r="S20" s="14">
        <v>273619</v>
      </c>
      <c r="T20" s="14">
        <v>275337</v>
      </c>
      <c r="U20" s="14">
        <v>277843</v>
      </c>
      <c r="V20" s="14">
        <v>266566</v>
      </c>
      <c r="W20" s="14">
        <v>264918</v>
      </c>
      <c r="X20" s="14">
        <v>263433</v>
      </c>
      <c r="Y20" s="84">
        <v>121966</v>
      </c>
      <c r="Z20" s="84">
        <v>4680</v>
      </c>
      <c r="AA20" s="84">
        <v>3370</v>
      </c>
      <c r="AB20" s="84">
        <v>2421</v>
      </c>
      <c r="AC20" s="84">
        <v>1360</v>
      </c>
      <c r="AD20" s="84">
        <v>1148</v>
      </c>
      <c r="AE20" s="84">
        <v>652</v>
      </c>
      <c r="AF20" s="84">
        <v>226</v>
      </c>
    </row>
    <row r="21" spans="1:32" ht="18" customHeight="1" x14ac:dyDescent="0.15">
      <c r="A21" s="12" t="s">
        <v>57</v>
      </c>
      <c r="B21" s="14"/>
      <c r="C21" s="1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</row>
    <row r="22" spans="1:32" ht="18" customHeight="1" x14ac:dyDescent="0.15">
      <c r="A22" s="12" t="s">
        <v>58</v>
      </c>
      <c r="B22" s="15">
        <f t="shared" ref="B22:J22" si="12">+B4+B9+B11+B12+B13+B14+B15+B16+B17</f>
        <v>0</v>
      </c>
      <c r="C22" s="15">
        <f t="shared" si="12"/>
        <v>1418307</v>
      </c>
      <c r="D22" s="15">
        <f t="shared" si="12"/>
        <v>4399151</v>
      </c>
      <c r="E22" s="15">
        <f t="shared" si="12"/>
        <v>4807814</v>
      </c>
      <c r="F22" s="15">
        <f t="shared" si="12"/>
        <v>4784621</v>
      </c>
      <c r="G22" s="15">
        <f t="shared" si="12"/>
        <v>4483745</v>
      </c>
      <c r="H22" s="15">
        <f t="shared" si="12"/>
        <v>4728683</v>
      </c>
      <c r="I22" s="15">
        <f t="shared" si="12"/>
        <v>4707198</v>
      </c>
      <c r="J22" s="15">
        <f t="shared" si="12"/>
        <v>5091863</v>
      </c>
      <c r="K22" s="15">
        <f t="shared" ref="K22:P22" si="13">+K4+K9+K11+K12+K13+K14+K15+K16+K17</f>
        <v>4909805</v>
      </c>
      <c r="L22" s="15">
        <f t="shared" si="13"/>
        <v>4868459</v>
      </c>
      <c r="M22" s="15">
        <f t="shared" si="13"/>
        <v>4732127</v>
      </c>
      <c r="N22" s="15">
        <f t="shared" si="13"/>
        <v>4657774</v>
      </c>
      <c r="O22" s="15">
        <f t="shared" si="13"/>
        <v>4678686</v>
      </c>
      <c r="P22" s="15">
        <f t="shared" si="13"/>
        <v>4500728</v>
      </c>
      <c r="Q22" s="15">
        <f t="shared" ref="Q22:V22" si="14">+Q4+Q9+Q11+Q12+Q13+Q14+Q15+Q16+Q17</f>
        <v>4506889</v>
      </c>
      <c r="R22" s="15">
        <f t="shared" si="14"/>
        <v>4627184</v>
      </c>
      <c r="S22" s="15">
        <f t="shared" si="14"/>
        <v>4644416</v>
      </c>
      <c r="T22" s="15">
        <f t="shared" si="14"/>
        <v>5007869</v>
      </c>
      <c r="U22" s="15">
        <f t="shared" si="14"/>
        <v>5064764</v>
      </c>
      <c r="V22" s="15">
        <f t="shared" si="14"/>
        <v>4868336</v>
      </c>
      <c r="W22" s="15">
        <f>+W4+W9+W11+W12+W13+W14+W15+W16+W17</f>
        <v>4708549</v>
      </c>
      <c r="X22" s="15">
        <f>+X4+X9+X11+X12+X13+X14+X15+X16+X17</f>
        <v>4723837</v>
      </c>
      <c r="Y22" s="15">
        <f t="shared" ref="Y22:AB22" si="15">+Y4+Y9+Y11+Y12+Y13+Y14+Y15+Y16+Y17</f>
        <v>4627150</v>
      </c>
      <c r="Z22" s="15">
        <f t="shared" si="15"/>
        <v>4603223</v>
      </c>
      <c r="AA22" s="15">
        <f t="shared" si="15"/>
        <v>4679135</v>
      </c>
      <c r="AB22" s="15">
        <f t="shared" si="15"/>
        <v>4764062</v>
      </c>
      <c r="AC22" s="15">
        <f t="shared" ref="AC22" si="16">+AC4+AC9+AC11+AC12+AC13+AC14+AC15+AC16+AC17</f>
        <v>4867392</v>
      </c>
      <c r="AD22" s="15">
        <f t="shared" ref="AD22" si="17">+AD4+AD9+AD11+AD12+AD13+AD14+AD15+AD16+AD17</f>
        <v>5169322</v>
      </c>
      <c r="AE22" s="15">
        <f t="shared" ref="AE22:AF22" si="18">+AE4+AE9+AE11+AE12+AE13+AE14+AE15+AE16+AE17</f>
        <v>5755944</v>
      </c>
      <c r="AF22" s="15">
        <f t="shared" si="18"/>
        <v>5625689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8" t="s">
        <v>100</v>
      </c>
      <c r="K30" s="68" t="str">
        <f>財政指標!$L$1</f>
        <v>壬生町</v>
      </c>
      <c r="M30" s="68"/>
      <c r="P30" s="68"/>
      <c r="R30" s="68"/>
      <c r="S30" s="68"/>
      <c r="T30" s="68"/>
      <c r="U30" s="68" t="str">
        <f>財政指標!$L$1</f>
        <v>壬生町</v>
      </c>
      <c r="W30" s="68"/>
      <c r="X30" s="68"/>
      <c r="Y30" s="68"/>
      <c r="Z30" s="68"/>
      <c r="AA30" s="68"/>
      <c r="AB30" s="68"/>
      <c r="AC30" s="68"/>
      <c r="AE30" s="68" t="str">
        <f>財政指標!$L$1</f>
        <v>壬生町</v>
      </c>
    </row>
    <row r="31" spans="1:32" ht="18" customHeight="1" x14ac:dyDescent="0.15">
      <c r="K31" s="16"/>
      <c r="L31" s="16" t="s">
        <v>240</v>
      </c>
      <c r="U31" s="16"/>
      <c r="V31" s="16" t="s">
        <v>240</v>
      </c>
      <c r="AE31" s="16"/>
      <c r="AF31" s="16" t="s">
        <v>240</v>
      </c>
    </row>
    <row r="32" spans="1:32" s="76" customFormat="1" ht="18" customHeight="1" x14ac:dyDescent="0.2">
      <c r="A32" s="56"/>
      <c r="B32" s="56" t="s">
        <v>10</v>
      </c>
      <c r="C32" s="56" t="s">
        <v>9</v>
      </c>
      <c r="D32" s="56" t="s">
        <v>8</v>
      </c>
      <c r="E32" s="56" t="s">
        <v>7</v>
      </c>
      <c r="F32" s="56" t="s">
        <v>6</v>
      </c>
      <c r="G32" s="56" t="s">
        <v>5</v>
      </c>
      <c r="H32" s="56" t="s">
        <v>4</v>
      </c>
      <c r="I32" s="56" t="s">
        <v>3</v>
      </c>
      <c r="J32" s="55" t="s">
        <v>2</v>
      </c>
      <c r="K32" s="55" t="s">
        <v>82</v>
      </c>
      <c r="L32" s="56" t="s">
        <v>83</v>
      </c>
      <c r="M32" s="56" t="s">
        <v>182</v>
      </c>
      <c r="N32" s="56" t="s">
        <v>185</v>
      </c>
      <c r="O32" s="46" t="s">
        <v>187</v>
      </c>
      <c r="P32" s="46" t="s">
        <v>189</v>
      </c>
      <c r="Q32" s="46" t="s">
        <v>193</v>
      </c>
      <c r="R32" s="46" t="s">
        <v>200</v>
      </c>
      <c r="S32" s="46" t="s">
        <v>202</v>
      </c>
      <c r="T32" s="46" t="s">
        <v>212</v>
      </c>
      <c r="U32" s="46" t="s">
        <v>216</v>
      </c>
      <c r="V32" s="46" t="s">
        <v>218</v>
      </c>
      <c r="W32" s="46" t="s">
        <v>221</v>
      </c>
      <c r="X32" s="46" t="s">
        <v>222</v>
      </c>
      <c r="Y32" s="46" t="s">
        <v>226</v>
      </c>
      <c r="Z32" s="46" t="s">
        <v>227</v>
      </c>
      <c r="AA32" s="46" t="s">
        <v>228</v>
      </c>
      <c r="AB32" s="46" t="s">
        <v>229</v>
      </c>
      <c r="AC32" s="46" t="s">
        <v>232</v>
      </c>
      <c r="AD32" s="46" t="s">
        <v>235</v>
      </c>
      <c r="AE32" s="46" t="str">
        <f>AE3</f>
        <v>１８(H30)</v>
      </c>
      <c r="AF32" s="46" t="str">
        <f>AF3</f>
        <v>１９(R１)</v>
      </c>
    </row>
    <row r="33" spans="1:32" ht="18" customHeight="1" x14ac:dyDescent="0.15">
      <c r="A33" s="12" t="s">
        <v>40</v>
      </c>
      <c r="B33" s="29" t="e">
        <f>B4/B$22*100</f>
        <v>#DIV/0!</v>
      </c>
      <c r="C33" s="29">
        <f>C4/C$22*100</f>
        <v>47.930032073450953</v>
      </c>
      <c r="D33" s="29">
        <f t="shared" ref="D33:L33" si="19">D4/D$22*100</f>
        <v>52.832967088422286</v>
      </c>
      <c r="E33" s="29">
        <f t="shared" si="19"/>
        <v>53.198251845849278</v>
      </c>
      <c r="F33" s="29">
        <f t="shared" si="19"/>
        <v>50.89333094512606</v>
      </c>
      <c r="G33" s="29">
        <f t="shared" si="19"/>
        <v>46.400943853854308</v>
      </c>
      <c r="H33" s="29">
        <f t="shared" si="19"/>
        <v>46.221664679150621</v>
      </c>
      <c r="I33" s="29">
        <f t="shared" si="19"/>
        <v>44.068063421169029</v>
      </c>
      <c r="J33" s="29">
        <f t="shared" si="19"/>
        <v>47.569170655219907</v>
      </c>
      <c r="K33" s="29">
        <f t="shared" si="19"/>
        <v>43.552972063045274</v>
      </c>
      <c r="L33" s="29">
        <f t="shared" si="19"/>
        <v>41.253813578382811</v>
      </c>
      <c r="M33" s="29">
        <f t="shared" ref="M33:N50" si="20">M4/M$22*100</f>
        <v>40.883877376917397</v>
      </c>
      <c r="N33" s="29">
        <f t="shared" si="20"/>
        <v>39.200485038561339</v>
      </c>
      <c r="O33" s="29">
        <f t="shared" ref="O33:P50" si="21">O4/O$22*100</f>
        <v>39.263395748293433</v>
      </c>
      <c r="P33" s="29">
        <f t="shared" si="21"/>
        <v>40.192386653892434</v>
      </c>
      <c r="Q33" s="29">
        <f t="shared" ref="Q33:R50" si="22">Q4/Q$22*100</f>
        <v>39.237021368842235</v>
      </c>
      <c r="R33" s="29">
        <f t="shared" si="22"/>
        <v>39.79733678193908</v>
      </c>
      <c r="S33" s="29">
        <f t="shared" ref="S33:T50" si="23">S4/S$22*100</f>
        <v>42.780836169714341</v>
      </c>
      <c r="T33" s="29">
        <f t="shared" si="23"/>
        <v>46.38471972809193</v>
      </c>
      <c r="U33" s="29">
        <f t="shared" ref="U33:V50" si="24">U4/U$22*100</f>
        <v>46.348161533291581</v>
      </c>
      <c r="V33" s="29">
        <f t="shared" si="24"/>
        <v>46.168814149228815</v>
      </c>
      <c r="W33" s="29">
        <f t="shared" ref="W33:X50" si="25">W4/W$22*100</f>
        <v>44.465248211285477</v>
      </c>
      <c r="X33" s="29">
        <f t="shared" si="25"/>
        <v>43.549131775715381</v>
      </c>
      <c r="Y33" s="85">
        <f t="shared" ref="Y33:AB33" si="26">Y4/Y$22*100</f>
        <v>47.651859135753114</v>
      </c>
      <c r="Z33" s="85">
        <f t="shared" si="26"/>
        <v>48.468040761874889</v>
      </c>
      <c r="AA33" s="85">
        <f t="shared" si="26"/>
        <v>48.870336077074072</v>
      </c>
      <c r="AB33" s="85">
        <f t="shared" si="26"/>
        <v>48.103047357486112</v>
      </c>
      <c r="AC33" s="85">
        <f t="shared" ref="AC33" si="27">AC4/AC$22*100</f>
        <v>48.114924789291678</v>
      </c>
      <c r="AD33" s="85">
        <f t="shared" ref="AD33" si="28">AD4/AD$22*100</f>
        <v>47.703857488467541</v>
      </c>
      <c r="AE33" s="85">
        <f t="shared" ref="AE33:AF33" si="29">AE4/AE$22*100</f>
        <v>50.010997327284635</v>
      </c>
      <c r="AF33" s="85">
        <f t="shared" si="29"/>
        <v>46.208864371990707</v>
      </c>
    </row>
    <row r="34" spans="1:32" ht="18" customHeight="1" x14ac:dyDescent="0.15">
      <c r="A34" s="12" t="s">
        <v>41</v>
      </c>
      <c r="B34" s="29" t="e">
        <f t="shared" ref="B34:C50" si="30">B5/B$22*100</f>
        <v>#DIV/0!</v>
      </c>
      <c r="C34" s="29">
        <f t="shared" si="30"/>
        <v>0.6091769976457847</v>
      </c>
      <c r="D34" s="29">
        <f t="shared" ref="D34:L34" si="31">D5/D$22*100</f>
        <v>0.4294919633356527</v>
      </c>
      <c r="E34" s="29">
        <f t="shared" si="31"/>
        <v>0.37954879286095511</v>
      </c>
      <c r="F34" s="29">
        <f t="shared" si="31"/>
        <v>0.42438053087172423</v>
      </c>
      <c r="G34" s="29">
        <f t="shared" si="31"/>
        <v>0.42738826583581357</v>
      </c>
      <c r="H34" s="29">
        <f t="shared" si="31"/>
        <v>0.43437041561043527</v>
      </c>
      <c r="I34" s="29">
        <f t="shared" si="31"/>
        <v>0.59553475337132622</v>
      </c>
      <c r="J34" s="29">
        <f t="shared" si="31"/>
        <v>0.55794902572987526</v>
      </c>
      <c r="K34" s="29">
        <f t="shared" si="31"/>
        <v>0.57759931402570974</v>
      </c>
      <c r="L34" s="29">
        <f t="shared" si="31"/>
        <v>0.58151871054064541</v>
      </c>
      <c r="M34" s="29">
        <f t="shared" si="20"/>
        <v>0.5955461465848233</v>
      </c>
      <c r="N34" s="29">
        <f t="shared" si="20"/>
        <v>0.59635783101541628</v>
      </c>
      <c r="O34" s="29">
        <f t="shared" si="21"/>
        <v>0.59779604786472096</v>
      </c>
      <c r="P34" s="29">
        <f t="shared" si="21"/>
        <v>0.60592419715210522</v>
      </c>
      <c r="Q34" s="29">
        <f t="shared" si="22"/>
        <v>0.93676591546851939</v>
      </c>
      <c r="R34" s="29">
        <f t="shared" si="22"/>
        <v>1.0236679587412127</v>
      </c>
      <c r="S34" s="29">
        <f t="shared" si="23"/>
        <v>1.1582080502693988</v>
      </c>
      <c r="T34" s="29">
        <f t="shared" si="23"/>
        <v>1.0754873979331327</v>
      </c>
      <c r="U34" s="29">
        <f t="shared" si="24"/>
        <v>1.1335967480419622</v>
      </c>
      <c r="V34" s="29">
        <f t="shared" si="24"/>
        <v>1.1614851563244608</v>
      </c>
      <c r="W34" s="29">
        <f t="shared" si="25"/>
        <v>1.1956549671671677</v>
      </c>
      <c r="X34" s="29">
        <f t="shared" si="25"/>
        <v>1.182894329334395</v>
      </c>
      <c r="Y34" s="85">
        <f t="shared" ref="Y34:AB34" si="32">Y5/Y$22*100</f>
        <v>1.2032676701641398</v>
      </c>
      <c r="Z34" s="85">
        <f t="shared" si="32"/>
        <v>1.243237618512073</v>
      </c>
      <c r="AA34" s="85">
        <f t="shared" si="32"/>
        <v>1.4320168150737262</v>
      </c>
      <c r="AB34" s="85">
        <f t="shared" si="32"/>
        <v>1.4238269779024706</v>
      </c>
      <c r="AC34" s="85">
        <f t="shared" ref="AC34" si="33">AC5/AC$22*100</f>
        <v>1.4016951994004181</v>
      </c>
      <c r="AD34" s="85">
        <f t="shared" ref="AD34" si="34">AD5/AD$22*100</f>
        <v>1.3388989890743892</v>
      </c>
      <c r="AE34" s="85">
        <f t="shared" ref="AE34:AF34" si="35">AE5/AE$22*100</f>
        <v>1.2096538812747308</v>
      </c>
      <c r="AF34" s="85">
        <f t="shared" si="35"/>
        <v>1.2508156778663022</v>
      </c>
    </row>
    <row r="35" spans="1:32" ht="18" customHeight="1" x14ac:dyDescent="0.15">
      <c r="A35" s="12" t="s">
        <v>42</v>
      </c>
      <c r="B35" s="29" t="e">
        <f t="shared" si="30"/>
        <v>#DIV/0!</v>
      </c>
      <c r="C35" s="29">
        <f t="shared" si="30"/>
        <v>38.308490333898092</v>
      </c>
      <c r="D35" s="29">
        <f t="shared" ref="D35:L35" si="36">D6/D$22*100</f>
        <v>38.974656700804317</v>
      </c>
      <c r="E35" s="29">
        <f t="shared" si="36"/>
        <v>40.909569296981957</v>
      </c>
      <c r="F35" s="29">
        <f t="shared" si="36"/>
        <v>41.334078498589541</v>
      </c>
      <c r="G35" s="29">
        <f t="shared" si="36"/>
        <v>36.22643571389542</v>
      </c>
      <c r="H35" s="29">
        <f t="shared" si="36"/>
        <v>36.188828898025093</v>
      </c>
      <c r="I35" s="29">
        <f t="shared" si="36"/>
        <v>36.393965157191175</v>
      </c>
      <c r="J35" s="29">
        <f t="shared" si="36"/>
        <v>38.721073210335781</v>
      </c>
      <c r="K35" s="29">
        <f t="shared" si="36"/>
        <v>35.474076872706753</v>
      </c>
      <c r="L35" s="29">
        <f t="shared" si="36"/>
        <v>34.518479050557886</v>
      </c>
      <c r="M35" s="29">
        <f t="shared" si="20"/>
        <v>34.150816324244893</v>
      </c>
      <c r="N35" s="29">
        <f t="shared" si="20"/>
        <v>33.057743892254109</v>
      </c>
      <c r="O35" s="29">
        <f t="shared" si="21"/>
        <v>32.620355373282159</v>
      </c>
      <c r="P35" s="29">
        <f t="shared" si="21"/>
        <v>32.488899573580099</v>
      </c>
      <c r="Q35" s="29">
        <f t="shared" si="22"/>
        <v>31.107244931037798</v>
      </c>
      <c r="R35" s="29">
        <f t="shared" si="22"/>
        <v>31.469291041808585</v>
      </c>
      <c r="S35" s="29">
        <f t="shared" si="23"/>
        <v>34.531187559426201</v>
      </c>
      <c r="T35" s="29">
        <f t="shared" si="23"/>
        <v>38.408472745592988</v>
      </c>
      <c r="U35" s="29">
        <f t="shared" si="24"/>
        <v>39.476370468594389</v>
      </c>
      <c r="V35" s="29">
        <f t="shared" si="24"/>
        <v>40.494637181985794</v>
      </c>
      <c r="W35" s="29">
        <f t="shared" si="25"/>
        <v>38.425510704040668</v>
      </c>
      <c r="X35" s="29">
        <f t="shared" si="25"/>
        <v>37.064826749949248</v>
      </c>
      <c r="Y35" s="85">
        <f t="shared" ref="Y35:AB35" si="37">Y6/Y$22*100</f>
        <v>39.924424321666685</v>
      </c>
      <c r="Z35" s="85">
        <f t="shared" si="37"/>
        <v>41.155751090051467</v>
      </c>
      <c r="AA35" s="85">
        <f t="shared" si="37"/>
        <v>40.865801050835252</v>
      </c>
      <c r="AB35" s="85">
        <f t="shared" si="37"/>
        <v>40.018958611369875</v>
      </c>
      <c r="AC35" s="85">
        <f t="shared" ref="AC35" si="38">AC6/AC$22*100</f>
        <v>39.930603493616296</v>
      </c>
      <c r="AD35" s="85">
        <f t="shared" ref="AD35" si="39">AD6/AD$22*100</f>
        <v>38.604907955047103</v>
      </c>
      <c r="AE35" s="85">
        <f t="shared" ref="AE35:AF35" si="40">AE6/AE$22*100</f>
        <v>35.377637447480382</v>
      </c>
      <c r="AF35" s="85">
        <f t="shared" si="40"/>
        <v>36.243187278927081</v>
      </c>
    </row>
    <row r="36" spans="1:32" ht="18" customHeight="1" x14ac:dyDescent="0.15">
      <c r="A36" s="12" t="s">
        <v>43</v>
      </c>
      <c r="B36" s="29" t="e">
        <f t="shared" si="30"/>
        <v>#DIV/0!</v>
      </c>
      <c r="C36" s="29">
        <f t="shared" si="30"/>
        <v>1.6318751864018159</v>
      </c>
      <c r="D36" s="29">
        <f t="shared" ref="D36:L36" si="41">D7/D$22*100</f>
        <v>1.4647599048089053</v>
      </c>
      <c r="E36" s="29">
        <f t="shared" si="41"/>
        <v>1.4700235907628705</v>
      </c>
      <c r="F36" s="29">
        <f t="shared" si="41"/>
        <v>1.5270384007427129</v>
      </c>
      <c r="G36" s="29">
        <f t="shared" si="41"/>
        <v>1.801373628518125</v>
      </c>
      <c r="H36" s="29">
        <f t="shared" si="41"/>
        <v>1.8237001719083306</v>
      </c>
      <c r="I36" s="29">
        <f t="shared" si="41"/>
        <v>1.843517098707129</v>
      </c>
      <c r="J36" s="29">
        <f t="shared" si="41"/>
        <v>1.8072756474398468</v>
      </c>
      <c r="K36" s="29">
        <f t="shared" si="41"/>
        <v>1.8716221927347418</v>
      </c>
      <c r="L36" s="29">
        <f t="shared" si="41"/>
        <v>1.9294811766926661</v>
      </c>
      <c r="M36" s="29">
        <f t="shared" si="20"/>
        <v>2.1281550558554323</v>
      </c>
      <c r="N36" s="29">
        <f t="shared" si="20"/>
        <v>2.1069935982295407</v>
      </c>
      <c r="O36" s="29">
        <f t="shared" si="21"/>
        <v>2.1086689724422625</v>
      </c>
      <c r="P36" s="29">
        <f t="shared" si="21"/>
        <v>2.2474586333588698</v>
      </c>
      <c r="Q36" s="29">
        <f t="shared" si="22"/>
        <v>2.4116857548521828</v>
      </c>
      <c r="R36" s="29">
        <f t="shared" si="22"/>
        <v>2.2381431125280518</v>
      </c>
      <c r="S36" s="29">
        <f t="shared" si="23"/>
        <v>2.2865738125094737</v>
      </c>
      <c r="T36" s="29">
        <f t="shared" si="23"/>
        <v>2.1833238848699916</v>
      </c>
      <c r="U36" s="29">
        <f t="shared" si="24"/>
        <v>1.9902802973642997</v>
      </c>
      <c r="V36" s="29">
        <f t="shared" si="24"/>
        <v>2.1161645375339746</v>
      </c>
      <c r="W36" s="29">
        <f t="shared" si="25"/>
        <v>2.2620769158396783</v>
      </c>
      <c r="X36" s="29">
        <f t="shared" si="25"/>
        <v>2.1819762197552541</v>
      </c>
      <c r="Y36" s="85">
        <f t="shared" ref="Y36:AB36" si="42">Y7/Y$22*100</f>
        <v>2.265433366110889</v>
      </c>
      <c r="Z36" s="85">
        <f t="shared" si="42"/>
        <v>2.4644254688508465</v>
      </c>
      <c r="AA36" s="85">
        <f t="shared" si="42"/>
        <v>2.344450416583407</v>
      </c>
      <c r="AB36" s="85">
        <f t="shared" si="42"/>
        <v>2.3008306776863945</v>
      </c>
      <c r="AC36" s="85">
        <f t="shared" ref="AC36" si="43">AC7/AC$22*100</f>
        <v>2.2392073619712569</v>
      </c>
      <c r="AD36" s="85">
        <f t="shared" ref="AD36" si="44">AD7/AD$22*100</f>
        <v>2.1851414943777927</v>
      </c>
      <c r="AE36" s="85">
        <f t="shared" ref="AE36:AF36" si="45">AE7/AE$22*100</f>
        <v>2.0014961924577448</v>
      </c>
      <c r="AF36" s="85">
        <f t="shared" si="45"/>
        <v>2.0667335147748123</v>
      </c>
    </row>
    <row r="37" spans="1:32" ht="18" customHeight="1" x14ac:dyDescent="0.15">
      <c r="A37" s="12" t="s">
        <v>44</v>
      </c>
      <c r="B37" s="29" t="e">
        <f t="shared" si="30"/>
        <v>#DIV/0!</v>
      </c>
      <c r="C37" s="29">
        <f t="shared" si="30"/>
        <v>7.3804895555052612</v>
      </c>
      <c r="D37" s="29">
        <f t="shared" ref="D37:L37" si="46">D8/D$22*100</f>
        <v>11.964058519473417</v>
      </c>
      <c r="E37" s="29">
        <f t="shared" si="46"/>
        <v>10.439110165243497</v>
      </c>
      <c r="F37" s="29">
        <f t="shared" si="46"/>
        <v>7.6078335149220795</v>
      </c>
      <c r="G37" s="29">
        <f t="shared" si="46"/>
        <v>7.9457462456049583</v>
      </c>
      <c r="H37" s="29">
        <f t="shared" si="46"/>
        <v>7.7747651936067612</v>
      </c>
      <c r="I37" s="29">
        <f t="shared" si="46"/>
        <v>5.2350464118993933</v>
      </c>
      <c r="J37" s="29">
        <f t="shared" si="46"/>
        <v>6.4828727717144004</v>
      </c>
      <c r="K37" s="29">
        <f t="shared" si="46"/>
        <v>5.6296736835780647</v>
      </c>
      <c r="L37" s="29">
        <f t="shared" si="46"/>
        <v>4.2243346405916125</v>
      </c>
      <c r="M37" s="29">
        <f t="shared" si="20"/>
        <v>4.0093598502322534</v>
      </c>
      <c r="N37" s="29">
        <f t="shared" si="20"/>
        <v>3.4393897170622703</v>
      </c>
      <c r="O37" s="29">
        <f t="shared" si="21"/>
        <v>3.9365753547042908</v>
      </c>
      <c r="P37" s="29">
        <f t="shared" si="21"/>
        <v>4.8501042498013653</v>
      </c>
      <c r="Q37" s="29">
        <f t="shared" si="22"/>
        <v>4.781324767483734</v>
      </c>
      <c r="R37" s="29">
        <f t="shared" si="22"/>
        <v>5.0662346688612336</v>
      </c>
      <c r="S37" s="29">
        <f t="shared" si="23"/>
        <v>4.8048667475092666</v>
      </c>
      <c r="T37" s="29">
        <f t="shared" si="23"/>
        <v>4.7174356996958187</v>
      </c>
      <c r="U37" s="29">
        <f t="shared" si="24"/>
        <v>3.7479140192909286</v>
      </c>
      <c r="V37" s="29">
        <f t="shared" si="24"/>
        <v>2.3965272733845815</v>
      </c>
      <c r="W37" s="29">
        <f t="shared" si="25"/>
        <v>2.5820056242379552</v>
      </c>
      <c r="X37" s="29">
        <f t="shared" si="25"/>
        <v>3.1194344766764814</v>
      </c>
      <c r="Y37" s="85">
        <f t="shared" ref="Y37:AB37" si="47">Y8/Y$22*100</f>
        <v>4.2587337778113961</v>
      </c>
      <c r="Z37" s="85">
        <f t="shared" si="47"/>
        <v>3.6046265844604966</v>
      </c>
      <c r="AA37" s="85">
        <f t="shared" si="47"/>
        <v>4.2280677945816905</v>
      </c>
      <c r="AB37" s="85">
        <f t="shared" si="47"/>
        <v>4.3594310905273694</v>
      </c>
      <c r="AC37" s="85">
        <f t="shared" ref="AC37" si="48">AC8/AC$22*100</f>
        <v>4.5434187343037093</v>
      </c>
      <c r="AD37" s="85">
        <f t="shared" ref="AD37" si="49">AD8/AD$22*100</f>
        <v>5.5749090499682552</v>
      </c>
      <c r="AE37" s="85">
        <f t="shared" ref="AE37:AF37" si="50">AE8/AE$22*100</f>
        <v>11.422209806071775</v>
      </c>
      <c r="AF37" s="85">
        <f t="shared" si="50"/>
        <v>6.6481279004225087</v>
      </c>
    </row>
    <row r="38" spans="1:32" ht="18" customHeight="1" x14ac:dyDescent="0.15">
      <c r="A38" s="12" t="s">
        <v>45</v>
      </c>
      <c r="B38" s="29" t="e">
        <f t="shared" si="30"/>
        <v>#DIV/0!</v>
      </c>
      <c r="C38" s="29">
        <f t="shared" si="30"/>
        <v>43.605439442941481</v>
      </c>
      <c r="D38" s="29">
        <f t="shared" ref="D38:L38" si="51">D9/D$22*100</f>
        <v>36.089213577801715</v>
      </c>
      <c r="E38" s="29">
        <f t="shared" si="51"/>
        <v>36.21030264481945</v>
      </c>
      <c r="F38" s="29">
        <f t="shared" si="51"/>
        <v>38.284265357694998</v>
      </c>
      <c r="G38" s="29">
        <f t="shared" si="51"/>
        <v>41.813751674102789</v>
      </c>
      <c r="H38" s="29">
        <f t="shared" si="51"/>
        <v>42.089034092579261</v>
      </c>
      <c r="I38" s="29">
        <f t="shared" si="51"/>
        <v>43.796925474560453</v>
      </c>
      <c r="J38" s="29">
        <f t="shared" si="51"/>
        <v>40.329718219048708</v>
      </c>
      <c r="K38" s="29">
        <f t="shared" si="51"/>
        <v>43.749497179623226</v>
      </c>
      <c r="L38" s="29">
        <f t="shared" si="51"/>
        <v>45.516702513053922</v>
      </c>
      <c r="M38" s="29">
        <f t="shared" si="20"/>
        <v>45.844395131407083</v>
      </c>
      <c r="N38" s="29">
        <f t="shared" si="20"/>
        <v>47.237628961817386</v>
      </c>
      <c r="O38" s="29">
        <f t="shared" si="21"/>
        <v>48.002858067414657</v>
      </c>
      <c r="P38" s="29">
        <f t="shared" si="21"/>
        <v>47.163658856967139</v>
      </c>
      <c r="Q38" s="29">
        <f t="shared" si="22"/>
        <v>47.9466656489654</v>
      </c>
      <c r="R38" s="29">
        <f t="shared" si="22"/>
        <v>47.854353749494294</v>
      </c>
      <c r="S38" s="29">
        <f t="shared" si="23"/>
        <v>45.218107077402195</v>
      </c>
      <c r="T38" s="29">
        <f t="shared" si="23"/>
        <v>42.462053220641351</v>
      </c>
      <c r="U38" s="29">
        <f t="shared" si="24"/>
        <v>42.671465047532323</v>
      </c>
      <c r="V38" s="29">
        <f t="shared" si="24"/>
        <v>42.815327454801803</v>
      </c>
      <c r="W38" s="29">
        <f t="shared" si="25"/>
        <v>44.057967751848821</v>
      </c>
      <c r="X38" s="29">
        <f t="shared" si="25"/>
        <v>44.062782013858651</v>
      </c>
      <c r="Y38" s="85">
        <f t="shared" ref="Y38:AB38" si="52">Y9/Y$22*100</f>
        <v>42.791696832823661</v>
      </c>
      <c r="Z38" s="85">
        <f t="shared" si="52"/>
        <v>43.854208236272719</v>
      </c>
      <c r="AA38" s="85">
        <f t="shared" si="52"/>
        <v>43.793393437034837</v>
      </c>
      <c r="AB38" s="85">
        <f t="shared" si="52"/>
        <v>44.670472382601233</v>
      </c>
      <c r="AC38" s="85">
        <f t="shared" ref="AC38" si="53">AC9/AC$22*100</f>
        <v>44.708007902383862</v>
      </c>
      <c r="AD38" s="85">
        <f t="shared" ref="AD38" si="54">AD9/AD$22*100</f>
        <v>45.757857606858309</v>
      </c>
      <c r="AE38" s="85">
        <f t="shared" ref="AE38:AF38" si="55">AE9/AE$22*100</f>
        <v>44.157552609962849</v>
      </c>
      <c r="AF38" s="85">
        <f t="shared" si="55"/>
        <v>47.526605185604822</v>
      </c>
    </row>
    <row r="39" spans="1:32" ht="18" customHeight="1" x14ac:dyDescent="0.15">
      <c r="A39" s="12" t="s">
        <v>46</v>
      </c>
      <c r="B39" s="29" t="e">
        <f t="shared" si="30"/>
        <v>#DIV/0!</v>
      </c>
      <c r="C39" s="29">
        <f t="shared" si="30"/>
        <v>43.596767131516664</v>
      </c>
      <c r="D39" s="29">
        <f t="shared" ref="D39:L39" si="56">D10/D$22*100</f>
        <v>36.007129557498708</v>
      </c>
      <c r="E39" s="29">
        <f t="shared" si="56"/>
        <v>36.10859321928843</v>
      </c>
      <c r="F39" s="29">
        <f t="shared" si="56"/>
        <v>38.18206290529595</v>
      </c>
      <c r="G39" s="29">
        <f t="shared" si="56"/>
        <v>41.704824872957765</v>
      </c>
      <c r="H39" s="29">
        <f t="shared" si="56"/>
        <v>41.990148208285476</v>
      </c>
      <c r="I39" s="29">
        <f t="shared" si="56"/>
        <v>43.696759728398931</v>
      </c>
      <c r="J39" s="29">
        <f t="shared" si="56"/>
        <v>40.236196456974589</v>
      </c>
      <c r="K39" s="29">
        <f t="shared" si="56"/>
        <v>43.659391768104847</v>
      </c>
      <c r="L39" s="29">
        <f t="shared" si="56"/>
        <v>45.425338900871921</v>
      </c>
      <c r="M39" s="29">
        <f t="shared" si="20"/>
        <v>45.749786512492165</v>
      </c>
      <c r="N39" s="29">
        <f t="shared" si="20"/>
        <v>47.146297780871294</v>
      </c>
      <c r="O39" s="29">
        <f t="shared" si="21"/>
        <v>47.913110646878202</v>
      </c>
      <c r="P39" s="29">
        <f t="shared" si="21"/>
        <v>47.070340620450736</v>
      </c>
      <c r="Q39" s="29">
        <f t="shared" si="22"/>
        <v>47.817374690168762</v>
      </c>
      <c r="R39" s="29">
        <f t="shared" si="22"/>
        <v>47.728553694860629</v>
      </c>
      <c r="S39" s="29">
        <f t="shared" si="23"/>
        <v>45.100202049084324</v>
      </c>
      <c r="T39" s="29">
        <f t="shared" si="23"/>
        <v>42.35911522445975</v>
      </c>
      <c r="U39" s="29">
        <f t="shared" si="24"/>
        <v>42.597443829564419</v>
      </c>
      <c r="V39" s="29">
        <f t="shared" si="24"/>
        <v>42.738278541168896</v>
      </c>
      <c r="W39" s="29">
        <f t="shared" si="25"/>
        <v>43.97830414422787</v>
      </c>
      <c r="X39" s="29">
        <f t="shared" si="25"/>
        <v>43.983376225724982</v>
      </c>
      <c r="Y39" s="85">
        <f t="shared" ref="Y39:AB39" si="57">Y10/Y$22*100</f>
        <v>42.710761483850753</v>
      </c>
      <c r="Z39" s="85">
        <f t="shared" si="57"/>
        <v>43.778065933368858</v>
      </c>
      <c r="AA39" s="85">
        <f t="shared" si="57"/>
        <v>43.718507801121362</v>
      </c>
      <c r="AB39" s="85">
        <f t="shared" si="57"/>
        <v>44.596942693021205</v>
      </c>
      <c r="AC39" s="85">
        <f t="shared" ref="AC39" si="58">AC10/AC$22*100</f>
        <v>44.644647482676554</v>
      </c>
      <c r="AD39" s="85">
        <f t="shared" ref="AD39" si="59">AD10/AD$22*100</f>
        <v>45.698197945494599</v>
      </c>
      <c r="AE39" s="85">
        <f t="shared" ref="AE39:AF39" si="60">AE10/AE$22*100</f>
        <v>44.103973214471857</v>
      </c>
      <c r="AF39" s="85">
        <f t="shared" si="60"/>
        <v>47.474451573842778</v>
      </c>
    </row>
    <row r="40" spans="1:32" ht="18" customHeight="1" x14ac:dyDescent="0.15">
      <c r="A40" s="12" t="s">
        <v>47</v>
      </c>
      <c r="B40" s="29" t="e">
        <f t="shared" si="30"/>
        <v>#DIV/0!</v>
      </c>
      <c r="C40" s="29">
        <f t="shared" si="30"/>
        <v>1.6067043312907572</v>
      </c>
      <c r="D40" s="29">
        <f t="shared" ref="D40:L40" si="61">D11/D$22*100</f>
        <v>0.73766506309967528</v>
      </c>
      <c r="E40" s="29">
        <f t="shared" si="61"/>
        <v>0.69586718620978272</v>
      </c>
      <c r="F40" s="29">
        <f t="shared" si="61"/>
        <v>0.71884481550367307</v>
      </c>
      <c r="G40" s="29">
        <f t="shared" si="61"/>
        <v>0.78128885563295858</v>
      </c>
      <c r="H40" s="29">
        <f t="shared" si="61"/>
        <v>0.75940806351366752</v>
      </c>
      <c r="I40" s="29">
        <f t="shared" si="61"/>
        <v>0.77092571844226654</v>
      </c>
      <c r="J40" s="29">
        <f t="shared" si="61"/>
        <v>0.72360548585066009</v>
      </c>
      <c r="K40" s="29">
        <f t="shared" si="61"/>
        <v>0.75878777263048125</v>
      </c>
      <c r="L40" s="29">
        <f t="shared" si="61"/>
        <v>0.78289660034109365</v>
      </c>
      <c r="M40" s="29">
        <f t="shared" si="20"/>
        <v>0.8391997932430808</v>
      </c>
      <c r="N40" s="29">
        <f t="shared" si="20"/>
        <v>0.88398449559811187</v>
      </c>
      <c r="O40" s="29">
        <f t="shared" si="21"/>
        <v>0.91508598781794726</v>
      </c>
      <c r="P40" s="29">
        <f t="shared" si="21"/>
        <v>1.0057261847416685</v>
      </c>
      <c r="Q40" s="29">
        <f t="shared" si="22"/>
        <v>1.0615970351166846</v>
      </c>
      <c r="R40" s="29">
        <f t="shared" si="22"/>
        <v>1.070456675161394</v>
      </c>
      <c r="S40" s="29">
        <f t="shared" si="23"/>
        <v>1.1296145737160497</v>
      </c>
      <c r="T40" s="29">
        <f t="shared" si="23"/>
        <v>1.0961948086102093</v>
      </c>
      <c r="U40" s="29">
        <f t="shared" si="24"/>
        <v>1.133498026758996</v>
      </c>
      <c r="V40" s="29">
        <f t="shared" si="24"/>
        <v>1.2308106917846262</v>
      </c>
      <c r="W40" s="29">
        <f t="shared" si="25"/>
        <v>1.3054127715353498</v>
      </c>
      <c r="X40" s="29">
        <f t="shared" si="25"/>
        <v>1.3408167978700365</v>
      </c>
      <c r="Y40" s="85">
        <f t="shared" ref="Y40:AB40" si="62">Y11/Y$22*100</f>
        <v>1.4062435840636245</v>
      </c>
      <c r="Z40" s="85">
        <f t="shared" si="62"/>
        <v>1.4783989391780499</v>
      </c>
      <c r="AA40" s="85">
        <f t="shared" si="62"/>
        <v>1.512373547674944</v>
      </c>
      <c r="AB40" s="85">
        <f t="shared" si="62"/>
        <v>1.5433678235085941</v>
      </c>
      <c r="AC40" s="85">
        <f t="shared" ref="AC40" si="63">AC11/AC$22*100</f>
        <v>1.8253512353227352</v>
      </c>
      <c r="AD40" s="85">
        <f t="shared" ref="AD40" si="64">AD11/AD$22*100</f>
        <v>1.7985724240045404</v>
      </c>
      <c r="AE40" s="85">
        <f t="shared" ref="AE40:AF40" si="65">AE11/AE$22*100</f>
        <v>1.6852144496193846</v>
      </c>
      <c r="AF40" s="85">
        <f t="shared" si="65"/>
        <v>1.8238121588306784</v>
      </c>
    </row>
    <row r="41" spans="1:32" ht="18" customHeight="1" x14ac:dyDescent="0.15">
      <c r="A41" s="12" t="s">
        <v>48</v>
      </c>
      <c r="B41" s="29" t="e">
        <f t="shared" si="30"/>
        <v>#DIV/0!</v>
      </c>
      <c r="C41" s="29">
        <f t="shared" si="30"/>
        <v>5.0603289696800484</v>
      </c>
      <c r="D41" s="29">
        <f t="shared" ref="D41:L41" si="66">D12/D$22*100</f>
        <v>3.63836112922698</v>
      </c>
      <c r="E41" s="29">
        <f t="shared" si="66"/>
        <v>3.3843863344131031</v>
      </c>
      <c r="F41" s="29">
        <f t="shared" si="66"/>
        <v>3.392766114599254</v>
      </c>
      <c r="G41" s="29">
        <f t="shared" si="66"/>
        <v>3.647821185192289</v>
      </c>
      <c r="H41" s="29">
        <f t="shared" si="66"/>
        <v>3.491077748286362</v>
      </c>
      <c r="I41" s="29">
        <f t="shared" si="66"/>
        <v>3.62721092250634</v>
      </c>
      <c r="J41" s="29">
        <f t="shared" si="66"/>
        <v>4.039935874158437</v>
      </c>
      <c r="K41" s="29">
        <f t="shared" si="66"/>
        <v>4.3801128558058826</v>
      </c>
      <c r="L41" s="29">
        <f t="shared" si="66"/>
        <v>4.7838546036846568</v>
      </c>
      <c r="M41" s="29">
        <f t="shared" si="20"/>
        <v>4.9343561573896899</v>
      </c>
      <c r="N41" s="29">
        <f t="shared" si="20"/>
        <v>4.9606099394260008</v>
      </c>
      <c r="O41" s="29">
        <f t="shared" si="21"/>
        <v>4.8671143992137962</v>
      </c>
      <c r="P41" s="29">
        <f t="shared" si="21"/>
        <v>5.0486276886761434</v>
      </c>
      <c r="Q41" s="29">
        <f t="shared" si="22"/>
        <v>5.1412182549869767</v>
      </c>
      <c r="R41" s="29">
        <f t="shared" si="22"/>
        <v>4.8864709075757524</v>
      </c>
      <c r="S41" s="29">
        <f t="shared" si="23"/>
        <v>4.9800879163279088</v>
      </c>
      <c r="T41" s="29">
        <f t="shared" si="23"/>
        <v>4.5589451321510213</v>
      </c>
      <c r="U41" s="29">
        <f t="shared" si="24"/>
        <v>4.3610719077927422</v>
      </c>
      <c r="V41" s="29">
        <f t="shared" si="24"/>
        <v>4.3095423158960271</v>
      </c>
      <c r="W41" s="29">
        <f t="shared" si="25"/>
        <v>4.5450519894770132</v>
      </c>
      <c r="X41" s="29">
        <f t="shared" si="25"/>
        <v>5.4705951962356023</v>
      </c>
      <c r="Y41" s="85">
        <f t="shared" ref="Y41:AB41" si="67">Y12/Y$22*100</f>
        <v>5.5143230714370617</v>
      </c>
      <c r="Z41" s="85">
        <f t="shared" si="67"/>
        <v>6.0976841660723373</v>
      </c>
      <c r="AA41" s="85">
        <f t="shared" si="67"/>
        <v>5.751875079475159</v>
      </c>
      <c r="AB41" s="85">
        <f t="shared" si="67"/>
        <v>5.6322944579646528</v>
      </c>
      <c r="AC41" s="85">
        <f t="shared" ref="AC41" si="68">AC12/AC$22*100</f>
        <v>5.3237750318856589</v>
      </c>
      <c r="AD41" s="85">
        <f t="shared" ref="AD41" si="69">AD12/AD$22*100</f>
        <v>4.7175045392800063</v>
      </c>
      <c r="AE41" s="85">
        <f t="shared" ref="AE41:AF41" si="70">AE12/AE$22*100</f>
        <v>4.1349081922965203</v>
      </c>
      <c r="AF41" s="85">
        <f t="shared" si="70"/>
        <v>4.4367009978688827</v>
      </c>
    </row>
    <row r="42" spans="1:32" ht="18" customHeight="1" x14ac:dyDescent="0.15">
      <c r="A42" s="12" t="s">
        <v>49</v>
      </c>
      <c r="B42" s="29" t="e">
        <f t="shared" si="30"/>
        <v>#DIV/0!</v>
      </c>
      <c r="C42" s="29">
        <f t="shared" si="30"/>
        <v>0</v>
      </c>
      <c r="D42" s="29">
        <f t="shared" ref="D42:L42" si="71">D13/D$22*100</f>
        <v>0</v>
      </c>
      <c r="E42" s="29">
        <f t="shared" si="71"/>
        <v>0</v>
      </c>
      <c r="F42" s="29">
        <f t="shared" si="71"/>
        <v>0</v>
      </c>
      <c r="G42" s="29">
        <f t="shared" si="71"/>
        <v>0</v>
      </c>
      <c r="H42" s="29">
        <f t="shared" si="71"/>
        <v>0</v>
      </c>
      <c r="I42" s="29">
        <f t="shared" si="71"/>
        <v>0</v>
      </c>
      <c r="J42" s="29">
        <f t="shared" si="71"/>
        <v>0</v>
      </c>
      <c r="K42" s="29">
        <f t="shared" si="71"/>
        <v>0</v>
      </c>
      <c r="L42" s="29">
        <f t="shared" si="71"/>
        <v>0</v>
      </c>
      <c r="M42" s="29">
        <f t="shared" si="20"/>
        <v>0</v>
      </c>
      <c r="N42" s="29">
        <f t="shared" si="20"/>
        <v>0</v>
      </c>
      <c r="O42" s="29">
        <f t="shared" si="21"/>
        <v>0</v>
      </c>
      <c r="P42" s="29">
        <f t="shared" si="21"/>
        <v>0</v>
      </c>
      <c r="Q42" s="29">
        <f t="shared" si="22"/>
        <v>0</v>
      </c>
      <c r="R42" s="29">
        <f t="shared" si="22"/>
        <v>0</v>
      </c>
      <c r="S42" s="29">
        <f t="shared" si="23"/>
        <v>0</v>
      </c>
      <c r="T42" s="29">
        <f t="shared" si="23"/>
        <v>0</v>
      </c>
      <c r="U42" s="29">
        <f t="shared" si="24"/>
        <v>0</v>
      </c>
      <c r="V42" s="29">
        <f t="shared" si="24"/>
        <v>0</v>
      </c>
      <c r="W42" s="29">
        <f t="shared" si="25"/>
        <v>0</v>
      </c>
      <c r="X42" s="29">
        <f t="shared" si="25"/>
        <v>0</v>
      </c>
      <c r="Y42" s="85">
        <f t="shared" ref="Y42:AB42" si="72">Y13/Y$22*100</f>
        <v>0</v>
      </c>
      <c r="Z42" s="85">
        <f t="shared" si="72"/>
        <v>0</v>
      </c>
      <c r="AA42" s="85">
        <f t="shared" si="72"/>
        <v>0</v>
      </c>
      <c r="AB42" s="85">
        <f t="shared" si="72"/>
        <v>0</v>
      </c>
      <c r="AC42" s="85">
        <f t="shared" ref="AC42" si="73">AC13/AC$22*100</f>
        <v>0</v>
      </c>
      <c r="AD42" s="85">
        <f t="shared" ref="AD42" si="74">AD13/AD$22*100</f>
        <v>0</v>
      </c>
      <c r="AE42" s="85">
        <f t="shared" ref="AE42:AF42" si="75">AE13/AE$22*100</f>
        <v>0</v>
      </c>
      <c r="AF42" s="85">
        <f t="shared" si="75"/>
        <v>0</v>
      </c>
    </row>
    <row r="43" spans="1:32" ht="18" customHeight="1" x14ac:dyDescent="0.15">
      <c r="A43" s="12" t="s">
        <v>50</v>
      </c>
      <c r="B43" s="29" t="e">
        <f t="shared" si="30"/>
        <v>#DIV/0!</v>
      </c>
      <c r="C43" s="29">
        <f t="shared" si="30"/>
        <v>1.7974951826367633</v>
      </c>
      <c r="D43" s="29">
        <f t="shared" ref="D43:L43" si="76">D14/D$22*100</f>
        <v>0.54133172514423811</v>
      </c>
      <c r="E43" s="29">
        <f t="shared" si="76"/>
        <v>0.48550131099081617</v>
      </c>
      <c r="F43" s="29">
        <f t="shared" si="76"/>
        <v>0.40111850029500773</v>
      </c>
      <c r="G43" s="29">
        <f t="shared" si="76"/>
        <v>0.44159513977712828</v>
      </c>
      <c r="H43" s="29">
        <f t="shared" si="76"/>
        <v>0.36320895268301978</v>
      </c>
      <c r="I43" s="29">
        <f t="shared" si="76"/>
        <v>0.30077341127354318</v>
      </c>
      <c r="J43" s="29">
        <f t="shared" si="76"/>
        <v>0.59683459668887395</v>
      </c>
      <c r="K43" s="29">
        <f t="shared" si="76"/>
        <v>0.3417039984276361</v>
      </c>
      <c r="L43" s="29">
        <f t="shared" si="76"/>
        <v>0.2798421430682686</v>
      </c>
      <c r="M43" s="29">
        <f t="shared" si="20"/>
        <v>0.20912371962967183</v>
      </c>
      <c r="N43" s="29">
        <f t="shared" si="20"/>
        <v>0.22536516370266138</v>
      </c>
      <c r="O43" s="29">
        <f t="shared" si="21"/>
        <v>0.17370261650386457</v>
      </c>
      <c r="P43" s="29">
        <f t="shared" si="21"/>
        <v>0</v>
      </c>
      <c r="Q43" s="29">
        <f t="shared" si="22"/>
        <v>0</v>
      </c>
      <c r="R43" s="29">
        <f t="shared" si="22"/>
        <v>0</v>
      </c>
      <c r="S43" s="29">
        <f t="shared" si="23"/>
        <v>0</v>
      </c>
      <c r="T43" s="29">
        <f t="shared" si="23"/>
        <v>0</v>
      </c>
      <c r="U43" s="29">
        <f t="shared" si="24"/>
        <v>0</v>
      </c>
      <c r="V43" s="29">
        <f t="shared" si="24"/>
        <v>0</v>
      </c>
      <c r="W43" s="29">
        <f t="shared" si="25"/>
        <v>0</v>
      </c>
      <c r="X43" s="29">
        <f t="shared" si="25"/>
        <v>0</v>
      </c>
      <c r="Y43" s="85">
        <f t="shared" ref="Y43:AB43" si="77">Y14/Y$22*100</f>
        <v>0</v>
      </c>
      <c r="Z43" s="85">
        <f t="shared" si="77"/>
        <v>0</v>
      </c>
      <c r="AA43" s="85">
        <f t="shared" si="77"/>
        <v>0</v>
      </c>
      <c r="AB43" s="85">
        <f t="shared" si="77"/>
        <v>0</v>
      </c>
      <c r="AC43" s="85">
        <f t="shared" ref="AC43" si="78">AC14/AC$22*100</f>
        <v>0</v>
      </c>
      <c r="AD43" s="85">
        <f t="shared" ref="AD43" si="79">AD14/AD$22*100</f>
        <v>0</v>
      </c>
      <c r="AE43" s="85">
        <f t="shared" ref="AE43:AF43" si="80">AE14/AE$22*100</f>
        <v>0</v>
      </c>
      <c r="AF43" s="85">
        <f t="shared" si="80"/>
        <v>0</v>
      </c>
    </row>
    <row r="44" spans="1:32" ht="18" customHeight="1" x14ac:dyDescent="0.15">
      <c r="A44" s="12" t="s">
        <v>51</v>
      </c>
      <c r="B44" s="29" t="e">
        <f t="shared" si="30"/>
        <v>#DIV/0!</v>
      </c>
      <c r="C44" s="29">
        <f t="shared" si="30"/>
        <v>0</v>
      </c>
      <c r="D44" s="29">
        <f t="shared" ref="D44:L44" si="81">D15/D$22*100</f>
        <v>0</v>
      </c>
      <c r="E44" s="29">
        <f t="shared" si="81"/>
        <v>0</v>
      </c>
      <c r="F44" s="29">
        <f t="shared" si="81"/>
        <v>0</v>
      </c>
      <c r="G44" s="29">
        <f t="shared" si="81"/>
        <v>0</v>
      </c>
      <c r="H44" s="29">
        <f t="shared" si="81"/>
        <v>0</v>
      </c>
      <c r="I44" s="29">
        <f t="shared" si="81"/>
        <v>0</v>
      </c>
      <c r="J44" s="29">
        <f t="shared" si="81"/>
        <v>0</v>
      </c>
      <c r="K44" s="29">
        <f t="shared" si="81"/>
        <v>0</v>
      </c>
      <c r="L44" s="29">
        <f t="shared" si="81"/>
        <v>0</v>
      </c>
      <c r="M44" s="29">
        <f t="shared" si="20"/>
        <v>0</v>
      </c>
      <c r="N44" s="29">
        <f t="shared" si="20"/>
        <v>0</v>
      </c>
      <c r="O44" s="29">
        <f t="shared" si="21"/>
        <v>2.1373522394963032E-5</v>
      </c>
      <c r="P44" s="29">
        <f t="shared" si="21"/>
        <v>2.221862774200085E-5</v>
      </c>
      <c r="Q44" s="29">
        <f t="shared" si="22"/>
        <v>0</v>
      </c>
      <c r="R44" s="29">
        <f t="shared" si="22"/>
        <v>0</v>
      </c>
      <c r="S44" s="29">
        <f t="shared" si="23"/>
        <v>0</v>
      </c>
      <c r="T44" s="29">
        <f t="shared" si="23"/>
        <v>0</v>
      </c>
      <c r="U44" s="29">
        <f t="shared" si="24"/>
        <v>0</v>
      </c>
      <c r="V44" s="29">
        <f t="shared" si="24"/>
        <v>0</v>
      </c>
      <c r="W44" s="29">
        <f t="shared" si="25"/>
        <v>0</v>
      </c>
      <c r="X44" s="29">
        <f t="shared" si="25"/>
        <v>0</v>
      </c>
      <c r="Y44" s="85">
        <f t="shared" ref="Y44:AB44" si="82">Y15/Y$22*100</f>
        <v>0</v>
      </c>
      <c r="Z44" s="85">
        <f t="shared" si="82"/>
        <v>0</v>
      </c>
      <c r="AA44" s="85">
        <f t="shared" si="82"/>
        <v>0</v>
      </c>
      <c r="AB44" s="85">
        <f t="shared" si="82"/>
        <v>0</v>
      </c>
      <c r="AC44" s="85">
        <f t="shared" ref="AC44" si="83">AC15/AC$22*100</f>
        <v>0</v>
      </c>
      <c r="AD44" s="85">
        <f t="shared" ref="AD44" si="84">AD15/AD$22*100</f>
        <v>0</v>
      </c>
      <c r="AE44" s="85">
        <f t="shared" ref="AE44:AF44" si="85">AE15/AE$22*100</f>
        <v>0</v>
      </c>
      <c r="AF44" s="85">
        <f t="shared" si="85"/>
        <v>0</v>
      </c>
    </row>
    <row r="45" spans="1:32" ht="18" customHeight="1" x14ac:dyDescent="0.15">
      <c r="A45" s="12" t="s">
        <v>52</v>
      </c>
      <c r="B45" s="29" t="e">
        <f t="shared" si="30"/>
        <v>#DIV/0!</v>
      </c>
      <c r="C45" s="29">
        <f t="shared" si="30"/>
        <v>0</v>
      </c>
      <c r="D45" s="29">
        <f t="shared" ref="D45:L45" si="86">D16/D$22*100</f>
        <v>0</v>
      </c>
      <c r="E45" s="29">
        <f t="shared" si="86"/>
        <v>0</v>
      </c>
      <c r="F45" s="29">
        <f t="shared" si="86"/>
        <v>0</v>
      </c>
      <c r="G45" s="29">
        <f t="shared" si="86"/>
        <v>0</v>
      </c>
      <c r="H45" s="29">
        <f t="shared" si="86"/>
        <v>0</v>
      </c>
      <c r="I45" s="29">
        <f t="shared" si="86"/>
        <v>0</v>
      </c>
      <c r="J45" s="29">
        <f t="shared" si="86"/>
        <v>0</v>
      </c>
      <c r="K45" s="29">
        <f t="shared" si="86"/>
        <v>0</v>
      </c>
      <c r="L45" s="29">
        <f t="shared" si="86"/>
        <v>0</v>
      </c>
      <c r="M45" s="29">
        <f t="shared" si="20"/>
        <v>0</v>
      </c>
      <c r="N45" s="29">
        <f t="shared" si="20"/>
        <v>0</v>
      </c>
      <c r="O45" s="29">
        <f t="shared" si="21"/>
        <v>2.1373522394963032E-5</v>
      </c>
      <c r="P45" s="29">
        <f t="shared" si="21"/>
        <v>2.221862774200085E-5</v>
      </c>
      <c r="Q45" s="29">
        <f t="shared" si="22"/>
        <v>0</v>
      </c>
      <c r="R45" s="29">
        <f t="shared" si="22"/>
        <v>0</v>
      </c>
      <c r="S45" s="29">
        <f t="shared" si="23"/>
        <v>0</v>
      </c>
      <c r="T45" s="29">
        <f t="shared" si="23"/>
        <v>0</v>
      </c>
      <c r="U45" s="29">
        <f t="shared" si="24"/>
        <v>0</v>
      </c>
      <c r="V45" s="29">
        <f t="shared" si="24"/>
        <v>0</v>
      </c>
      <c r="W45" s="29">
        <f t="shared" si="25"/>
        <v>0</v>
      </c>
      <c r="X45" s="29">
        <f t="shared" si="25"/>
        <v>0</v>
      </c>
      <c r="Y45" s="85">
        <f t="shared" ref="Y45:AB45" si="87">Y16/Y$22*100</f>
        <v>0</v>
      </c>
      <c r="Z45" s="85">
        <f t="shared" si="87"/>
        <v>0</v>
      </c>
      <c r="AA45" s="85">
        <f t="shared" si="87"/>
        <v>0</v>
      </c>
      <c r="AB45" s="85">
        <f t="shared" si="87"/>
        <v>0</v>
      </c>
      <c r="AC45" s="85">
        <f t="shared" ref="AC45" si="88">AC16/AC$22*100</f>
        <v>0</v>
      </c>
      <c r="AD45" s="85">
        <f t="shared" ref="AD45" si="89">AD16/AD$22*100</f>
        <v>0</v>
      </c>
      <c r="AE45" s="85">
        <f t="shared" ref="AE45:AF45" si="90">AE16/AE$22*100</f>
        <v>0</v>
      </c>
      <c r="AF45" s="85">
        <f t="shared" si="90"/>
        <v>0</v>
      </c>
    </row>
    <row r="46" spans="1:32" ht="18" customHeight="1" x14ac:dyDescent="0.15">
      <c r="A46" s="12" t="s">
        <v>53</v>
      </c>
      <c r="B46" s="29" t="e">
        <f t="shared" si="30"/>
        <v>#DIV/0!</v>
      </c>
      <c r="C46" s="29">
        <f t="shared" si="30"/>
        <v>0</v>
      </c>
      <c r="D46" s="29">
        <f t="shared" ref="D46:L46" si="91">D17/D$22*100</f>
        <v>6.1604614163051004</v>
      </c>
      <c r="E46" s="29">
        <f t="shared" si="91"/>
        <v>6.0256906777175656</v>
      </c>
      <c r="F46" s="29">
        <f t="shared" si="91"/>
        <v>6.3096742667810055</v>
      </c>
      <c r="G46" s="29">
        <f t="shared" si="91"/>
        <v>6.9145992914405259</v>
      </c>
      <c r="H46" s="29">
        <f t="shared" si="91"/>
        <v>7.0756064637870626</v>
      </c>
      <c r="I46" s="29">
        <f t="shared" si="91"/>
        <v>7.4361010520483735</v>
      </c>
      <c r="J46" s="29">
        <f t="shared" si="91"/>
        <v>6.7407351690334165</v>
      </c>
      <c r="K46" s="29">
        <f t="shared" si="91"/>
        <v>7.2169261304675034</v>
      </c>
      <c r="L46" s="29">
        <f t="shared" si="91"/>
        <v>7.382890561469245</v>
      </c>
      <c r="M46" s="29">
        <f t="shared" si="20"/>
        <v>7.2890478214130781</v>
      </c>
      <c r="N46" s="29">
        <f t="shared" si="20"/>
        <v>7.4919264008945055</v>
      </c>
      <c r="O46" s="29">
        <f t="shared" si="21"/>
        <v>6.7778004337115156</v>
      </c>
      <c r="P46" s="29">
        <f t="shared" si="21"/>
        <v>6.5895561784671282</v>
      </c>
      <c r="Q46" s="29">
        <f t="shared" si="22"/>
        <v>6.6134976920887114</v>
      </c>
      <c r="R46" s="29">
        <f t="shared" si="22"/>
        <v>6.3913818858294809</v>
      </c>
      <c r="S46" s="29">
        <f t="shared" si="23"/>
        <v>5.8913542628395046</v>
      </c>
      <c r="T46" s="29">
        <f t="shared" si="23"/>
        <v>5.4980871105054865</v>
      </c>
      <c r="U46" s="29">
        <f t="shared" si="24"/>
        <v>5.4858034846243573</v>
      </c>
      <c r="V46" s="29">
        <f t="shared" si="24"/>
        <v>5.4755053882887292</v>
      </c>
      <c r="W46" s="29">
        <f t="shared" si="25"/>
        <v>5.6263192758533469</v>
      </c>
      <c r="X46" s="29">
        <f t="shared" si="25"/>
        <v>5.5766742163203347</v>
      </c>
      <c r="Y46" s="85">
        <f t="shared" ref="Y46:AB46" si="92">Y17/Y$22*100</f>
        <v>2.635877375922544</v>
      </c>
      <c r="Z46" s="85">
        <f t="shared" si="92"/>
        <v>0.10166789660201124</v>
      </c>
      <c r="AA46" s="85">
        <f t="shared" si="92"/>
        <v>7.202185874098524E-2</v>
      </c>
      <c r="AB46" s="85">
        <f t="shared" si="92"/>
        <v>5.0817978439407378E-2</v>
      </c>
      <c r="AC46" s="85">
        <f t="shared" ref="AC46" si="93">AC17/AC$22*100</f>
        <v>2.7941041116063797E-2</v>
      </c>
      <c r="AD46" s="85">
        <f t="shared" ref="AD46" si="94">AD17/AD$22*100</f>
        <v>2.2207941389605832E-2</v>
      </c>
      <c r="AE46" s="85">
        <f t="shared" ref="AE46:AF46" si="95">AE17/AE$22*100</f>
        <v>1.1327420836616895E-2</v>
      </c>
      <c r="AF46" s="85">
        <f t="shared" si="95"/>
        <v>4.017285704915434E-3</v>
      </c>
    </row>
    <row r="47" spans="1:32" ht="18" customHeight="1" x14ac:dyDescent="0.15">
      <c r="A47" s="12" t="s">
        <v>54</v>
      </c>
      <c r="B47" s="29" t="e">
        <f t="shared" si="30"/>
        <v>#DIV/0!</v>
      </c>
      <c r="C47" s="29">
        <f t="shared" si="30"/>
        <v>0</v>
      </c>
      <c r="D47" s="29">
        <f t="shared" ref="D47:L47" si="96">D18/D$22*100</f>
        <v>0</v>
      </c>
      <c r="E47" s="29">
        <f t="shared" si="96"/>
        <v>0</v>
      </c>
      <c r="F47" s="29">
        <f t="shared" si="96"/>
        <v>0</v>
      </c>
      <c r="G47" s="29">
        <f t="shared" si="96"/>
        <v>0</v>
      </c>
      <c r="H47" s="29">
        <f t="shared" si="96"/>
        <v>0</v>
      </c>
      <c r="I47" s="29">
        <f t="shared" si="96"/>
        <v>0</v>
      </c>
      <c r="J47" s="29">
        <f t="shared" si="96"/>
        <v>0</v>
      </c>
      <c r="K47" s="29">
        <f t="shared" si="96"/>
        <v>0</v>
      </c>
      <c r="L47" s="29">
        <f t="shared" si="96"/>
        <v>0</v>
      </c>
      <c r="M47" s="29">
        <f t="shared" si="20"/>
        <v>0</v>
      </c>
      <c r="N47" s="29">
        <f t="shared" si="20"/>
        <v>0</v>
      </c>
      <c r="O47" s="29">
        <f t="shared" si="21"/>
        <v>2.1373522394963032E-5</v>
      </c>
      <c r="P47" s="29">
        <f t="shared" si="21"/>
        <v>0</v>
      </c>
      <c r="Q47" s="29">
        <f t="shared" si="22"/>
        <v>0</v>
      </c>
      <c r="R47" s="29">
        <f t="shared" si="22"/>
        <v>0</v>
      </c>
      <c r="S47" s="29">
        <f t="shared" si="23"/>
        <v>0</v>
      </c>
      <c r="T47" s="29">
        <f t="shared" si="23"/>
        <v>0</v>
      </c>
      <c r="U47" s="29">
        <f t="shared" si="24"/>
        <v>0</v>
      </c>
      <c r="V47" s="29">
        <f t="shared" si="24"/>
        <v>0</v>
      </c>
      <c r="W47" s="29">
        <f t="shared" si="25"/>
        <v>0</v>
      </c>
      <c r="X47" s="29">
        <f t="shared" si="25"/>
        <v>0</v>
      </c>
      <c r="Y47" s="85">
        <f t="shared" ref="Y47:AB47" si="97">Y18/Y$22*100</f>
        <v>0</v>
      </c>
      <c r="Z47" s="85">
        <f t="shared" si="97"/>
        <v>0</v>
      </c>
      <c r="AA47" s="85">
        <f t="shared" si="97"/>
        <v>0</v>
      </c>
      <c r="AB47" s="85">
        <f t="shared" si="97"/>
        <v>0</v>
      </c>
      <c r="AC47" s="85">
        <f t="shared" ref="AC47" si="98">AC18/AC$22*100</f>
        <v>0</v>
      </c>
      <c r="AD47" s="85">
        <f t="shared" ref="AD47" si="99">AD18/AD$22*100</f>
        <v>0</v>
      </c>
      <c r="AE47" s="85">
        <f t="shared" ref="AE47:AF47" si="100">AE18/AE$22*100</f>
        <v>0</v>
      </c>
      <c r="AF47" s="85">
        <f t="shared" si="100"/>
        <v>0</v>
      </c>
    </row>
    <row r="48" spans="1:32" ht="18" customHeight="1" x14ac:dyDescent="0.15">
      <c r="A48" s="12" t="s">
        <v>55</v>
      </c>
      <c r="B48" s="29" t="e">
        <f t="shared" si="30"/>
        <v>#DIV/0!</v>
      </c>
      <c r="C48" s="29">
        <f t="shared" si="30"/>
        <v>0</v>
      </c>
      <c r="D48" s="29">
        <f t="shared" ref="D48:L48" si="101">D19/D$22*100</f>
        <v>0</v>
      </c>
      <c r="E48" s="29">
        <f t="shared" si="101"/>
        <v>0</v>
      </c>
      <c r="F48" s="29">
        <f t="shared" si="101"/>
        <v>0</v>
      </c>
      <c r="G48" s="29">
        <f t="shared" si="101"/>
        <v>0</v>
      </c>
      <c r="H48" s="29">
        <f t="shared" si="101"/>
        <v>0</v>
      </c>
      <c r="I48" s="29">
        <f t="shared" si="101"/>
        <v>0</v>
      </c>
      <c r="J48" s="29">
        <f t="shared" si="101"/>
        <v>0</v>
      </c>
      <c r="K48" s="29">
        <f t="shared" si="101"/>
        <v>0</v>
      </c>
      <c r="L48" s="29">
        <f t="shared" si="101"/>
        <v>0</v>
      </c>
      <c r="M48" s="29">
        <f t="shared" si="20"/>
        <v>0</v>
      </c>
      <c r="N48" s="29">
        <f t="shared" si="20"/>
        <v>0</v>
      </c>
      <c r="O48" s="29">
        <f t="shared" si="21"/>
        <v>2.1373522394963032E-5</v>
      </c>
      <c r="P48" s="29">
        <f t="shared" si="21"/>
        <v>0</v>
      </c>
      <c r="Q48" s="29">
        <f t="shared" si="22"/>
        <v>0</v>
      </c>
      <c r="R48" s="29">
        <f t="shared" si="22"/>
        <v>0</v>
      </c>
      <c r="S48" s="29">
        <f t="shared" si="23"/>
        <v>0</v>
      </c>
      <c r="T48" s="29">
        <f t="shared" si="23"/>
        <v>0</v>
      </c>
      <c r="U48" s="29">
        <f t="shared" si="24"/>
        <v>0</v>
      </c>
      <c r="V48" s="29">
        <f t="shared" si="24"/>
        <v>0</v>
      </c>
      <c r="W48" s="29">
        <f t="shared" si="25"/>
        <v>0</v>
      </c>
      <c r="X48" s="29">
        <f t="shared" si="25"/>
        <v>0</v>
      </c>
      <c r="Y48" s="85">
        <f t="shared" ref="Y48:AB48" si="102">Y19/Y$22*100</f>
        <v>0</v>
      </c>
      <c r="Z48" s="85">
        <f t="shared" si="102"/>
        <v>0</v>
      </c>
      <c r="AA48" s="85">
        <f t="shared" si="102"/>
        <v>0</v>
      </c>
      <c r="AB48" s="85">
        <f t="shared" si="102"/>
        <v>0</v>
      </c>
      <c r="AC48" s="85">
        <f t="shared" ref="AC48" si="103">AC19/AC$22*100</f>
        <v>0</v>
      </c>
      <c r="AD48" s="85">
        <f t="shared" ref="AD48" si="104">AD19/AD$22*100</f>
        <v>0</v>
      </c>
      <c r="AE48" s="85">
        <f t="shared" ref="AE48:AF48" si="105">AE19/AE$22*100</f>
        <v>0</v>
      </c>
      <c r="AF48" s="85">
        <f t="shared" si="105"/>
        <v>0</v>
      </c>
    </row>
    <row r="49" spans="1:32" ht="18" customHeight="1" x14ac:dyDescent="0.15">
      <c r="A49" s="12" t="s">
        <v>56</v>
      </c>
      <c r="B49" s="29" t="e">
        <f t="shared" si="30"/>
        <v>#DIV/0!</v>
      </c>
      <c r="C49" s="29">
        <f t="shared" si="30"/>
        <v>0</v>
      </c>
      <c r="D49" s="29">
        <f t="shared" ref="D49:L49" si="106">D20/D$22*100</f>
        <v>6.1604614163051004</v>
      </c>
      <c r="E49" s="29">
        <f t="shared" si="106"/>
        <v>6.0256906777175656</v>
      </c>
      <c r="F49" s="29">
        <f t="shared" si="106"/>
        <v>6.3096742667810055</v>
      </c>
      <c r="G49" s="29">
        <f t="shared" si="106"/>
        <v>6.9145992914405259</v>
      </c>
      <c r="H49" s="29">
        <f t="shared" si="106"/>
        <v>7.0756064637870626</v>
      </c>
      <c r="I49" s="29">
        <f t="shared" si="106"/>
        <v>7.4361010520483735</v>
      </c>
      <c r="J49" s="29">
        <f t="shared" si="106"/>
        <v>6.7407351690334165</v>
      </c>
      <c r="K49" s="29">
        <f t="shared" si="106"/>
        <v>7.2169261304675034</v>
      </c>
      <c r="L49" s="29">
        <f t="shared" si="106"/>
        <v>7.382890561469245</v>
      </c>
      <c r="M49" s="29">
        <f t="shared" si="20"/>
        <v>7.2890478214130781</v>
      </c>
      <c r="N49" s="29">
        <f t="shared" si="20"/>
        <v>7.4919264008945055</v>
      </c>
      <c r="O49" s="29">
        <f t="shared" si="21"/>
        <v>6.7777363131443318</v>
      </c>
      <c r="P49" s="29">
        <f t="shared" si="21"/>
        <v>6.5895561784671282</v>
      </c>
      <c r="Q49" s="29">
        <f t="shared" si="22"/>
        <v>6.6134976920887114</v>
      </c>
      <c r="R49" s="29">
        <f t="shared" si="22"/>
        <v>6.3913818858294809</v>
      </c>
      <c r="S49" s="29">
        <f t="shared" si="23"/>
        <v>5.8913542628395046</v>
      </c>
      <c r="T49" s="29">
        <f t="shared" si="23"/>
        <v>5.4980871105054865</v>
      </c>
      <c r="U49" s="29">
        <f t="shared" si="24"/>
        <v>5.4858034846243573</v>
      </c>
      <c r="V49" s="29">
        <f t="shared" si="24"/>
        <v>5.4755053882887292</v>
      </c>
      <c r="W49" s="29">
        <f t="shared" si="25"/>
        <v>5.6263192758533469</v>
      </c>
      <c r="X49" s="29">
        <f t="shared" si="25"/>
        <v>5.5766742163203347</v>
      </c>
      <c r="Y49" s="85">
        <f t="shared" ref="Y49:AB49" si="107">Y20/Y$22*100</f>
        <v>2.635877375922544</v>
      </c>
      <c r="Z49" s="85">
        <f t="shared" si="107"/>
        <v>0.10166789660201124</v>
      </c>
      <c r="AA49" s="85">
        <f t="shared" si="107"/>
        <v>7.202185874098524E-2</v>
      </c>
      <c r="AB49" s="85">
        <f t="shared" si="107"/>
        <v>5.0817978439407378E-2</v>
      </c>
      <c r="AC49" s="85">
        <f t="shared" ref="AC49" si="108">AC20/AC$22*100</f>
        <v>2.7941041116063797E-2</v>
      </c>
      <c r="AD49" s="85">
        <f t="shared" ref="AD49" si="109">AD20/AD$22*100</f>
        <v>2.2207941389605832E-2</v>
      </c>
      <c r="AE49" s="85">
        <f t="shared" ref="AE49:AF49" si="110">AE20/AE$22*100</f>
        <v>1.1327420836616895E-2</v>
      </c>
      <c r="AF49" s="85">
        <f t="shared" si="110"/>
        <v>4.017285704915434E-3</v>
      </c>
    </row>
    <row r="50" spans="1:32" ht="18" customHeight="1" x14ac:dyDescent="0.15">
      <c r="A50" s="12" t="s">
        <v>57</v>
      </c>
      <c r="B50" s="29" t="e">
        <f t="shared" si="30"/>
        <v>#DIV/0!</v>
      </c>
      <c r="C50" s="29">
        <f t="shared" si="30"/>
        <v>0</v>
      </c>
      <c r="D50" s="29">
        <f t="shared" ref="D50:L50" si="111">D21/D$22*100</f>
        <v>0</v>
      </c>
      <c r="E50" s="29">
        <f t="shared" si="111"/>
        <v>0</v>
      </c>
      <c r="F50" s="29">
        <f t="shared" si="111"/>
        <v>0</v>
      </c>
      <c r="G50" s="29">
        <f t="shared" si="111"/>
        <v>0</v>
      </c>
      <c r="H50" s="29">
        <f t="shared" si="111"/>
        <v>0</v>
      </c>
      <c r="I50" s="29">
        <f t="shared" si="111"/>
        <v>0</v>
      </c>
      <c r="J50" s="29">
        <f t="shared" si="111"/>
        <v>0</v>
      </c>
      <c r="K50" s="29">
        <f t="shared" si="111"/>
        <v>0</v>
      </c>
      <c r="L50" s="29">
        <f t="shared" si="111"/>
        <v>0</v>
      </c>
      <c r="M50" s="29">
        <f t="shared" si="20"/>
        <v>0</v>
      </c>
      <c r="N50" s="29">
        <f t="shared" si="20"/>
        <v>0</v>
      </c>
      <c r="O50" s="29">
        <f t="shared" si="21"/>
        <v>2.1373522394963032E-5</v>
      </c>
      <c r="P50" s="29">
        <f t="shared" si="21"/>
        <v>0</v>
      </c>
      <c r="Q50" s="29">
        <f t="shared" si="22"/>
        <v>0</v>
      </c>
      <c r="R50" s="29">
        <f t="shared" si="22"/>
        <v>0</v>
      </c>
      <c r="S50" s="29">
        <f t="shared" si="23"/>
        <v>0</v>
      </c>
      <c r="T50" s="29">
        <f t="shared" si="23"/>
        <v>0</v>
      </c>
      <c r="U50" s="29">
        <f t="shared" si="24"/>
        <v>0</v>
      </c>
      <c r="V50" s="29">
        <f t="shared" si="24"/>
        <v>0</v>
      </c>
      <c r="W50" s="29">
        <f t="shared" si="25"/>
        <v>0</v>
      </c>
      <c r="X50" s="29">
        <f t="shared" si="25"/>
        <v>0</v>
      </c>
      <c r="Y50" s="85">
        <f t="shared" ref="Y50:AB50" si="112">Y21/Y$22*100</f>
        <v>0</v>
      </c>
      <c r="Z50" s="85">
        <f t="shared" si="112"/>
        <v>0</v>
      </c>
      <c r="AA50" s="85">
        <f t="shared" si="112"/>
        <v>0</v>
      </c>
      <c r="AB50" s="85">
        <f t="shared" si="112"/>
        <v>0</v>
      </c>
      <c r="AC50" s="85">
        <f t="shared" ref="AC50" si="113">AC21/AC$22*100</f>
        <v>0</v>
      </c>
      <c r="AD50" s="85">
        <f t="shared" ref="AD50" si="114">AD21/AD$22*100</f>
        <v>0</v>
      </c>
      <c r="AE50" s="85">
        <f t="shared" ref="AE50:AF50" si="115">AE21/AE$22*100</f>
        <v>0</v>
      </c>
      <c r="AF50" s="85">
        <f t="shared" si="115"/>
        <v>0</v>
      </c>
    </row>
    <row r="51" spans="1:32" ht="18" customHeight="1" x14ac:dyDescent="0.15">
      <c r="A51" s="12" t="s">
        <v>58</v>
      </c>
      <c r="B51" s="30" t="e">
        <f>+B33+B38+B40+B41+B42+B43+B44+B45+B46</f>
        <v>#DIV/0!</v>
      </c>
      <c r="C51" s="30">
        <f>+C33+C38+C40+C41+C42+C43+C44+C45+C46</f>
        <v>100</v>
      </c>
      <c r="D51" s="30">
        <f t="shared" ref="D51:L51" si="116">+D33+D38+D40+D41+D42+D43+D44+D45+D46</f>
        <v>99.999999999999972</v>
      </c>
      <c r="E51" s="30">
        <f t="shared" si="116"/>
        <v>100</v>
      </c>
      <c r="F51" s="30">
        <f t="shared" si="116"/>
        <v>100</v>
      </c>
      <c r="G51" s="30">
        <f t="shared" si="116"/>
        <v>100.00000000000001</v>
      </c>
      <c r="H51" s="30">
        <f t="shared" si="116"/>
        <v>99.999999999999986</v>
      </c>
      <c r="I51" s="30">
        <f t="shared" si="116"/>
        <v>100</v>
      </c>
      <c r="J51" s="30">
        <f t="shared" si="116"/>
        <v>99.999999999999986</v>
      </c>
      <c r="K51" s="30">
        <f t="shared" si="116"/>
        <v>100</v>
      </c>
      <c r="L51" s="30">
        <f t="shared" si="116"/>
        <v>99.999999999999986</v>
      </c>
      <c r="M51" s="30">
        <f t="shared" ref="M51:R51" si="117">+M33+M38+M40+M41+M42+M43+M44+M45+M46</f>
        <v>100</v>
      </c>
      <c r="N51" s="30">
        <f t="shared" si="117"/>
        <v>100.00000000000001</v>
      </c>
      <c r="O51" s="30">
        <f t="shared" si="117"/>
        <v>100.00000000000001</v>
      </c>
      <c r="P51" s="30">
        <f t="shared" si="117"/>
        <v>100.00000000000003</v>
      </c>
      <c r="Q51" s="30">
        <f t="shared" si="117"/>
        <v>100.00000000000003</v>
      </c>
      <c r="R51" s="30">
        <f t="shared" si="117"/>
        <v>100</v>
      </c>
      <c r="S51" s="30">
        <f t="shared" ref="S51:X51" si="118">+S33+S38+S40+S41+S42+S43+S44+S45+S46</f>
        <v>99.999999999999986</v>
      </c>
      <c r="T51" s="30">
        <f t="shared" si="118"/>
        <v>99.999999999999986</v>
      </c>
      <c r="U51" s="30">
        <f t="shared" si="118"/>
        <v>100.00000000000001</v>
      </c>
      <c r="V51" s="30">
        <f t="shared" si="118"/>
        <v>99.999999999999986</v>
      </c>
      <c r="W51" s="30">
        <f t="shared" si="118"/>
        <v>100.00000000000001</v>
      </c>
      <c r="X51" s="30">
        <f t="shared" si="118"/>
        <v>100</v>
      </c>
      <c r="Y51" s="30">
        <f t="shared" ref="Y51:AB51" si="119">+Y33+Y38+Y40+Y41+Y42+Y43+Y44+Y45+Y46</f>
        <v>100.00000000000001</v>
      </c>
      <c r="Z51" s="30">
        <f t="shared" si="119"/>
        <v>100.00000000000001</v>
      </c>
      <c r="AA51" s="30">
        <f t="shared" si="119"/>
        <v>99.999999999999986</v>
      </c>
      <c r="AB51" s="30">
        <f t="shared" si="119"/>
        <v>100</v>
      </c>
      <c r="AC51" s="30">
        <f t="shared" ref="AC51" si="120">+AC33+AC38+AC40+AC41+AC42+AC43+AC44+AC45+AC46</f>
        <v>100</v>
      </c>
      <c r="AD51" s="30">
        <f t="shared" ref="AD51" si="121">+AD33+AD38+AD40+AD41+AD42+AD43+AD44+AD45+AD46</f>
        <v>100</v>
      </c>
      <c r="AE51" s="30">
        <f t="shared" ref="AE51:AF51" si="122">+AE33+AE38+AE40+AE41+AE42+AE43+AE44+AE45+AE46</f>
        <v>100.00000000000001</v>
      </c>
      <c r="AF51" s="30">
        <f t="shared" si="122"/>
        <v>100.00000000000001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Normal="100" zoomScaleSheetLayoutView="100" workbookViewId="0">
      <pane xSplit="1" ySplit="3" topLeftCell="Z19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5.21875" style="16" customWidth="1"/>
    <col min="2" max="2" width="8.6640625" style="20" hidden="1" customWidth="1"/>
    <col min="3" max="3" width="8.6640625" style="16" hidden="1" customWidth="1"/>
    <col min="4" max="9" width="9.77734375" style="16" customWidth="1"/>
    <col min="10" max="11" width="9.77734375" style="18" customWidth="1"/>
    <col min="12" max="32" width="9.77734375" style="16" customWidth="1"/>
    <col min="33" max="16384" width="9" style="16"/>
  </cols>
  <sheetData>
    <row r="1" spans="1:32" ht="18" customHeight="1" x14ac:dyDescent="0.2">
      <c r="A1" s="31" t="s">
        <v>98</v>
      </c>
      <c r="K1" s="32" t="str">
        <f>財政指標!$L$1</f>
        <v>壬生町</v>
      </c>
      <c r="U1" s="32" t="str">
        <f>財政指標!$L$1</f>
        <v>壬生町</v>
      </c>
      <c r="W1" s="32"/>
      <c r="AE1" s="32" t="str">
        <f>財政指標!$L$1</f>
        <v>壬生町</v>
      </c>
    </row>
    <row r="2" spans="1:32" ht="18" customHeight="1" x14ac:dyDescent="0.15">
      <c r="K2" s="16"/>
      <c r="L2" s="20" t="s">
        <v>169</v>
      </c>
      <c r="V2" s="16" t="s">
        <v>169</v>
      </c>
      <c r="W2" s="20"/>
      <c r="X2" s="20"/>
      <c r="AF2" s="16" t="s">
        <v>169</v>
      </c>
    </row>
    <row r="3" spans="1:32" s="77" customFormat="1" ht="18" customHeight="1" x14ac:dyDescent="0.2">
      <c r="A3" s="51"/>
      <c r="B3" s="72" t="s">
        <v>10</v>
      </c>
      <c r="C3" s="51" t="s">
        <v>9</v>
      </c>
      <c r="D3" s="51" t="s">
        <v>8</v>
      </c>
      <c r="E3" s="51" t="s">
        <v>7</v>
      </c>
      <c r="F3" s="51" t="s">
        <v>6</v>
      </c>
      <c r="G3" s="51" t="s">
        <v>5</v>
      </c>
      <c r="H3" s="51" t="s">
        <v>4</v>
      </c>
      <c r="I3" s="51" t="s">
        <v>3</v>
      </c>
      <c r="J3" s="52" t="s">
        <v>165</v>
      </c>
      <c r="K3" s="52" t="s">
        <v>166</v>
      </c>
      <c r="L3" s="51" t="s">
        <v>83</v>
      </c>
      <c r="M3" s="51" t="s">
        <v>174</v>
      </c>
      <c r="N3" s="51" t="s">
        <v>185</v>
      </c>
      <c r="O3" s="46" t="s">
        <v>187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213</v>
      </c>
      <c r="U3" s="46" t="s">
        <v>216</v>
      </c>
      <c r="V3" s="46" t="s">
        <v>218</v>
      </c>
      <c r="W3" s="46" t="s">
        <v>221</v>
      </c>
      <c r="X3" s="46" t="s">
        <v>222</v>
      </c>
      <c r="Y3" s="46" t="s">
        <v>226</v>
      </c>
      <c r="Z3" s="46" t="s">
        <v>227</v>
      </c>
      <c r="AA3" s="46" t="s">
        <v>228</v>
      </c>
      <c r="AB3" s="46" t="s">
        <v>229</v>
      </c>
      <c r="AC3" s="46" t="s">
        <v>232</v>
      </c>
      <c r="AD3" s="46" t="s">
        <v>235</v>
      </c>
      <c r="AE3" s="46" t="str">
        <f>財政指標!AF3</f>
        <v>１８(H30)</v>
      </c>
      <c r="AF3" s="46" t="str">
        <f>財政指標!AG3</f>
        <v>１９(R１)</v>
      </c>
    </row>
    <row r="4" spans="1:32" ht="18" customHeight="1" x14ac:dyDescent="0.15">
      <c r="A4" s="17" t="s">
        <v>60</v>
      </c>
      <c r="B4" s="17"/>
      <c r="C4" s="13"/>
      <c r="D4" s="13">
        <v>1827838</v>
      </c>
      <c r="E4" s="13">
        <v>1938719</v>
      </c>
      <c r="F4" s="13">
        <v>1974299</v>
      </c>
      <c r="G4" s="13">
        <v>2065199</v>
      </c>
      <c r="H4" s="13">
        <v>2125523</v>
      </c>
      <c r="I4" s="13">
        <v>2235719</v>
      </c>
      <c r="J4" s="15">
        <v>2236025</v>
      </c>
      <c r="K4" s="14">
        <v>2253269</v>
      </c>
      <c r="L4" s="17">
        <v>2255109</v>
      </c>
      <c r="M4" s="17">
        <v>2205964</v>
      </c>
      <c r="N4" s="17">
        <v>2234494</v>
      </c>
      <c r="O4" s="17">
        <v>2207562</v>
      </c>
      <c r="P4" s="17">
        <v>2170053</v>
      </c>
      <c r="Q4" s="17">
        <v>2142037</v>
      </c>
      <c r="R4" s="17">
        <v>2199562</v>
      </c>
      <c r="S4" s="17">
        <v>2069325</v>
      </c>
      <c r="T4" s="17">
        <v>2110361</v>
      </c>
      <c r="U4" s="17">
        <v>2092938</v>
      </c>
      <c r="V4" s="17">
        <v>2061206</v>
      </c>
      <c r="W4" s="17">
        <v>2054927</v>
      </c>
      <c r="X4" s="17">
        <v>2007080</v>
      </c>
      <c r="Y4" s="86">
        <v>2007627</v>
      </c>
      <c r="Z4" s="86">
        <v>1934469</v>
      </c>
      <c r="AA4" s="86">
        <v>2048128</v>
      </c>
      <c r="AB4" s="86">
        <v>1990793</v>
      </c>
      <c r="AC4" s="86">
        <v>1904954</v>
      </c>
      <c r="AD4" s="86">
        <v>1844197</v>
      </c>
      <c r="AE4" s="86">
        <v>1809686</v>
      </c>
      <c r="AF4" s="86">
        <v>1798656</v>
      </c>
    </row>
    <row r="5" spans="1:32" ht="18" customHeight="1" x14ac:dyDescent="0.15">
      <c r="A5" s="17" t="s">
        <v>61</v>
      </c>
      <c r="B5" s="17"/>
      <c r="C5" s="13"/>
      <c r="D5" s="13">
        <v>1296549</v>
      </c>
      <c r="E5" s="13">
        <v>1368838</v>
      </c>
      <c r="F5" s="13">
        <v>1394681</v>
      </c>
      <c r="G5" s="13">
        <v>1466593</v>
      </c>
      <c r="H5" s="13">
        <v>1512373</v>
      </c>
      <c r="I5" s="13">
        <v>1586171</v>
      </c>
      <c r="J5" s="15">
        <v>1560146</v>
      </c>
      <c r="K5" s="14">
        <v>1577145</v>
      </c>
      <c r="L5" s="17">
        <v>1582493</v>
      </c>
      <c r="M5" s="17">
        <v>1540911</v>
      </c>
      <c r="N5" s="17">
        <v>1560464</v>
      </c>
      <c r="O5" s="17">
        <v>1517244</v>
      </c>
      <c r="P5" s="17">
        <v>1475170</v>
      </c>
      <c r="Q5" s="17">
        <v>1436052</v>
      </c>
      <c r="R5" s="17">
        <v>1459800</v>
      </c>
      <c r="S5" s="17">
        <v>1392249</v>
      </c>
      <c r="T5" s="17">
        <v>1408448</v>
      </c>
      <c r="U5" s="17">
        <v>1400134</v>
      </c>
      <c r="V5" s="17">
        <v>1343957</v>
      </c>
      <c r="W5" s="17">
        <v>1313188</v>
      </c>
      <c r="X5" s="17">
        <v>1253872</v>
      </c>
      <c r="Y5" s="86">
        <v>1259447</v>
      </c>
      <c r="Z5" s="86">
        <v>1217448</v>
      </c>
      <c r="AA5" s="86">
        <v>1299714</v>
      </c>
      <c r="AB5" s="86">
        <v>1274445</v>
      </c>
      <c r="AC5" s="86">
        <v>1217741</v>
      </c>
      <c r="AD5" s="86">
        <v>1171928</v>
      </c>
      <c r="AE5" s="86">
        <v>1139713</v>
      </c>
      <c r="AF5" s="86">
        <v>1141878</v>
      </c>
    </row>
    <row r="6" spans="1:32" ht="18" customHeight="1" x14ac:dyDescent="0.15">
      <c r="A6" s="17" t="s">
        <v>62</v>
      </c>
      <c r="B6" s="17"/>
      <c r="C6" s="13"/>
      <c r="D6" s="13">
        <v>186447</v>
      </c>
      <c r="E6" s="13">
        <v>224176</v>
      </c>
      <c r="F6" s="13">
        <v>452401</v>
      </c>
      <c r="G6" s="13">
        <v>462408</v>
      </c>
      <c r="H6" s="13">
        <v>479040</v>
      </c>
      <c r="I6" s="13">
        <v>529917</v>
      </c>
      <c r="J6" s="15">
        <v>553703</v>
      </c>
      <c r="K6" s="18">
        <v>598939</v>
      </c>
      <c r="L6" s="17">
        <v>690490</v>
      </c>
      <c r="M6" s="17">
        <v>525969</v>
      </c>
      <c r="N6" s="17">
        <v>635834</v>
      </c>
      <c r="O6" s="17">
        <v>671540</v>
      </c>
      <c r="P6" s="17">
        <v>924778</v>
      </c>
      <c r="Q6" s="17">
        <v>1002757</v>
      </c>
      <c r="R6" s="17">
        <v>1032742</v>
      </c>
      <c r="S6" s="17">
        <v>1120678</v>
      </c>
      <c r="T6" s="17">
        <v>1220379</v>
      </c>
      <c r="U6" s="17">
        <v>1242639</v>
      </c>
      <c r="V6" s="17">
        <v>1346943</v>
      </c>
      <c r="W6" s="17">
        <v>1806986</v>
      </c>
      <c r="X6" s="17">
        <v>1937806</v>
      </c>
      <c r="Y6" s="86">
        <v>1979818</v>
      </c>
      <c r="Z6" s="86">
        <v>2053837</v>
      </c>
      <c r="AA6" s="86">
        <v>2243067</v>
      </c>
      <c r="AB6" s="86">
        <v>2324591</v>
      </c>
      <c r="AC6" s="86">
        <v>2536096</v>
      </c>
      <c r="AD6" s="86">
        <v>2878405</v>
      </c>
      <c r="AE6" s="86">
        <v>2762774</v>
      </c>
      <c r="AF6" s="86">
        <v>2863294</v>
      </c>
    </row>
    <row r="7" spans="1:32" ht="18" customHeight="1" x14ac:dyDescent="0.15">
      <c r="A7" s="17" t="s">
        <v>63</v>
      </c>
      <c r="B7" s="17"/>
      <c r="C7" s="13"/>
      <c r="D7" s="13">
        <v>669673</v>
      </c>
      <c r="E7" s="13">
        <v>660673</v>
      </c>
      <c r="F7" s="13">
        <v>668581</v>
      </c>
      <c r="G7" s="13">
        <v>713493</v>
      </c>
      <c r="H7" s="13">
        <v>878082</v>
      </c>
      <c r="I7" s="13">
        <v>1069324</v>
      </c>
      <c r="J7" s="15">
        <v>1071176</v>
      </c>
      <c r="K7" s="14">
        <v>1123202</v>
      </c>
      <c r="L7" s="17">
        <v>1136261</v>
      </c>
      <c r="M7" s="17">
        <v>1213020</v>
      </c>
      <c r="N7" s="17">
        <v>1653584</v>
      </c>
      <c r="O7" s="17">
        <v>1065719</v>
      </c>
      <c r="P7" s="17">
        <v>1116224</v>
      </c>
      <c r="Q7" s="17">
        <v>1061061</v>
      </c>
      <c r="R7" s="17">
        <v>938146</v>
      </c>
      <c r="S7" s="17">
        <v>899606</v>
      </c>
      <c r="T7" s="17">
        <v>898331</v>
      </c>
      <c r="U7" s="17">
        <v>932074</v>
      </c>
      <c r="V7" s="17">
        <v>900656</v>
      </c>
      <c r="W7" s="17">
        <v>922633</v>
      </c>
      <c r="X7" s="17">
        <v>898540</v>
      </c>
      <c r="Y7" s="86">
        <v>994398</v>
      </c>
      <c r="Z7" s="86">
        <v>933615</v>
      </c>
      <c r="AA7" s="86">
        <v>750739</v>
      </c>
      <c r="AB7" s="86">
        <v>782569</v>
      </c>
      <c r="AC7" s="86">
        <v>774608</v>
      </c>
      <c r="AD7" s="86">
        <v>800368</v>
      </c>
      <c r="AE7" s="86">
        <v>798203</v>
      </c>
      <c r="AF7" s="86">
        <v>870104</v>
      </c>
    </row>
    <row r="8" spans="1:32" ht="18" customHeight="1" x14ac:dyDescent="0.15">
      <c r="A8" s="17" t="s">
        <v>64</v>
      </c>
      <c r="B8" s="17"/>
      <c r="C8" s="13"/>
      <c r="D8" s="13">
        <v>669673</v>
      </c>
      <c r="E8" s="13">
        <v>660673</v>
      </c>
      <c r="F8" s="13">
        <v>668581</v>
      </c>
      <c r="G8" s="13">
        <v>713493</v>
      </c>
      <c r="H8" s="13">
        <v>878082</v>
      </c>
      <c r="I8" s="13">
        <v>1069324</v>
      </c>
      <c r="J8" s="15">
        <v>1071176</v>
      </c>
      <c r="K8" s="14">
        <v>1123202</v>
      </c>
      <c r="L8" s="17">
        <v>1136261</v>
      </c>
      <c r="M8" s="17">
        <v>1213020</v>
      </c>
      <c r="N8" s="17">
        <v>1653584</v>
      </c>
      <c r="O8" s="17">
        <v>1065719</v>
      </c>
      <c r="P8" s="17">
        <v>1116224</v>
      </c>
      <c r="Q8" s="17">
        <v>1061061</v>
      </c>
      <c r="R8" s="17">
        <v>938146</v>
      </c>
      <c r="S8" s="17">
        <v>899606</v>
      </c>
      <c r="T8" s="17">
        <v>898331</v>
      </c>
      <c r="U8" s="17">
        <v>932074</v>
      </c>
      <c r="V8" s="17">
        <v>900656</v>
      </c>
      <c r="W8" s="17">
        <v>922633</v>
      </c>
      <c r="X8" s="17">
        <v>898540</v>
      </c>
      <c r="Y8" s="86">
        <v>994398</v>
      </c>
      <c r="Z8" s="86">
        <v>933615</v>
      </c>
      <c r="AA8" s="86">
        <v>750739</v>
      </c>
      <c r="AB8" s="86">
        <v>782569</v>
      </c>
      <c r="AC8" s="86">
        <v>774608</v>
      </c>
      <c r="AD8" s="86">
        <v>800368</v>
      </c>
      <c r="AE8" s="86">
        <v>798203</v>
      </c>
      <c r="AF8" s="86">
        <v>870104</v>
      </c>
    </row>
    <row r="9" spans="1:32" ht="18" customHeight="1" x14ac:dyDescent="0.15">
      <c r="A9" s="17" t="s">
        <v>65</v>
      </c>
      <c r="B9" s="17"/>
      <c r="C9" s="13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5">
        <v>0</v>
      </c>
      <c r="K9" s="14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</row>
    <row r="10" spans="1:32" ht="18" customHeight="1" x14ac:dyDescent="0.15">
      <c r="A10" s="17" t="s">
        <v>66</v>
      </c>
      <c r="B10" s="17"/>
      <c r="C10" s="13"/>
      <c r="D10" s="13">
        <v>1031914</v>
      </c>
      <c r="E10" s="13">
        <v>1198948</v>
      </c>
      <c r="F10" s="13">
        <v>1212835</v>
      </c>
      <c r="G10" s="13">
        <v>1322706</v>
      </c>
      <c r="H10" s="13">
        <v>1547038</v>
      </c>
      <c r="I10" s="13">
        <v>1510825</v>
      </c>
      <c r="J10" s="15">
        <v>1514825</v>
      </c>
      <c r="K10" s="14">
        <v>1625499</v>
      </c>
      <c r="L10" s="17">
        <v>1652729</v>
      </c>
      <c r="M10" s="17">
        <v>1676723</v>
      </c>
      <c r="N10" s="17">
        <v>1839498</v>
      </c>
      <c r="O10" s="17">
        <v>1756338</v>
      </c>
      <c r="P10" s="17">
        <v>1731830</v>
      </c>
      <c r="Q10" s="17">
        <v>1696563</v>
      </c>
      <c r="R10" s="17">
        <v>1696641</v>
      </c>
      <c r="S10" s="17">
        <v>1609903</v>
      </c>
      <c r="T10" s="17">
        <v>1662503</v>
      </c>
      <c r="U10" s="17">
        <v>1642580</v>
      </c>
      <c r="V10" s="17">
        <v>1682423</v>
      </c>
      <c r="W10" s="17">
        <v>1756609</v>
      </c>
      <c r="X10" s="17">
        <v>1845040</v>
      </c>
      <c r="Y10" s="86">
        <v>1879873</v>
      </c>
      <c r="Z10" s="86">
        <v>1826152</v>
      </c>
      <c r="AA10" s="86">
        <v>1887362</v>
      </c>
      <c r="AB10" s="86">
        <v>1887638</v>
      </c>
      <c r="AC10" s="86">
        <v>1947231</v>
      </c>
      <c r="AD10" s="86">
        <v>1968038</v>
      </c>
      <c r="AE10" s="86">
        <v>1974498</v>
      </c>
      <c r="AF10" s="86">
        <v>2080050</v>
      </c>
    </row>
    <row r="11" spans="1:32" ht="18" customHeight="1" x14ac:dyDescent="0.15">
      <c r="A11" s="17" t="s">
        <v>67</v>
      </c>
      <c r="B11" s="17"/>
      <c r="C11" s="13"/>
      <c r="D11" s="13">
        <v>101900</v>
      </c>
      <c r="E11" s="13">
        <v>99582</v>
      </c>
      <c r="F11" s="13">
        <v>141811</v>
      </c>
      <c r="G11" s="13">
        <v>158900</v>
      </c>
      <c r="H11" s="13">
        <v>127230</v>
      </c>
      <c r="I11" s="13">
        <v>116564</v>
      </c>
      <c r="J11" s="15">
        <v>104202</v>
      </c>
      <c r="K11" s="15">
        <v>100047</v>
      </c>
      <c r="L11" s="17">
        <v>101060</v>
      </c>
      <c r="M11" s="17">
        <v>94275</v>
      </c>
      <c r="N11" s="17">
        <v>66803</v>
      </c>
      <c r="O11" s="17">
        <v>68165</v>
      </c>
      <c r="P11" s="17">
        <v>71416</v>
      </c>
      <c r="Q11" s="17">
        <v>74600</v>
      </c>
      <c r="R11" s="17">
        <v>87012</v>
      </c>
      <c r="S11" s="17">
        <v>67689</v>
      </c>
      <c r="T11" s="17">
        <v>72930</v>
      </c>
      <c r="U11" s="17">
        <v>78886</v>
      </c>
      <c r="V11" s="17">
        <v>75399</v>
      </c>
      <c r="W11" s="17">
        <v>92582</v>
      </c>
      <c r="X11" s="17">
        <v>67974</v>
      </c>
      <c r="Y11" s="86">
        <v>91849</v>
      </c>
      <c r="Z11" s="86">
        <v>82517</v>
      </c>
      <c r="AA11" s="86">
        <v>72599</v>
      </c>
      <c r="AB11" s="86">
        <v>79956</v>
      </c>
      <c r="AC11" s="86">
        <v>77656</v>
      </c>
      <c r="AD11" s="86">
        <v>87215</v>
      </c>
      <c r="AE11" s="86">
        <v>90975</v>
      </c>
      <c r="AF11" s="86">
        <v>72508</v>
      </c>
    </row>
    <row r="12" spans="1:32" ht="18" customHeight="1" x14ac:dyDescent="0.15">
      <c r="A12" s="17" t="s">
        <v>68</v>
      </c>
      <c r="B12" s="17"/>
      <c r="C12" s="13"/>
      <c r="D12" s="13">
        <v>676586</v>
      </c>
      <c r="E12" s="13">
        <v>725480</v>
      </c>
      <c r="F12" s="13">
        <v>765632</v>
      </c>
      <c r="G12" s="13">
        <v>819667</v>
      </c>
      <c r="H12" s="13">
        <v>933622</v>
      </c>
      <c r="I12" s="13">
        <v>951081</v>
      </c>
      <c r="J12" s="15">
        <v>1126480</v>
      </c>
      <c r="K12" s="15">
        <v>1001774</v>
      </c>
      <c r="L12" s="17">
        <v>1276757</v>
      </c>
      <c r="M12" s="17">
        <v>1110465</v>
      </c>
      <c r="N12" s="17">
        <v>1006064</v>
      </c>
      <c r="O12" s="17">
        <v>982908</v>
      </c>
      <c r="P12" s="17">
        <v>946874</v>
      </c>
      <c r="Q12" s="17">
        <v>988879</v>
      </c>
      <c r="R12" s="17">
        <v>980201</v>
      </c>
      <c r="S12" s="17">
        <v>967171</v>
      </c>
      <c r="T12" s="17">
        <v>984015</v>
      </c>
      <c r="U12" s="17">
        <v>1056010</v>
      </c>
      <c r="V12" s="17">
        <v>1653315</v>
      </c>
      <c r="W12" s="17">
        <v>1022453</v>
      </c>
      <c r="X12" s="17">
        <v>1036801</v>
      </c>
      <c r="Y12" s="86">
        <v>1044034</v>
      </c>
      <c r="Z12" s="86">
        <v>1046646</v>
      </c>
      <c r="AA12" s="86">
        <v>1175602</v>
      </c>
      <c r="AB12" s="86">
        <v>1091862</v>
      </c>
      <c r="AC12" s="86">
        <v>1025432</v>
      </c>
      <c r="AD12" s="86">
        <v>1070658</v>
      </c>
      <c r="AE12" s="86">
        <v>1133000</v>
      </c>
      <c r="AF12" s="86">
        <v>1286951</v>
      </c>
    </row>
    <row r="13" spans="1:32" ht="18" customHeight="1" x14ac:dyDescent="0.15">
      <c r="A13" s="17" t="s">
        <v>69</v>
      </c>
      <c r="B13" s="17"/>
      <c r="C13" s="13"/>
      <c r="D13" s="13">
        <v>323605</v>
      </c>
      <c r="E13" s="13">
        <v>368569</v>
      </c>
      <c r="F13" s="13">
        <v>408146</v>
      </c>
      <c r="G13" s="13">
        <v>460707</v>
      </c>
      <c r="H13" s="13">
        <v>521239</v>
      </c>
      <c r="I13" s="13">
        <v>488305</v>
      </c>
      <c r="J13" s="15">
        <v>526758</v>
      </c>
      <c r="K13" s="15">
        <v>487594</v>
      </c>
      <c r="L13" s="17">
        <v>516056</v>
      </c>
      <c r="M13" s="17">
        <v>518742</v>
      </c>
      <c r="N13" s="17">
        <v>517046</v>
      </c>
      <c r="O13" s="17">
        <v>494087</v>
      </c>
      <c r="P13" s="17">
        <v>477537</v>
      </c>
      <c r="Q13" s="17">
        <v>492842</v>
      </c>
      <c r="R13" s="17">
        <v>498933</v>
      </c>
      <c r="S13" s="17">
        <v>499517</v>
      </c>
      <c r="T13" s="17">
        <v>502238</v>
      </c>
      <c r="U13" s="17">
        <v>497886</v>
      </c>
      <c r="V13" s="17">
        <v>473392</v>
      </c>
      <c r="W13" s="17">
        <v>483719</v>
      </c>
      <c r="X13" s="17">
        <v>497929</v>
      </c>
      <c r="Y13" s="86">
        <v>473614</v>
      </c>
      <c r="Z13" s="86">
        <v>489054</v>
      </c>
      <c r="AA13" s="86">
        <v>468799</v>
      </c>
      <c r="AB13" s="86">
        <v>461607</v>
      </c>
      <c r="AC13" s="86">
        <v>503574</v>
      </c>
      <c r="AD13" s="86">
        <v>527263</v>
      </c>
      <c r="AE13" s="86">
        <v>546763</v>
      </c>
      <c r="AF13" s="86">
        <v>568187</v>
      </c>
    </row>
    <row r="14" spans="1:32" ht="18" customHeight="1" x14ac:dyDescent="0.15">
      <c r="A14" s="17" t="s">
        <v>70</v>
      </c>
      <c r="B14" s="17"/>
      <c r="C14" s="13"/>
      <c r="D14" s="13">
        <v>675375</v>
      </c>
      <c r="E14" s="13">
        <v>736668</v>
      </c>
      <c r="F14" s="13">
        <v>672983</v>
      </c>
      <c r="G14" s="13">
        <v>672086</v>
      </c>
      <c r="H14" s="13">
        <v>879032</v>
      </c>
      <c r="I14" s="13">
        <v>1039852</v>
      </c>
      <c r="J14" s="15">
        <v>1117159</v>
      </c>
      <c r="K14" s="15">
        <v>938348</v>
      </c>
      <c r="L14" s="17">
        <v>1115838</v>
      </c>
      <c r="M14" s="17">
        <v>1210709</v>
      </c>
      <c r="N14" s="17">
        <v>1745895</v>
      </c>
      <c r="O14" s="17">
        <v>1278881</v>
      </c>
      <c r="P14" s="17">
        <v>1392216</v>
      </c>
      <c r="Q14" s="17">
        <v>1553268</v>
      </c>
      <c r="R14" s="17">
        <v>1710800</v>
      </c>
      <c r="S14" s="17">
        <v>1669767</v>
      </c>
      <c r="T14" s="17">
        <v>1725931</v>
      </c>
      <c r="U14" s="17">
        <v>1654887</v>
      </c>
      <c r="V14" s="17">
        <v>1618160</v>
      </c>
      <c r="W14" s="17">
        <v>1742064</v>
      </c>
      <c r="X14" s="17">
        <v>2035202</v>
      </c>
      <c r="Y14" s="86">
        <v>2060098</v>
      </c>
      <c r="Z14" s="86">
        <v>2015645</v>
      </c>
      <c r="AA14" s="86">
        <v>1992714</v>
      </c>
      <c r="AB14" s="86">
        <v>2124489</v>
      </c>
      <c r="AC14" s="86">
        <v>2085156</v>
      </c>
      <c r="AD14" s="86">
        <v>2078028</v>
      </c>
      <c r="AE14" s="86">
        <v>1858865</v>
      </c>
      <c r="AF14" s="86">
        <v>2104510</v>
      </c>
    </row>
    <row r="15" spans="1:32" ht="18" customHeight="1" x14ac:dyDescent="0.15">
      <c r="A15" s="17" t="s">
        <v>71</v>
      </c>
      <c r="B15" s="17"/>
      <c r="C15" s="13"/>
      <c r="D15" s="13">
        <v>601429</v>
      </c>
      <c r="E15" s="13">
        <v>541367</v>
      </c>
      <c r="F15" s="13">
        <v>234517</v>
      </c>
      <c r="G15" s="13">
        <v>217567</v>
      </c>
      <c r="H15" s="13">
        <v>29588</v>
      </c>
      <c r="I15" s="13">
        <v>15916</v>
      </c>
      <c r="J15" s="15">
        <v>323104</v>
      </c>
      <c r="K15" s="14">
        <v>16681</v>
      </c>
      <c r="L15" s="17">
        <v>301729</v>
      </c>
      <c r="M15" s="17">
        <v>379358</v>
      </c>
      <c r="N15" s="17">
        <v>55330</v>
      </c>
      <c r="O15" s="17">
        <v>40991</v>
      </c>
      <c r="P15" s="17">
        <v>283674</v>
      </c>
      <c r="Q15" s="17">
        <v>139058</v>
      </c>
      <c r="R15" s="17">
        <v>78936</v>
      </c>
      <c r="S15" s="17">
        <v>400422</v>
      </c>
      <c r="T15" s="17">
        <v>153154</v>
      </c>
      <c r="U15" s="17">
        <v>138234</v>
      </c>
      <c r="V15" s="17">
        <v>259701</v>
      </c>
      <c r="W15" s="17">
        <v>363139</v>
      </c>
      <c r="X15" s="17">
        <v>257848</v>
      </c>
      <c r="Y15" s="86">
        <v>62021</v>
      </c>
      <c r="Z15" s="86">
        <v>67152</v>
      </c>
      <c r="AA15" s="86">
        <v>113199</v>
      </c>
      <c r="AB15" s="86">
        <v>295305</v>
      </c>
      <c r="AC15" s="86">
        <v>181589</v>
      </c>
      <c r="AD15" s="86">
        <v>563455</v>
      </c>
      <c r="AE15" s="86">
        <v>574397</v>
      </c>
      <c r="AF15" s="86">
        <v>98885</v>
      </c>
    </row>
    <row r="16" spans="1:32" ht="18" customHeight="1" x14ac:dyDescent="0.15">
      <c r="A16" s="17" t="s">
        <v>72</v>
      </c>
      <c r="B16" s="17"/>
      <c r="C16" s="13"/>
      <c r="D16" s="13">
        <v>107569</v>
      </c>
      <c r="E16" s="13">
        <v>135321</v>
      </c>
      <c r="F16" s="13">
        <v>201986</v>
      </c>
      <c r="G16" s="13">
        <v>198790</v>
      </c>
      <c r="H16" s="13">
        <v>174004</v>
      </c>
      <c r="I16" s="13">
        <v>136354</v>
      </c>
      <c r="J16" s="15">
        <v>121634</v>
      </c>
      <c r="K16" s="14">
        <v>98350</v>
      </c>
      <c r="L16" s="17">
        <v>149450</v>
      </c>
      <c r="M16" s="17">
        <v>144758</v>
      </c>
      <c r="N16" s="17">
        <v>115687</v>
      </c>
      <c r="O16" s="17">
        <v>111550</v>
      </c>
      <c r="P16" s="17">
        <v>72810</v>
      </c>
      <c r="Q16" s="17">
        <v>73846</v>
      </c>
      <c r="R16" s="17">
        <v>63500</v>
      </c>
      <c r="S16" s="17">
        <v>125628</v>
      </c>
      <c r="T16" s="17">
        <v>133815</v>
      </c>
      <c r="U16" s="17">
        <v>187800</v>
      </c>
      <c r="V16" s="17">
        <v>264973</v>
      </c>
      <c r="W16" s="17">
        <v>369072</v>
      </c>
      <c r="X16" s="17">
        <v>418300</v>
      </c>
      <c r="Y16" s="86">
        <v>329300</v>
      </c>
      <c r="Z16" s="86">
        <v>318900</v>
      </c>
      <c r="AA16" s="86">
        <v>216300</v>
      </c>
      <c r="AB16" s="86">
        <v>179000</v>
      </c>
      <c r="AC16" s="86">
        <v>135000</v>
      </c>
      <c r="AD16" s="86">
        <v>100500</v>
      </c>
      <c r="AE16" s="86">
        <v>94000</v>
      </c>
      <c r="AF16" s="86">
        <v>68000</v>
      </c>
    </row>
    <row r="17" spans="1:32" ht="18" customHeight="1" x14ac:dyDescent="0.15">
      <c r="A17" s="17" t="s">
        <v>80</v>
      </c>
      <c r="B17" s="17"/>
      <c r="C17" s="13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v>0</v>
      </c>
      <c r="K17" s="14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</row>
    <row r="18" spans="1:32" ht="18" customHeight="1" x14ac:dyDescent="0.15">
      <c r="A18" s="17" t="s">
        <v>176</v>
      </c>
      <c r="B18" s="17"/>
      <c r="C18" s="13"/>
      <c r="D18" s="13">
        <v>2425396</v>
      </c>
      <c r="E18" s="13">
        <v>3138902</v>
      </c>
      <c r="F18" s="13">
        <v>5073569</v>
      </c>
      <c r="G18" s="13">
        <v>4419945</v>
      </c>
      <c r="H18" s="13">
        <v>2966264</v>
      </c>
      <c r="I18" s="13">
        <v>2676084</v>
      </c>
      <c r="J18" s="15">
        <v>3217430</v>
      </c>
      <c r="K18" s="14">
        <v>4880673</v>
      </c>
      <c r="L18" s="17">
        <v>2259670</v>
      </c>
      <c r="M18" s="17">
        <v>1964394</v>
      </c>
      <c r="N18" s="17">
        <v>1870237</v>
      </c>
      <c r="O18" s="17">
        <v>1948970</v>
      </c>
      <c r="P18" s="17">
        <v>1292629</v>
      </c>
      <c r="Q18" s="17">
        <v>1411114</v>
      </c>
      <c r="R18" s="17">
        <v>1037786</v>
      </c>
      <c r="S18" s="17">
        <v>1005842</v>
      </c>
      <c r="T18" s="17">
        <v>1686698</v>
      </c>
      <c r="U18" s="17">
        <v>1710490</v>
      </c>
      <c r="V18" s="17">
        <v>2088298</v>
      </c>
      <c r="W18" s="17">
        <v>1692196</v>
      </c>
      <c r="X18" s="17">
        <v>1823379</v>
      </c>
      <c r="Y18" s="86">
        <v>1601016</v>
      </c>
      <c r="Z18" s="86">
        <v>1592727</v>
      </c>
      <c r="AA18" s="86">
        <v>2073188</v>
      </c>
      <c r="AB18" s="86">
        <v>1092770</v>
      </c>
      <c r="AC18" s="86">
        <v>1690411</v>
      </c>
      <c r="AD18" s="86">
        <v>1301160</v>
      </c>
      <c r="AE18" s="86">
        <v>1581271</v>
      </c>
      <c r="AF18" s="86">
        <v>1846242</v>
      </c>
    </row>
    <row r="19" spans="1:32" ht="18" customHeight="1" x14ac:dyDescent="0.15">
      <c r="A19" s="17" t="s">
        <v>74</v>
      </c>
      <c r="B19" s="17"/>
      <c r="C19" s="13"/>
      <c r="D19" s="13">
        <v>104511</v>
      </c>
      <c r="E19" s="13">
        <v>313189</v>
      </c>
      <c r="F19" s="13">
        <v>510656</v>
      </c>
      <c r="G19" s="13">
        <v>232830</v>
      </c>
      <c r="H19" s="13">
        <v>880569</v>
      </c>
      <c r="I19" s="13">
        <v>696458</v>
      </c>
      <c r="J19" s="15">
        <v>1140474</v>
      </c>
      <c r="K19" s="14">
        <v>1371778</v>
      </c>
      <c r="L19" s="17">
        <v>551113</v>
      </c>
      <c r="M19" s="17">
        <v>356562</v>
      </c>
      <c r="N19" s="17">
        <v>300468</v>
      </c>
      <c r="O19" s="17">
        <v>352062</v>
      </c>
      <c r="P19" s="17">
        <v>163062</v>
      </c>
      <c r="Q19" s="17">
        <v>416632</v>
      </c>
      <c r="R19" s="17">
        <v>145210</v>
      </c>
      <c r="S19" s="17">
        <v>117824</v>
      </c>
      <c r="T19" s="17">
        <v>821239</v>
      </c>
      <c r="U19" s="17">
        <v>1020858</v>
      </c>
      <c r="V19" s="17">
        <v>1005228</v>
      </c>
      <c r="W19" s="17">
        <v>684338</v>
      </c>
      <c r="X19" s="17">
        <v>630851</v>
      </c>
      <c r="Y19" s="86">
        <v>782916</v>
      </c>
      <c r="Z19" s="86">
        <v>572280</v>
      </c>
      <c r="AA19" s="86">
        <v>1051495</v>
      </c>
      <c r="AB19" s="86">
        <v>404533</v>
      </c>
      <c r="AC19" s="86">
        <v>793368</v>
      </c>
      <c r="AD19" s="86">
        <v>376903</v>
      </c>
      <c r="AE19" s="86">
        <v>404730</v>
      </c>
      <c r="AF19" s="86">
        <v>548146</v>
      </c>
    </row>
    <row r="20" spans="1:32" ht="18" customHeight="1" x14ac:dyDescent="0.15">
      <c r="A20" s="17" t="s">
        <v>75</v>
      </c>
      <c r="B20" s="17"/>
      <c r="C20" s="13"/>
      <c r="D20" s="13">
        <v>2246666</v>
      </c>
      <c r="E20" s="13">
        <v>2747384</v>
      </c>
      <c r="F20" s="13">
        <v>4413568</v>
      </c>
      <c r="G20" s="13">
        <v>4099165</v>
      </c>
      <c r="H20" s="13">
        <v>1994936</v>
      </c>
      <c r="I20" s="13">
        <v>1828328</v>
      </c>
      <c r="J20" s="15">
        <v>2052796</v>
      </c>
      <c r="K20" s="14">
        <v>3508895</v>
      </c>
      <c r="L20" s="17">
        <v>167669</v>
      </c>
      <c r="M20" s="17">
        <v>1607832</v>
      </c>
      <c r="N20" s="17">
        <v>1548161</v>
      </c>
      <c r="O20" s="17">
        <v>1595964</v>
      </c>
      <c r="P20" s="17">
        <v>1129567</v>
      </c>
      <c r="Q20" s="17">
        <v>994482</v>
      </c>
      <c r="R20" s="17">
        <v>892576</v>
      </c>
      <c r="S20" s="17">
        <v>888018</v>
      </c>
      <c r="T20" s="17">
        <v>865045</v>
      </c>
      <c r="U20" s="17">
        <v>689545</v>
      </c>
      <c r="V20" s="17">
        <v>1083045</v>
      </c>
      <c r="W20" s="17">
        <v>1007640</v>
      </c>
      <c r="X20" s="17">
        <v>1192146</v>
      </c>
      <c r="Y20" s="86">
        <v>817941</v>
      </c>
      <c r="Z20" s="86">
        <v>1017887</v>
      </c>
      <c r="AA20" s="86">
        <v>1012174</v>
      </c>
      <c r="AB20" s="86">
        <v>681884</v>
      </c>
      <c r="AC20" s="86">
        <v>889483</v>
      </c>
      <c r="AD20" s="86">
        <v>887857</v>
      </c>
      <c r="AE20" s="86">
        <v>1074541</v>
      </c>
      <c r="AF20" s="86">
        <v>1211432</v>
      </c>
    </row>
    <row r="21" spans="1:32" ht="18" customHeight="1" x14ac:dyDescent="0.15">
      <c r="A21" s="17" t="s">
        <v>177</v>
      </c>
      <c r="B21" s="17"/>
      <c r="C21" s="13"/>
      <c r="D21" s="13">
        <v>72827</v>
      </c>
      <c r="E21" s="13">
        <v>3255</v>
      </c>
      <c r="F21" s="13">
        <v>12809</v>
      </c>
      <c r="G21" s="13">
        <v>13500</v>
      </c>
      <c r="H21" s="13">
        <v>8292</v>
      </c>
      <c r="I21" s="13">
        <v>0</v>
      </c>
      <c r="J21" s="15">
        <v>16517</v>
      </c>
      <c r="K21" s="14">
        <v>40695</v>
      </c>
      <c r="L21" s="17">
        <v>5313</v>
      </c>
      <c r="M21" s="17">
        <v>25489</v>
      </c>
      <c r="N21" s="17">
        <v>15784</v>
      </c>
      <c r="O21" s="17">
        <v>22079</v>
      </c>
      <c r="P21" s="17">
        <v>3576</v>
      </c>
      <c r="Q21" s="17">
        <v>126</v>
      </c>
      <c r="R21" s="17">
        <v>0</v>
      </c>
      <c r="S21" s="17">
        <v>0</v>
      </c>
      <c r="T21" s="17">
        <v>598</v>
      </c>
      <c r="U21" s="17">
        <v>221</v>
      </c>
      <c r="V21" s="17">
        <v>221</v>
      </c>
      <c r="W21" s="17">
        <v>2373</v>
      </c>
      <c r="X21" s="17">
        <v>65275</v>
      </c>
      <c r="Y21" s="86">
        <v>3171</v>
      </c>
      <c r="Z21" s="86">
        <v>8442</v>
      </c>
      <c r="AA21" s="86">
        <v>3128</v>
      </c>
      <c r="AB21" s="86">
        <v>276097</v>
      </c>
      <c r="AC21" s="86">
        <v>272514</v>
      </c>
      <c r="AD21" s="86">
        <v>2430</v>
      </c>
      <c r="AE21" s="86">
        <v>4385</v>
      </c>
      <c r="AF21" s="86">
        <v>230635</v>
      </c>
    </row>
    <row r="22" spans="1:32" ht="18" customHeight="1" x14ac:dyDescent="0.15">
      <c r="A22" s="17" t="s">
        <v>178</v>
      </c>
      <c r="B22" s="17"/>
      <c r="C22" s="13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5">
        <v>0</v>
      </c>
      <c r="K22" s="14">
        <v>0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</row>
    <row r="23" spans="1:32" ht="18" customHeight="1" x14ac:dyDescent="0.15">
      <c r="A23" s="17" t="s">
        <v>59</v>
      </c>
      <c r="B23" s="17">
        <f t="shared" ref="B23:G23" si="0">SUM(B4:B22)-B5-B8-B9-B13-B19-B20</f>
        <v>0</v>
      </c>
      <c r="C23" s="13">
        <f t="shared" si="0"/>
        <v>0</v>
      </c>
      <c r="D23" s="13">
        <f t="shared" si="0"/>
        <v>8376954</v>
      </c>
      <c r="E23" s="13">
        <f t="shared" si="0"/>
        <v>9403091</v>
      </c>
      <c r="F23" s="13">
        <f t="shared" si="0"/>
        <v>11411423</v>
      </c>
      <c r="G23" s="13">
        <f t="shared" si="0"/>
        <v>11064261</v>
      </c>
      <c r="H23" s="13">
        <f t="shared" ref="H23:U23" si="1">SUM(H4:H22)-H5-H8-H9-H13-H19-H20</f>
        <v>10147715</v>
      </c>
      <c r="I23" s="13">
        <f t="shared" si="1"/>
        <v>10281636</v>
      </c>
      <c r="J23" s="15">
        <f t="shared" si="1"/>
        <v>11402255</v>
      </c>
      <c r="K23" s="14">
        <f t="shared" si="1"/>
        <v>12677477</v>
      </c>
      <c r="L23" s="19">
        <f t="shared" si="1"/>
        <v>10944406</v>
      </c>
      <c r="M23" s="19">
        <f t="shared" si="1"/>
        <v>10551124</v>
      </c>
      <c r="N23" s="19">
        <f t="shared" si="1"/>
        <v>11239210</v>
      </c>
      <c r="O23" s="19">
        <f t="shared" si="1"/>
        <v>10154704</v>
      </c>
      <c r="P23" s="19">
        <f t="shared" si="1"/>
        <v>10006080</v>
      </c>
      <c r="Q23" s="19">
        <f t="shared" si="1"/>
        <v>10143309</v>
      </c>
      <c r="R23" s="19">
        <f t="shared" si="1"/>
        <v>9825326</v>
      </c>
      <c r="S23" s="19">
        <f t="shared" si="1"/>
        <v>9936031</v>
      </c>
      <c r="T23" s="19">
        <f t="shared" si="1"/>
        <v>10648715</v>
      </c>
      <c r="U23" s="19">
        <f t="shared" si="1"/>
        <v>10736759</v>
      </c>
      <c r="V23" s="19">
        <f>SUM(V4:V22)-V5-V8-V9-V13-V19-V20</f>
        <v>11951295</v>
      </c>
      <c r="W23" s="19">
        <f>SUM(W4:W22)-W5-W8-W9-W13-W19-W20</f>
        <v>11825034</v>
      </c>
      <c r="X23" s="19">
        <f>SUM(X4:X22)-X5-X8-X9-X13-X19-X20</f>
        <v>12393245</v>
      </c>
      <c r="Y23" s="13">
        <f t="shared" ref="Y23:AB23" si="2">SUM(Y4:Y22)-Y5-Y8-Y9-Y13-Y19-Y20</f>
        <v>12053205</v>
      </c>
      <c r="Z23" s="13">
        <f t="shared" si="2"/>
        <v>11880102</v>
      </c>
      <c r="AA23" s="13">
        <f t="shared" si="2"/>
        <v>12576026</v>
      </c>
      <c r="AB23" s="13">
        <f t="shared" si="2"/>
        <v>12125070</v>
      </c>
      <c r="AC23" s="13">
        <f t="shared" ref="AC23:AD23" si="3">SUM(AC4:AC22)-AC5-AC8-AC9-AC13-AC19-AC20</f>
        <v>12630647</v>
      </c>
      <c r="AD23" s="13">
        <f t="shared" si="3"/>
        <v>12694454</v>
      </c>
      <c r="AE23" s="13">
        <f t="shared" ref="AE23:AF23" si="4">SUM(AE4:AE22)-AE5-AE8-AE9-AE13-AE19-AE20</f>
        <v>12682054</v>
      </c>
      <c r="AF23" s="13">
        <f t="shared" si="4"/>
        <v>13319835</v>
      </c>
    </row>
    <row r="24" spans="1:32" ht="18" customHeight="1" x14ac:dyDescent="0.15">
      <c r="A24" s="17" t="s">
        <v>78</v>
      </c>
      <c r="B24" s="17">
        <f t="shared" ref="B24:G24" si="5">SUM(B4:B7)-B5</f>
        <v>0</v>
      </c>
      <c r="C24" s="13">
        <f t="shared" si="5"/>
        <v>0</v>
      </c>
      <c r="D24" s="13">
        <f t="shared" si="5"/>
        <v>2683958</v>
      </c>
      <c r="E24" s="13">
        <f t="shared" si="5"/>
        <v>2823568</v>
      </c>
      <c r="F24" s="13">
        <f t="shared" si="5"/>
        <v>3095281</v>
      </c>
      <c r="G24" s="13">
        <f t="shared" si="5"/>
        <v>3241100</v>
      </c>
      <c r="H24" s="13">
        <f t="shared" ref="H24:M24" si="6">SUM(H4:H7)-H5</f>
        <v>3482645</v>
      </c>
      <c r="I24" s="13">
        <f t="shared" si="6"/>
        <v>3834960</v>
      </c>
      <c r="J24" s="15">
        <f t="shared" si="6"/>
        <v>3860904</v>
      </c>
      <c r="K24" s="14">
        <f t="shared" si="6"/>
        <v>3975410</v>
      </c>
      <c r="L24" s="19">
        <f t="shared" si="6"/>
        <v>4081860</v>
      </c>
      <c r="M24" s="19">
        <f t="shared" si="6"/>
        <v>3944953</v>
      </c>
      <c r="N24" s="19">
        <f t="shared" ref="N24:S24" si="7">SUM(N4:N7)-N5</f>
        <v>4523912</v>
      </c>
      <c r="O24" s="19">
        <f t="shared" si="7"/>
        <v>3944821</v>
      </c>
      <c r="P24" s="19">
        <f t="shared" si="7"/>
        <v>4211055</v>
      </c>
      <c r="Q24" s="19">
        <f t="shared" si="7"/>
        <v>4205855</v>
      </c>
      <c r="R24" s="19">
        <f t="shared" si="7"/>
        <v>4170450</v>
      </c>
      <c r="S24" s="19">
        <f t="shared" si="7"/>
        <v>4089609</v>
      </c>
      <c r="T24" s="19">
        <f>SUM(T4:T7)-T5</f>
        <v>4229071</v>
      </c>
      <c r="U24" s="19">
        <f>SUM(U4:U7)-U5</f>
        <v>4267651</v>
      </c>
      <c r="V24" s="19">
        <f>SUM(V4:V7)-V5</f>
        <v>4308805</v>
      </c>
      <c r="W24" s="19">
        <f>SUM(W4:W7)-W5</f>
        <v>4784546</v>
      </c>
      <c r="X24" s="19">
        <f>SUM(X4:X7)-X5</f>
        <v>4843426</v>
      </c>
      <c r="Y24" s="13">
        <f t="shared" ref="Y24:AB24" si="8">SUM(Y4:Y7)-Y5</f>
        <v>4981843</v>
      </c>
      <c r="Z24" s="13">
        <f t="shared" si="8"/>
        <v>4921921</v>
      </c>
      <c r="AA24" s="13">
        <f t="shared" si="8"/>
        <v>5041934</v>
      </c>
      <c r="AB24" s="13">
        <f t="shared" si="8"/>
        <v>5097953</v>
      </c>
      <c r="AC24" s="13">
        <f t="shared" ref="AC24:AD24" si="9">SUM(AC4:AC7)-AC5</f>
        <v>5215658</v>
      </c>
      <c r="AD24" s="13">
        <f t="shared" si="9"/>
        <v>5522970</v>
      </c>
      <c r="AE24" s="13">
        <f t="shared" ref="AE24:AF24" si="10">SUM(AE4:AE7)-AE5</f>
        <v>5370663</v>
      </c>
      <c r="AF24" s="13">
        <f t="shared" si="10"/>
        <v>5532054</v>
      </c>
    </row>
    <row r="25" spans="1:32" ht="18" customHeight="1" x14ac:dyDescent="0.15">
      <c r="A25" s="17" t="s">
        <v>179</v>
      </c>
      <c r="B25" s="17">
        <f t="shared" ref="B25:G25" si="11">+B18+B21+B22</f>
        <v>0</v>
      </c>
      <c r="C25" s="13">
        <f t="shared" si="11"/>
        <v>0</v>
      </c>
      <c r="D25" s="13">
        <f t="shared" si="11"/>
        <v>2498223</v>
      </c>
      <c r="E25" s="13">
        <f t="shared" si="11"/>
        <v>3142157</v>
      </c>
      <c r="F25" s="13">
        <f t="shared" si="11"/>
        <v>5086378</v>
      </c>
      <c r="G25" s="13">
        <f t="shared" si="11"/>
        <v>4433445</v>
      </c>
      <c r="H25" s="13">
        <f t="shared" ref="H25:M25" si="12">+H18+H21+H22</f>
        <v>2974556</v>
      </c>
      <c r="I25" s="13">
        <f t="shared" si="12"/>
        <v>2676084</v>
      </c>
      <c r="J25" s="15">
        <f t="shared" si="12"/>
        <v>3233947</v>
      </c>
      <c r="K25" s="14">
        <f t="shared" si="12"/>
        <v>4921368</v>
      </c>
      <c r="L25" s="19">
        <f t="shared" si="12"/>
        <v>2264983</v>
      </c>
      <c r="M25" s="19">
        <f t="shared" si="12"/>
        <v>1989883</v>
      </c>
      <c r="N25" s="19">
        <f t="shared" ref="N25:S25" si="13">+N18+N21+N22</f>
        <v>1886021</v>
      </c>
      <c r="O25" s="19">
        <f t="shared" si="13"/>
        <v>1971050</v>
      </c>
      <c r="P25" s="19">
        <f t="shared" si="13"/>
        <v>1296205</v>
      </c>
      <c r="Q25" s="19">
        <f t="shared" si="13"/>
        <v>1411240</v>
      </c>
      <c r="R25" s="19">
        <f t="shared" si="13"/>
        <v>1037786</v>
      </c>
      <c r="S25" s="19">
        <f t="shared" si="13"/>
        <v>1005842</v>
      </c>
      <c r="T25" s="19">
        <f>+T18+T21+T22</f>
        <v>1687296</v>
      </c>
      <c r="U25" s="19">
        <f>+U18+U21+U22</f>
        <v>1710711</v>
      </c>
      <c r="V25" s="19">
        <f>+V18+V21+V22</f>
        <v>2088519</v>
      </c>
      <c r="W25" s="19">
        <f>+W18+W21+W22</f>
        <v>1694569</v>
      </c>
      <c r="X25" s="19">
        <f>+X18+X21+X22</f>
        <v>1888654</v>
      </c>
      <c r="Y25" s="13">
        <f t="shared" ref="Y25:AB25" si="14">+Y18+Y21+Y22</f>
        <v>1604187</v>
      </c>
      <c r="Z25" s="13">
        <f t="shared" si="14"/>
        <v>1601169</v>
      </c>
      <c r="AA25" s="13">
        <f t="shared" si="14"/>
        <v>2076316</v>
      </c>
      <c r="AB25" s="13">
        <f t="shared" si="14"/>
        <v>1368867</v>
      </c>
      <c r="AC25" s="13">
        <f t="shared" ref="AC25:AD25" si="15">+AC18+AC21+AC22</f>
        <v>1962925</v>
      </c>
      <c r="AD25" s="13">
        <f t="shared" si="15"/>
        <v>1303590</v>
      </c>
      <c r="AE25" s="13">
        <f t="shared" ref="AE25:AF25" si="16">+AE18+AE21+AE22</f>
        <v>1585656</v>
      </c>
      <c r="AF25" s="13">
        <f t="shared" si="16"/>
        <v>2076877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99</v>
      </c>
      <c r="K30" s="32" t="str">
        <f>財政指標!$L$1</f>
        <v>壬生町</v>
      </c>
      <c r="M30" s="32"/>
      <c r="P30" s="32"/>
      <c r="R30" s="32"/>
      <c r="S30" s="32"/>
      <c r="T30" s="32"/>
      <c r="U30" s="32" t="str">
        <f>財政指標!$L$1</f>
        <v>壬生町</v>
      </c>
      <c r="W30" s="32"/>
      <c r="X30" s="32"/>
      <c r="Y30" s="32"/>
      <c r="Z30" s="32"/>
      <c r="AA30" s="32"/>
      <c r="AB30" s="32"/>
      <c r="AC30" s="32"/>
      <c r="AE30" s="32" t="str">
        <f>財政指標!$L$1</f>
        <v>壬生町</v>
      </c>
    </row>
    <row r="31" spans="1:32" ht="18" customHeight="1" x14ac:dyDescent="0.15">
      <c r="K31" s="16"/>
      <c r="L31" s="16" t="s">
        <v>240</v>
      </c>
      <c r="V31" s="16" t="s">
        <v>240</v>
      </c>
      <c r="AF31" s="16" t="s">
        <v>240</v>
      </c>
    </row>
    <row r="32" spans="1:32" s="77" customFormat="1" ht="18" customHeight="1" x14ac:dyDescent="0.2">
      <c r="A32" s="51"/>
      <c r="B32" s="72" t="s">
        <v>10</v>
      </c>
      <c r="C32" s="51" t="s">
        <v>9</v>
      </c>
      <c r="D32" s="51" t="s">
        <v>8</v>
      </c>
      <c r="E32" s="51" t="s">
        <v>7</v>
      </c>
      <c r="F32" s="51" t="s">
        <v>6</v>
      </c>
      <c r="G32" s="51" t="s">
        <v>5</v>
      </c>
      <c r="H32" s="51" t="s">
        <v>4</v>
      </c>
      <c r="I32" s="51" t="s">
        <v>3</v>
      </c>
      <c r="J32" s="52" t="s">
        <v>165</v>
      </c>
      <c r="K32" s="52" t="s">
        <v>166</v>
      </c>
      <c r="L32" s="51" t="s">
        <v>83</v>
      </c>
      <c r="M32" s="51" t="s">
        <v>182</v>
      </c>
      <c r="N32" s="51" t="s">
        <v>185</v>
      </c>
      <c r="O32" s="46" t="s">
        <v>187</v>
      </c>
      <c r="P32" s="46" t="s">
        <v>189</v>
      </c>
      <c r="Q32" s="46" t="s">
        <v>193</v>
      </c>
      <c r="R32" s="46" t="s">
        <v>200</v>
      </c>
      <c r="S32" s="46" t="s">
        <v>202</v>
      </c>
      <c r="T32" s="46" t="s">
        <v>213</v>
      </c>
      <c r="U32" s="46" t="s">
        <v>216</v>
      </c>
      <c r="V32" s="46" t="s">
        <v>218</v>
      </c>
      <c r="W32" s="46" t="s">
        <v>221</v>
      </c>
      <c r="X32" s="46" t="s">
        <v>222</v>
      </c>
      <c r="Y32" s="46" t="s">
        <v>226</v>
      </c>
      <c r="Z32" s="46" t="s">
        <v>227</v>
      </c>
      <c r="AA32" s="46" t="s">
        <v>228</v>
      </c>
      <c r="AB32" s="46" t="s">
        <v>229</v>
      </c>
      <c r="AC32" s="46" t="s">
        <v>232</v>
      </c>
      <c r="AD32" s="46" t="s">
        <v>234</v>
      </c>
      <c r="AE32" s="46" t="str">
        <f>AE3</f>
        <v>１８(H30)</v>
      </c>
      <c r="AF32" s="46" t="str">
        <f>AF3</f>
        <v>１９(R１)</v>
      </c>
    </row>
    <row r="33" spans="1:32" ht="18" customHeight="1" x14ac:dyDescent="0.15">
      <c r="A33" s="17" t="s">
        <v>60</v>
      </c>
      <c r="B33" s="33" t="e">
        <f>B4/B$23*100</f>
        <v>#DIV/0!</v>
      </c>
      <c r="C33" s="33" t="e">
        <f t="shared" ref="C33:L33" si="17">C4/C$23*100</f>
        <v>#DIV/0!</v>
      </c>
      <c r="D33" s="33">
        <f t="shared" si="17"/>
        <v>21.819840481396938</v>
      </c>
      <c r="E33" s="33">
        <f t="shared" si="17"/>
        <v>20.617890436240593</v>
      </c>
      <c r="F33" s="33">
        <f t="shared" si="17"/>
        <v>17.30107629872278</v>
      </c>
      <c r="G33" s="33">
        <f t="shared" si="17"/>
        <v>18.665494243131107</v>
      </c>
      <c r="H33" s="33">
        <f t="shared" si="17"/>
        <v>20.945828691483747</v>
      </c>
      <c r="I33" s="33">
        <f t="shared" si="17"/>
        <v>21.744778749218511</v>
      </c>
      <c r="J33" s="33">
        <f t="shared" si="17"/>
        <v>19.610375316110719</v>
      </c>
      <c r="K33" s="33">
        <f t="shared" si="17"/>
        <v>17.773796789376938</v>
      </c>
      <c r="L33" s="33">
        <f t="shared" si="17"/>
        <v>20.605129232230603</v>
      </c>
      <c r="M33" s="33">
        <f t="shared" ref="M33:N51" si="18">M4/M$23*100</f>
        <v>20.907383895782097</v>
      </c>
      <c r="N33" s="33">
        <f t="shared" si="18"/>
        <v>19.88123720439426</v>
      </c>
      <c r="O33" s="33">
        <f t="shared" ref="O33:P51" si="19">O4/O$23*100</f>
        <v>21.739304267263723</v>
      </c>
      <c r="P33" s="33">
        <f t="shared" si="19"/>
        <v>21.687344094790369</v>
      </c>
      <c r="Q33" s="33">
        <f t="shared" ref="Q33:R51" si="20">Q4/Q$23*100</f>
        <v>21.11773386771516</v>
      </c>
      <c r="R33" s="33">
        <f t="shared" si="20"/>
        <v>22.38665668701476</v>
      </c>
      <c r="S33" s="33">
        <f t="shared" ref="S33:T51" si="21">S4/S$23*100</f>
        <v>20.826474877141589</v>
      </c>
      <c r="T33" s="33">
        <f t="shared" si="21"/>
        <v>19.81798742853011</v>
      </c>
      <c r="U33" s="33">
        <f t="shared" ref="U33:V51" si="22">U4/U$23*100</f>
        <v>19.493200881197019</v>
      </c>
      <c r="V33" s="33">
        <f t="shared" si="22"/>
        <v>17.246716778390962</v>
      </c>
      <c r="W33" s="33">
        <f t="shared" ref="W33:X51" si="23">W4/W$23*100</f>
        <v>17.37776821614213</v>
      </c>
      <c r="X33" s="33">
        <f t="shared" si="23"/>
        <v>16.194951362617296</v>
      </c>
      <c r="Y33" s="87">
        <f t="shared" ref="Y33:AB33" si="24">Y4/Y$23*100</f>
        <v>16.656374798238311</v>
      </c>
      <c r="Z33" s="87">
        <f t="shared" si="24"/>
        <v>16.283269285061692</v>
      </c>
      <c r="AA33" s="87">
        <f t="shared" si="24"/>
        <v>16.285971418952219</v>
      </c>
      <c r="AB33" s="87">
        <f t="shared" si="24"/>
        <v>16.41881655116218</v>
      </c>
      <c r="AC33" s="87">
        <f t="shared" ref="AC33:AD33" si="25">AC4/AC$23*100</f>
        <v>15.081998570619543</v>
      </c>
      <c r="AD33" s="87">
        <f t="shared" si="25"/>
        <v>14.527580311843266</v>
      </c>
      <c r="AE33" s="87">
        <f t="shared" ref="AE33:AF33" si="26">AE4/AE$23*100</f>
        <v>14.26966010395477</v>
      </c>
      <c r="AF33" s="87">
        <f t="shared" si="26"/>
        <v>13.503590697632518</v>
      </c>
    </row>
    <row r="34" spans="1:32" ht="18" customHeight="1" x14ac:dyDescent="0.15">
      <c r="A34" s="17" t="s">
        <v>61</v>
      </c>
      <c r="B34" s="33" t="e">
        <f t="shared" ref="B34:L51" si="27">B5/B$23*100</f>
        <v>#DIV/0!</v>
      </c>
      <c r="C34" s="33" t="e">
        <f t="shared" si="27"/>
        <v>#DIV/0!</v>
      </c>
      <c r="D34" s="33">
        <f t="shared" si="27"/>
        <v>15.477570964338588</v>
      </c>
      <c r="E34" s="33">
        <f t="shared" si="27"/>
        <v>14.557319502703953</v>
      </c>
      <c r="F34" s="33">
        <f t="shared" si="27"/>
        <v>12.221797404232584</v>
      </c>
      <c r="G34" s="33">
        <f t="shared" si="27"/>
        <v>13.255227800573396</v>
      </c>
      <c r="H34" s="33">
        <f t="shared" si="27"/>
        <v>14.903581742293708</v>
      </c>
      <c r="I34" s="33">
        <f t="shared" si="27"/>
        <v>15.427223838696488</v>
      </c>
      <c r="J34" s="33">
        <f t="shared" si="27"/>
        <v>13.682784677241475</v>
      </c>
      <c r="K34" s="33">
        <f t="shared" si="27"/>
        <v>12.44052740146955</v>
      </c>
      <c r="L34" s="33">
        <f t="shared" si="27"/>
        <v>14.459377694869872</v>
      </c>
      <c r="M34" s="33">
        <f t="shared" si="18"/>
        <v>14.604235529788106</v>
      </c>
      <c r="N34" s="33">
        <f t="shared" si="18"/>
        <v>13.884107512894589</v>
      </c>
      <c r="O34" s="33">
        <f t="shared" si="19"/>
        <v>14.941292232644102</v>
      </c>
      <c r="P34" s="33">
        <f t="shared" si="19"/>
        <v>14.742736416258914</v>
      </c>
      <c r="Q34" s="33">
        <f t="shared" si="20"/>
        <v>14.157628442552623</v>
      </c>
      <c r="R34" s="33">
        <f t="shared" si="20"/>
        <v>14.85752228475676</v>
      </c>
      <c r="S34" s="33">
        <f t="shared" si="21"/>
        <v>14.012124157020041</v>
      </c>
      <c r="T34" s="33">
        <f t="shared" si="21"/>
        <v>13.226459718379166</v>
      </c>
      <c r="U34" s="33">
        <f t="shared" si="22"/>
        <v>13.040564662017653</v>
      </c>
      <c r="V34" s="33">
        <f t="shared" si="22"/>
        <v>11.245283460913649</v>
      </c>
      <c r="W34" s="33">
        <f t="shared" si="23"/>
        <v>11.105152002099953</v>
      </c>
      <c r="X34" s="33">
        <f t="shared" si="23"/>
        <v>10.117382493447034</v>
      </c>
      <c r="Y34" s="87">
        <f t="shared" ref="Y34:AB34" si="28">Y5/Y$23*100</f>
        <v>10.449063133000724</v>
      </c>
      <c r="Z34" s="87">
        <f t="shared" si="28"/>
        <v>10.247790801796146</v>
      </c>
      <c r="AA34" s="87">
        <f t="shared" si="28"/>
        <v>10.33485458760979</v>
      </c>
      <c r="AB34" s="87">
        <f t="shared" si="28"/>
        <v>10.510825916881304</v>
      </c>
      <c r="AC34" s="87">
        <f t="shared" ref="AC34:AD34" si="29">AC5/AC$23*100</f>
        <v>9.6411609001502452</v>
      </c>
      <c r="AD34" s="87">
        <f t="shared" si="29"/>
        <v>9.2318109939978505</v>
      </c>
      <c r="AE34" s="87">
        <f t="shared" ref="AE34:AF34" si="30">AE5/AE$23*100</f>
        <v>8.9868171196873945</v>
      </c>
      <c r="AF34" s="87">
        <f t="shared" si="30"/>
        <v>8.5727638518044706</v>
      </c>
    </row>
    <row r="35" spans="1:32" ht="18" customHeight="1" x14ac:dyDescent="0.15">
      <c r="A35" s="17" t="s">
        <v>62</v>
      </c>
      <c r="B35" s="33" t="e">
        <f t="shared" si="27"/>
        <v>#DIV/0!</v>
      </c>
      <c r="C35" s="33" t="e">
        <f t="shared" si="27"/>
        <v>#DIV/0!</v>
      </c>
      <c r="D35" s="33">
        <f t="shared" si="27"/>
        <v>2.2257135469527465</v>
      </c>
      <c r="E35" s="33">
        <f t="shared" si="27"/>
        <v>2.3840671115487448</v>
      </c>
      <c r="F35" s="33">
        <f t="shared" si="27"/>
        <v>3.9644573687260563</v>
      </c>
      <c r="G35" s="33">
        <f t="shared" si="27"/>
        <v>4.179294035091905</v>
      </c>
      <c r="H35" s="33">
        <f t="shared" si="27"/>
        <v>4.7206686431378886</v>
      </c>
      <c r="I35" s="33">
        <f t="shared" si="27"/>
        <v>5.1540144000429509</v>
      </c>
      <c r="J35" s="33">
        <f t="shared" si="27"/>
        <v>4.8560832922961286</v>
      </c>
      <c r="K35" s="33">
        <f t="shared" si="27"/>
        <v>4.7244337339361762</v>
      </c>
      <c r="L35" s="33">
        <f t="shared" si="27"/>
        <v>6.3090678470809651</v>
      </c>
      <c r="M35" s="33">
        <f t="shared" si="18"/>
        <v>4.984957052916827</v>
      </c>
      <c r="N35" s="33">
        <f t="shared" si="18"/>
        <v>5.6572837414729324</v>
      </c>
      <c r="O35" s="33">
        <f t="shared" si="19"/>
        <v>6.6130928090075303</v>
      </c>
      <c r="P35" s="33">
        <f t="shared" si="19"/>
        <v>9.2421607662541181</v>
      </c>
      <c r="Q35" s="33">
        <f t="shared" si="20"/>
        <v>9.8858962100040522</v>
      </c>
      <c r="R35" s="33">
        <f t="shared" si="20"/>
        <v>10.511020194139105</v>
      </c>
      <c r="S35" s="33">
        <f t="shared" si="21"/>
        <v>11.278930188522962</v>
      </c>
      <c r="T35" s="33">
        <f t="shared" si="21"/>
        <v>11.46034051995945</v>
      </c>
      <c r="U35" s="33">
        <f t="shared" si="22"/>
        <v>11.573688112027103</v>
      </c>
      <c r="V35" s="33">
        <f t="shared" si="22"/>
        <v>11.270268201061057</v>
      </c>
      <c r="W35" s="33">
        <f t="shared" si="23"/>
        <v>15.281021602136619</v>
      </c>
      <c r="X35" s="33">
        <f t="shared" si="23"/>
        <v>15.635985571172037</v>
      </c>
      <c r="Y35" s="87">
        <f t="shared" ref="Y35:AB35" si="31">Y6/Y$23*100</f>
        <v>16.425656080685595</v>
      </c>
      <c r="Z35" s="87">
        <f t="shared" si="31"/>
        <v>17.288041803008088</v>
      </c>
      <c r="AA35" s="87">
        <f t="shared" si="31"/>
        <v>17.836055682454855</v>
      </c>
      <c r="AB35" s="87">
        <f t="shared" si="31"/>
        <v>19.171773853676722</v>
      </c>
      <c r="AC35" s="87">
        <f t="shared" ref="AC35:AD35" si="32">AC6/AC$23*100</f>
        <v>20.078908071771778</v>
      </c>
      <c r="AD35" s="87">
        <f t="shared" si="32"/>
        <v>22.674508096212726</v>
      </c>
      <c r="AE35" s="87">
        <f t="shared" ref="AE35:AF35" si="33">AE6/AE$23*100</f>
        <v>21.784909605336804</v>
      </c>
      <c r="AF35" s="87">
        <f t="shared" si="33"/>
        <v>21.496467486271413</v>
      </c>
    </row>
    <row r="36" spans="1:32" ht="18" customHeight="1" x14ac:dyDescent="0.15">
      <c r="A36" s="17" t="s">
        <v>63</v>
      </c>
      <c r="B36" s="33" t="e">
        <f t="shared" si="27"/>
        <v>#DIV/0!</v>
      </c>
      <c r="C36" s="33" t="e">
        <f t="shared" si="27"/>
        <v>#DIV/0!</v>
      </c>
      <c r="D36" s="33">
        <f t="shared" si="27"/>
        <v>7.9942303610596399</v>
      </c>
      <c r="E36" s="33">
        <f t="shared" si="27"/>
        <v>7.0261257707704834</v>
      </c>
      <c r="F36" s="33">
        <f t="shared" si="27"/>
        <v>5.8588749185793914</v>
      </c>
      <c r="G36" s="33">
        <f t="shared" si="27"/>
        <v>6.4486277031968058</v>
      </c>
      <c r="H36" s="33">
        <f t="shared" si="27"/>
        <v>8.6530021783229039</v>
      </c>
      <c r="I36" s="33">
        <f t="shared" si="27"/>
        <v>10.400329286117502</v>
      </c>
      <c r="J36" s="33">
        <f t="shared" si="27"/>
        <v>9.3944224190741217</v>
      </c>
      <c r="K36" s="33">
        <f t="shared" si="27"/>
        <v>8.8598228180575678</v>
      </c>
      <c r="L36" s="33">
        <f t="shared" si="27"/>
        <v>10.382116672206788</v>
      </c>
      <c r="M36" s="33">
        <f t="shared" si="18"/>
        <v>11.496595054706967</v>
      </c>
      <c r="N36" s="33">
        <f t="shared" si="18"/>
        <v>14.712635496622983</v>
      </c>
      <c r="O36" s="33">
        <f t="shared" si="19"/>
        <v>10.494830770054941</v>
      </c>
      <c r="P36" s="33">
        <f t="shared" si="19"/>
        <v>11.155457481851034</v>
      </c>
      <c r="Q36" s="33">
        <f t="shared" si="20"/>
        <v>10.460698771968792</v>
      </c>
      <c r="R36" s="33">
        <f t="shared" si="20"/>
        <v>9.5482429794186992</v>
      </c>
      <c r="S36" s="33">
        <f t="shared" si="21"/>
        <v>9.0539773879529974</v>
      </c>
      <c r="T36" s="33">
        <f t="shared" si="21"/>
        <v>8.4360507347600162</v>
      </c>
      <c r="U36" s="33">
        <f t="shared" si="22"/>
        <v>8.6811485663411094</v>
      </c>
      <c r="V36" s="33">
        <f t="shared" si="22"/>
        <v>7.5360536243143521</v>
      </c>
      <c r="W36" s="33">
        <f t="shared" si="23"/>
        <v>7.8023708007943142</v>
      </c>
      <c r="X36" s="33">
        <f t="shared" si="23"/>
        <v>7.2502399492626823</v>
      </c>
      <c r="Y36" s="87">
        <f t="shared" ref="Y36:AB36" si="34">Y7/Y$23*100</f>
        <v>8.2500712466103412</v>
      </c>
      <c r="Z36" s="87">
        <f t="shared" si="34"/>
        <v>7.8586446480004968</v>
      </c>
      <c r="AA36" s="87">
        <f t="shared" si="34"/>
        <v>5.9696043885405459</v>
      </c>
      <c r="AB36" s="87">
        <f t="shared" si="34"/>
        <v>6.4541400585728574</v>
      </c>
      <c r="AC36" s="87">
        <f t="shared" ref="AC36:AD36" si="35">AC7/AC$23*100</f>
        <v>6.1327658036836912</v>
      </c>
      <c r="AD36" s="87">
        <f t="shared" si="35"/>
        <v>6.3048635254418981</v>
      </c>
      <c r="AE36" s="87">
        <f t="shared" ref="AE36:AF36" si="36">AE7/AE$23*100</f>
        <v>6.2939567991115632</v>
      </c>
      <c r="AF36" s="87">
        <f t="shared" si="36"/>
        <v>6.5323932315978386</v>
      </c>
    </row>
    <row r="37" spans="1:32" ht="18" customHeight="1" x14ac:dyDescent="0.15">
      <c r="A37" s="17" t="s">
        <v>64</v>
      </c>
      <c r="B37" s="33" t="e">
        <f t="shared" si="27"/>
        <v>#DIV/0!</v>
      </c>
      <c r="C37" s="33" t="e">
        <f t="shared" si="27"/>
        <v>#DIV/0!</v>
      </c>
      <c r="D37" s="33">
        <f t="shared" si="27"/>
        <v>7.9942303610596399</v>
      </c>
      <c r="E37" s="33">
        <f t="shared" si="27"/>
        <v>7.0261257707704834</v>
      </c>
      <c r="F37" s="33">
        <f t="shared" si="27"/>
        <v>5.8588749185793914</v>
      </c>
      <c r="G37" s="33">
        <f t="shared" si="27"/>
        <v>6.4486277031968058</v>
      </c>
      <c r="H37" s="33">
        <f t="shared" si="27"/>
        <v>8.6530021783229039</v>
      </c>
      <c r="I37" s="33">
        <f t="shared" si="27"/>
        <v>10.400329286117502</v>
      </c>
      <c r="J37" s="33">
        <f t="shared" si="27"/>
        <v>9.3944224190741217</v>
      </c>
      <c r="K37" s="33">
        <f t="shared" si="27"/>
        <v>8.8598228180575678</v>
      </c>
      <c r="L37" s="33">
        <f t="shared" si="27"/>
        <v>10.382116672206788</v>
      </c>
      <c r="M37" s="33">
        <f t="shared" si="18"/>
        <v>11.496595054706967</v>
      </c>
      <c r="N37" s="33">
        <f t="shared" si="18"/>
        <v>14.712635496622983</v>
      </c>
      <c r="O37" s="33">
        <f t="shared" si="19"/>
        <v>10.494830770054941</v>
      </c>
      <c r="P37" s="33">
        <f t="shared" si="19"/>
        <v>11.155457481851034</v>
      </c>
      <c r="Q37" s="33">
        <f t="shared" si="20"/>
        <v>10.460698771968792</v>
      </c>
      <c r="R37" s="33">
        <f t="shared" si="20"/>
        <v>9.5482429794186992</v>
      </c>
      <c r="S37" s="33">
        <f t="shared" si="21"/>
        <v>9.0539773879529974</v>
      </c>
      <c r="T37" s="33">
        <f t="shared" si="21"/>
        <v>8.4360507347600162</v>
      </c>
      <c r="U37" s="33">
        <f t="shared" si="22"/>
        <v>8.6811485663411094</v>
      </c>
      <c r="V37" s="33">
        <f t="shared" si="22"/>
        <v>7.5360536243143521</v>
      </c>
      <c r="W37" s="33">
        <f t="shared" si="23"/>
        <v>7.8023708007943142</v>
      </c>
      <c r="X37" s="33">
        <f t="shared" si="23"/>
        <v>7.2502399492626823</v>
      </c>
      <c r="Y37" s="87">
        <f t="shared" ref="Y37:AB37" si="37">Y8/Y$23*100</f>
        <v>8.2500712466103412</v>
      </c>
      <c r="Z37" s="87">
        <f t="shared" si="37"/>
        <v>7.8586446480004968</v>
      </c>
      <c r="AA37" s="87">
        <f t="shared" si="37"/>
        <v>5.9696043885405459</v>
      </c>
      <c r="AB37" s="87">
        <f t="shared" si="37"/>
        <v>6.4541400585728574</v>
      </c>
      <c r="AC37" s="87">
        <f t="shared" ref="AC37:AD37" si="38">AC8/AC$23*100</f>
        <v>6.1327658036836912</v>
      </c>
      <c r="AD37" s="87">
        <f t="shared" si="38"/>
        <v>6.3048635254418981</v>
      </c>
      <c r="AE37" s="87">
        <f t="shared" ref="AE37:AF37" si="39">AE8/AE$23*100</f>
        <v>6.2939567991115632</v>
      </c>
      <c r="AF37" s="87">
        <f t="shared" si="39"/>
        <v>6.5323932315978386</v>
      </c>
    </row>
    <row r="38" spans="1:32" ht="18" customHeight="1" x14ac:dyDescent="0.15">
      <c r="A38" s="17" t="s">
        <v>65</v>
      </c>
      <c r="B38" s="33" t="e">
        <f t="shared" si="27"/>
        <v>#DIV/0!</v>
      </c>
      <c r="C38" s="33" t="e">
        <f t="shared" si="27"/>
        <v>#DIV/0!</v>
      </c>
      <c r="D38" s="33">
        <f t="shared" si="27"/>
        <v>0</v>
      </c>
      <c r="E38" s="33">
        <f t="shared" si="27"/>
        <v>0</v>
      </c>
      <c r="F38" s="33">
        <f t="shared" si="27"/>
        <v>0</v>
      </c>
      <c r="G38" s="33">
        <f t="shared" si="27"/>
        <v>0</v>
      </c>
      <c r="H38" s="33">
        <f t="shared" si="27"/>
        <v>0</v>
      </c>
      <c r="I38" s="33">
        <f t="shared" si="27"/>
        <v>0</v>
      </c>
      <c r="J38" s="33">
        <f t="shared" si="27"/>
        <v>0</v>
      </c>
      <c r="K38" s="33">
        <f t="shared" si="27"/>
        <v>0</v>
      </c>
      <c r="L38" s="33">
        <f t="shared" si="27"/>
        <v>0</v>
      </c>
      <c r="M38" s="33">
        <f t="shared" si="18"/>
        <v>0</v>
      </c>
      <c r="N38" s="33">
        <f t="shared" si="18"/>
        <v>0</v>
      </c>
      <c r="O38" s="33">
        <f t="shared" si="19"/>
        <v>0</v>
      </c>
      <c r="P38" s="33">
        <f t="shared" si="19"/>
        <v>0</v>
      </c>
      <c r="Q38" s="33">
        <f t="shared" si="20"/>
        <v>0</v>
      </c>
      <c r="R38" s="33">
        <f t="shared" si="20"/>
        <v>0</v>
      </c>
      <c r="S38" s="33">
        <f t="shared" si="21"/>
        <v>0</v>
      </c>
      <c r="T38" s="33">
        <f t="shared" si="21"/>
        <v>0</v>
      </c>
      <c r="U38" s="33">
        <f t="shared" si="22"/>
        <v>0</v>
      </c>
      <c r="V38" s="33">
        <f t="shared" si="22"/>
        <v>0</v>
      </c>
      <c r="W38" s="33">
        <f t="shared" si="23"/>
        <v>0</v>
      </c>
      <c r="X38" s="33">
        <f t="shared" si="23"/>
        <v>0</v>
      </c>
      <c r="Y38" s="87">
        <f t="shared" ref="Y38:AB38" si="40">Y9/Y$23*100</f>
        <v>0</v>
      </c>
      <c r="Z38" s="87">
        <f t="shared" si="40"/>
        <v>0</v>
      </c>
      <c r="AA38" s="87">
        <f t="shared" si="40"/>
        <v>0</v>
      </c>
      <c r="AB38" s="87">
        <f t="shared" si="40"/>
        <v>0</v>
      </c>
      <c r="AC38" s="87">
        <f t="shared" ref="AC38:AD38" si="41">AC9/AC$23*100</f>
        <v>0</v>
      </c>
      <c r="AD38" s="87">
        <f t="shared" si="41"/>
        <v>0</v>
      </c>
      <c r="AE38" s="87">
        <f t="shared" ref="AE38:AF38" si="42">AE9/AE$23*100</f>
        <v>0</v>
      </c>
      <c r="AF38" s="87">
        <f t="shared" si="42"/>
        <v>0</v>
      </c>
    </row>
    <row r="39" spans="1:32" ht="18" customHeight="1" x14ac:dyDescent="0.15">
      <c r="A39" s="17" t="s">
        <v>66</v>
      </c>
      <c r="B39" s="33" t="e">
        <f t="shared" si="27"/>
        <v>#DIV/0!</v>
      </c>
      <c r="C39" s="33" t="e">
        <f t="shared" si="27"/>
        <v>#DIV/0!</v>
      </c>
      <c r="D39" s="33">
        <f t="shared" si="27"/>
        <v>12.318487125511254</v>
      </c>
      <c r="E39" s="33">
        <f t="shared" si="27"/>
        <v>12.750573189177899</v>
      </c>
      <c r="F39" s="33">
        <f t="shared" si="27"/>
        <v>10.628253811991721</v>
      </c>
      <c r="G39" s="33">
        <f t="shared" si="27"/>
        <v>11.954761370867878</v>
      </c>
      <c r="H39" s="33">
        <f t="shared" si="27"/>
        <v>15.245185738858453</v>
      </c>
      <c r="I39" s="33">
        <f t="shared" si="27"/>
        <v>14.694402719567199</v>
      </c>
      <c r="J39" s="33">
        <f t="shared" si="27"/>
        <v>13.285310668810688</v>
      </c>
      <c r="K39" s="33">
        <f t="shared" si="27"/>
        <v>12.821943987750876</v>
      </c>
      <c r="L39" s="33">
        <f t="shared" si="27"/>
        <v>15.101130202954824</v>
      </c>
      <c r="M39" s="33">
        <f t="shared" si="18"/>
        <v>15.891415928767399</v>
      </c>
      <c r="N39" s="33">
        <f t="shared" si="18"/>
        <v>16.36679090434292</v>
      </c>
      <c r="O39" s="33">
        <f t="shared" si="19"/>
        <v>17.295806948188741</v>
      </c>
      <c r="P39" s="33">
        <f t="shared" si="19"/>
        <v>17.307776871662028</v>
      </c>
      <c r="Q39" s="33">
        <f t="shared" si="20"/>
        <v>16.725932336281975</v>
      </c>
      <c r="R39" s="33">
        <f t="shared" si="20"/>
        <v>17.268037722107135</v>
      </c>
      <c r="S39" s="33">
        <f t="shared" si="21"/>
        <v>16.20267690388647</v>
      </c>
      <c r="T39" s="33">
        <f t="shared" si="21"/>
        <v>15.61224053794284</v>
      </c>
      <c r="U39" s="33">
        <f t="shared" si="22"/>
        <v>15.29865763029607</v>
      </c>
      <c r="V39" s="33">
        <f t="shared" si="22"/>
        <v>14.077328021775045</v>
      </c>
      <c r="W39" s="33">
        <f t="shared" si="23"/>
        <v>14.855001685407416</v>
      </c>
      <c r="X39" s="33">
        <f t="shared" si="23"/>
        <v>14.887464905277028</v>
      </c>
      <c r="Y39" s="87">
        <f t="shared" ref="Y39:AB39" si="43">Y10/Y$23*100</f>
        <v>15.596457539716615</v>
      </c>
      <c r="Z39" s="87">
        <f t="shared" si="43"/>
        <v>15.371517853971287</v>
      </c>
      <c r="AA39" s="87">
        <f t="shared" si="43"/>
        <v>15.007618463893124</v>
      </c>
      <c r="AB39" s="87">
        <f t="shared" si="43"/>
        <v>15.568058576156673</v>
      </c>
      <c r="AC39" s="87">
        <f t="shared" ref="AC39:AD39" si="44">AC10/AC$23*100</f>
        <v>15.416716182472678</v>
      </c>
      <c r="AD39" s="87">
        <f t="shared" si="44"/>
        <v>15.503132312740666</v>
      </c>
      <c r="AE39" s="87">
        <f t="shared" ref="AE39:AF39" si="45">AE10/AE$23*100</f>
        <v>15.569228770039931</v>
      </c>
      <c r="AF39" s="87">
        <f t="shared" si="45"/>
        <v>15.616184434717098</v>
      </c>
    </row>
    <row r="40" spans="1:32" ht="18" customHeight="1" x14ac:dyDescent="0.15">
      <c r="A40" s="17" t="s">
        <v>67</v>
      </c>
      <c r="B40" s="33" t="e">
        <f t="shared" si="27"/>
        <v>#DIV/0!</v>
      </c>
      <c r="C40" s="33" t="e">
        <f t="shared" si="27"/>
        <v>#DIV/0!</v>
      </c>
      <c r="D40" s="33">
        <f t="shared" si="27"/>
        <v>1.2164326078428984</v>
      </c>
      <c r="E40" s="33">
        <f t="shared" si="27"/>
        <v>1.0590347365563091</v>
      </c>
      <c r="F40" s="33">
        <f t="shared" si="27"/>
        <v>1.242710922204882</v>
      </c>
      <c r="G40" s="33">
        <f t="shared" si="27"/>
        <v>1.4361555642984198</v>
      </c>
      <c r="H40" s="33">
        <f t="shared" si="27"/>
        <v>1.2537797918053473</v>
      </c>
      <c r="I40" s="33">
        <f t="shared" si="27"/>
        <v>1.1337106273748652</v>
      </c>
      <c r="J40" s="33">
        <f t="shared" si="27"/>
        <v>0.913871861311644</v>
      </c>
      <c r="K40" s="33">
        <f t="shared" si="27"/>
        <v>0.7891712207405307</v>
      </c>
      <c r="L40" s="33">
        <f t="shared" si="27"/>
        <v>0.92339410654173459</v>
      </c>
      <c r="M40" s="33">
        <f t="shared" si="18"/>
        <v>0.8935067012765654</v>
      </c>
      <c r="N40" s="33">
        <f t="shared" si="18"/>
        <v>0.59437451564656241</v>
      </c>
      <c r="O40" s="33">
        <f t="shared" si="19"/>
        <v>0.67126525795335834</v>
      </c>
      <c r="P40" s="33">
        <f t="shared" si="19"/>
        <v>0.7137260545588282</v>
      </c>
      <c r="Q40" s="33">
        <f t="shared" si="20"/>
        <v>0.73546019351278757</v>
      </c>
      <c r="R40" s="33">
        <f t="shared" si="20"/>
        <v>0.88558893618389867</v>
      </c>
      <c r="S40" s="33">
        <f t="shared" si="21"/>
        <v>0.68124787452857183</v>
      </c>
      <c r="T40" s="33">
        <f t="shared" si="21"/>
        <v>0.68487136710861352</v>
      </c>
      <c r="U40" s="33">
        <f t="shared" si="22"/>
        <v>0.73472823596021852</v>
      </c>
      <c r="V40" s="33">
        <f t="shared" si="22"/>
        <v>0.63088560695723772</v>
      </c>
      <c r="W40" s="33">
        <f t="shared" si="23"/>
        <v>0.78293220975094036</v>
      </c>
      <c r="X40" s="33">
        <f t="shared" si="23"/>
        <v>0.54847620619135673</v>
      </c>
      <c r="Y40" s="87">
        <f t="shared" ref="Y40:AB40" si="46">Y11/Y$23*100</f>
        <v>0.76202968422091877</v>
      </c>
      <c r="Z40" s="87">
        <f t="shared" si="46"/>
        <v>0.69458157850833269</v>
      </c>
      <c r="AA40" s="87">
        <f t="shared" si="46"/>
        <v>0.57728093119400359</v>
      </c>
      <c r="AB40" s="87">
        <f t="shared" si="46"/>
        <v>0.65942712083311683</v>
      </c>
      <c r="AC40" s="87">
        <f t="shared" ref="AC40:AD40" si="47">AC11/AC$23*100</f>
        <v>0.61482202772352035</v>
      </c>
      <c r="AD40" s="87">
        <f t="shared" si="47"/>
        <v>0.68703230560369111</v>
      </c>
      <c r="AE40" s="87">
        <f t="shared" ref="AE40:AF40" si="48">AE11/AE$23*100</f>
        <v>0.71735225224557464</v>
      </c>
      <c r="AF40" s="87">
        <f t="shared" si="48"/>
        <v>0.54436109756614859</v>
      </c>
    </row>
    <row r="41" spans="1:32" ht="18" customHeight="1" x14ac:dyDescent="0.15">
      <c r="A41" s="17" t="s">
        <v>68</v>
      </c>
      <c r="B41" s="33" t="e">
        <f t="shared" si="27"/>
        <v>#DIV/0!</v>
      </c>
      <c r="C41" s="33" t="e">
        <f t="shared" si="27"/>
        <v>#DIV/0!</v>
      </c>
      <c r="D41" s="33">
        <f t="shared" si="27"/>
        <v>8.07675439067709</v>
      </c>
      <c r="E41" s="33">
        <f t="shared" si="27"/>
        <v>7.7153353083576457</v>
      </c>
      <c r="F41" s="33">
        <f t="shared" si="27"/>
        <v>6.7093472917444217</v>
      </c>
      <c r="G41" s="33">
        <f t="shared" si="27"/>
        <v>7.4082399176953615</v>
      </c>
      <c r="H41" s="33">
        <f t="shared" si="27"/>
        <v>9.2003175099024759</v>
      </c>
      <c r="I41" s="33">
        <f t="shared" si="27"/>
        <v>9.2502885727524298</v>
      </c>
      <c r="J41" s="33">
        <f t="shared" si="27"/>
        <v>9.8794492843740116</v>
      </c>
      <c r="K41" s="33">
        <f t="shared" si="27"/>
        <v>7.9019981657233531</v>
      </c>
      <c r="L41" s="33">
        <f t="shared" si="27"/>
        <v>11.665840978487092</v>
      </c>
      <c r="M41" s="33">
        <f t="shared" si="18"/>
        <v>10.524613301862438</v>
      </c>
      <c r="N41" s="33">
        <f t="shared" si="18"/>
        <v>8.9513764757487397</v>
      </c>
      <c r="O41" s="33">
        <f t="shared" si="19"/>
        <v>9.6793367881525647</v>
      </c>
      <c r="P41" s="33">
        <f t="shared" si="19"/>
        <v>9.4629865042054444</v>
      </c>
      <c r="Q41" s="33">
        <f t="shared" si="20"/>
        <v>9.7490769530929207</v>
      </c>
      <c r="R41" s="33">
        <f t="shared" si="20"/>
        <v>9.9762694896841086</v>
      </c>
      <c r="S41" s="33">
        <f t="shared" si="21"/>
        <v>9.7339772792576831</v>
      </c>
      <c r="T41" s="33">
        <f t="shared" si="21"/>
        <v>9.2406924215738702</v>
      </c>
      <c r="U41" s="33">
        <f t="shared" si="22"/>
        <v>9.8354633833170695</v>
      </c>
      <c r="V41" s="33">
        <f t="shared" si="22"/>
        <v>13.833772825455318</v>
      </c>
      <c r="W41" s="33">
        <f t="shared" si="23"/>
        <v>8.6465121368784228</v>
      </c>
      <c r="X41" s="33">
        <f t="shared" si="23"/>
        <v>8.365855754485608</v>
      </c>
      <c r="Y41" s="87">
        <f t="shared" ref="Y41:AB41" si="49">Y12/Y$23*100</f>
        <v>8.6618787285207546</v>
      </c>
      <c r="Z41" s="87">
        <f t="shared" si="49"/>
        <v>8.810075873085939</v>
      </c>
      <c r="AA41" s="87">
        <f t="shared" si="49"/>
        <v>9.3479609536430672</v>
      </c>
      <c r="AB41" s="87">
        <f t="shared" si="49"/>
        <v>9.0049954350779</v>
      </c>
      <c r="AC41" s="87">
        <f t="shared" ref="AC41:AD41" si="50">AC12/AC$23*100</f>
        <v>8.1186023170467827</v>
      </c>
      <c r="AD41" s="87">
        <f t="shared" si="50"/>
        <v>8.434061047446388</v>
      </c>
      <c r="AE41" s="87">
        <f t="shared" ref="AE41:AF41" si="51">AE12/AE$23*100</f>
        <v>8.9338840537975948</v>
      </c>
      <c r="AF41" s="87">
        <f t="shared" si="51"/>
        <v>9.6619139801656715</v>
      </c>
    </row>
    <row r="42" spans="1:32" ht="18" customHeight="1" x14ac:dyDescent="0.15">
      <c r="A42" s="17" t="s">
        <v>69</v>
      </c>
      <c r="B42" s="33" t="e">
        <f t="shared" si="27"/>
        <v>#DIV/0!</v>
      </c>
      <c r="C42" s="33" t="e">
        <f t="shared" si="27"/>
        <v>#DIV/0!</v>
      </c>
      <c r="D42" s="33">
        <f t="shared" si="27"/>
        <v>3.8630389996172831</v>
      </c>
      <c r="E42" s="33">
        <f t="shared" si="27"/>
        <v>3.919657908234643</v>
      </c>
      <c r="F42" s="33">
        <f t="shared" si="27"/>
        <v>3.5766442099289462</v>
      </c>
      <c r="G42" s="33">
        <f t="shared" si="27"/>
        <v>4.163920211209768</v>
      </c>
      <c r="H42" s="33">
        <f t="shared" si="27"/>
        <v>5.136515954576967</v>
      </c>
      <c r="I42" s="33">
        <f t="shared" si="27"/>
        <v>4.7492928168240933</v>
      </c>
      <c r="J42" s="33">
        <f t="shared" si="27"/>
        <v>4.6197703875242215</v>
      </c>
      <c r="K42" s="33">
        <f t="shared" si="27"/>
        <v>3.8461438344553884</v>
      </c>
      <c r="L42" s="33">
        <f t="shared" si="27"/>
        <v>4.7152490505195068</v>
      </c>
      <c r="M42" s="33">
        <f t="shared" si="18"/>
        <v>4.9164619807330476</v>
      </c>
      <c r="N42" s="33">
        <f t="shared" si="18"/>
        <v>4.6003767168688903</v>
      </c>
      <c r="O42" s="33">
        <f t="shared" si="19"/>
        <v>4.8655972640856886</v>
      </c>
      <c r="P42" s="33">
        <f t="shared" si="19"/>
        <v>4.7724683392497367</v>
      </c>
      <c r="Q42" s="33">
        <f t="shared" si="20"/>
        <v>4.8587891781666119</v>
      </c>
      <c r="R42" s="33">
        <f t="shared" si="20"/>
        <v>5.0780299808881662</v>
      </c>
      <c r="S42" s="33">
        <f t="shared" si="21"/>
        <v>5.0273293229459535</v>
      </c>
      <c r="T42" s="33">
        <f t="shared" si="21"/>
        <v>4.7164188355120782</v>
      </c>
      <c r="U42" s="33">
        <f t="shared" si="22"/>
        <v>4.6372094223219502</v>
      </c>
      <c r="V42" s="33">
        <f t="shared" si="22"/>
        <v>3.961010083007741</v>
      </c>
      <c r="W42" s="33">
        <f t="shared" si="23"/>
        <v>4.0906351728037311</v>
      </c>
      <c r="X42" s="33">
        <f t="shared" si="23"/>
        <v>4.0177451506849096</v>
      </c>
      <c r="Y42" s="87">
        <f t="shared" ref="Y42:AB42" si="52">Y13/Y$23*100</f>
        <v>3.929361526664485</v>
      </c>
      <c r="Z42" s="87">
        <f t="shared" si="52"/>
        <v>4.1165808172354073</v>
      </c>
      <c r="AA42" s="87">
        <f t="shared" si="52"/>
        <v>3.7277197105031434</v>
      </c>
      <c r="AB42" s="87">
        <f t="shared" si="52"/>
        <v>3.8070460624144848</v>
      </c>
      <c r="AC42" s="87">
        <f t="shared" ref="AC42:AD42" si="53">AC13/AC$23*100</f>
        <v>3.9869216517570321</v>
      </c>
      <c r="AD42" s="87">
        <f t="shared" si="53"/>
        <v>4.1534909654247434</v>
      </c>
      <c r="AE42" s="87">
        <f t="shared" ref="AE42:AF42" si="54">AE13/AE$23*100</f>
        <v>4.3113126627595184</v>
      </c>
      <c r="AF42" s="87">
        <f t="shared" si="54"/>
        <v>4.2657210093067972</v>
      </c>
    </row>
    <row r="43" spans="1:32" ht="18" customHeight="1" x14ac:dyDescent="0.15">
      <c r="A43" s="17" t="s">
        <v>70</v>
      </c>
      <c r="B43" s="33" t="e">
        <f t="shared" si="27"/>
        <v>#DIV/0!</v>
      </c>
      <c r="C43" s="33" t="e">
        <f t="shared" si="27"/>
        <v>#DIV/0!</v>
      </c>
      <c r="D43" s="33">
        <f t="shared" si="27"/>
        <v>8.0622980620402114</v>
      </c>
      <c r="E43" s="33">
        <f t="shared" si="27"/>
        <v>7.8343174600777559</v>
      </c>
      <c r="F43" s="33">
        <f t="shared" si="27"/>
        <v>5.8974503004577077</v>
      </c>
      <c r="G43" s="33">
        <f t="shared" si="27"/>
        <v>6.0743867123163495</v>
      </c>
      <c r="H43" s="33">
        <f t="shared" si="27"/>
        <v>8.6623638917726797</v>
      </c>
      <c r="I43" s="33">
        <f t="shared" si="27"/>
        <v>10.113682297253083</v>
      </c>
      <c r="J43" s="33">
        <f t="shared" si="27"/>
        <v>9.7977022966071186</v>
      </c>
      <c r="K43" s="33">
        <f t="shared" si="27"/>
        <v>7.4016935704162581</v>
      </c>
      <c r="L43" s="33">
        <f t="shared" si="27"/>
        <v>10.19550992534451</v>
      </c>
      <c r="M43" s="33">
        <f t="shared" si="18"/>
        <v>11.474692174975861</v>
      </c>
      <c r="N43" s="33">
        <f t="shared" si="18"/>
        <v>15.533965465544286</v>
      </c>
      <c r="O43" s="33">
        <f t="shared" si="19"/>
        <v>12.593976151348182</v>
      </c>
      <c r="P43" s="33">
        <f t="shared" si="19"/>
        <v>13.91370047011417</v>
      </c>
      <c r="Q43" s="33">
        <f t="shared" si="20"/>
        <v>15.313227665646389</v>
      </c>
      <c r="R43" s="33">
        <f t="shared" si="20"/>
        <v>17.412144899823172</v>
      </c>
      <c r="S43" s="33">
        <f t="shared" si="21"/>
        <v>16.805170998359404</v>
      </c>
      <c r="T43" s="33">
        <f t="shared" si="21"/>
        <v>16.207880481353854</v>
      </c>
      <c r="U43" s="33">
        <f t="shared" si="22"/>
        <v>15.413282537123168</v>
      </c>
      <c r="V43" s="33">
        <f t="shared" si="22"/>
        <v>13.539620601784158</v>
      </c>
      <c r="W43" s="33">
        <f t="shared" si="23"/>
        <v>14.731999924905079</v>
      </c>
      <c r="X43" s="33">
        <f t="shared" si="23"/>
        <v>16.421865298394408</v>
      </c>
      <c r="Y43" s="87">
        <f t="shared" ref="Y43:AB43" si="55">Y14/Y$23*100</f>
        <v>17.091702995178462</v>
      </c>
      <c r="Z43" s="87">
        <f t="shared" si="55"/>
        <v>16.966563081697448</v>
      </c>
      <c r="AA43" s="87">
        <f t="shared" si="55"/>
        <v>15.845339378274186</v>
      </c>
      <c r="AB43" s="87">
        <f t="shared" si="55"/>
        <v>17.521457608079789</v>
      </c>
      <c r="AC43" s="87">
        <f t="shared" ref="AC43:AD43" si="56">AC14/AC$23*100</f>
        <v>16.508702998349968</v>
      </c>
      <c r="AD43" s="87">
        <f t="shared" si="56"/>
        <v>16.369573673668832</v>
      </c>
      <c r="AE43" s="87">
        <f t="shared" ref="AE43:AF43" si="57">AE14/AE$23*100</f>
        <v>14.657444290964225</v>
      </c>
      <c r="AF43" s="87">
        <f t="shared" si="57"/>
        <v>15.799820343119867</v>
      </c>
    </row>
    <row r="44" spans="1:32" ht="18" customHeight="1" x14ac:dyDescent="0.15">
      <c r="A44" s="17" t="s">
        <v>71</v>
      </c>
      <c r="B44" s="33" t="e">
        <f t="shared" si="27"/>
        <v>#DIV/0!</v>
      </c>
      <c r="C44" s="33" t="e">
        <f t="shared" si="27"/>
        <v>#DIV/0!</v>
      </c>
      <c r="D44" s="33">
        <f t="shared" si="27"/>
        <v>7.1795667016913312</v>
      </c>
      <c r="E44" s="33">
        <f t="shared" si="27"/>
        <v>5.7573302225831906</v>
      </c>
      <c r="F44" s="33">
        <f t="shared" si="27"/>
        <v>2.0551074129843401</v>
      </c>
      <c r="G44" s="33">
        <f t="shared" si="27"/>
        <v>1.9663943213197883</v>
      </c>
      <c r="H44" s="33">
        <f t="shared" si="27"/>
        <v>0.29157302900209559</v>
      </c>
      <c r="I44" s="33">
        <f t="shared" si="27"/>
        <v>0.15480026719483164</v>
      </c>
      <c r="J44" s="33">
        <f t="shared" si="27"/>
        <v>2.8336850912385314</v>
      </c>
      <c r="K44" s="33">
        <f t="shared" si="27"/>
        <v>0.13157980882158177</v>
      </c>
      <c r="L44" s="33">
        <f t="shared" si="27"/>
        <v>2.7569244050339505</v>
      </c>
      <c r="M44" s="33">
        <f t="shared" si="18"/>
        <v>3.5954273686860279</v>
      </c>
      <c r="N44" s="33">
        <f t="shared" si="18"/>
        <v>0.49229438723896074</v>
      </c>
      <c r="O44" s="33">
        <f t="shared" si="19"/>
        <v>0.4036651388361493</v>
      </c>
      <c r="P44" s="33">
        <f t="shared" si="19"/>
        <v>2.8350163100834691</v>
      </c>
      <c r="Q44" s="33">
        <f t="shared" si="20"/>
        <v>1.3709332920844668</v>
      </c>
      <c r="R44" s="33">
        <f t="shared" si="20"/>
        <v>0.80339319021068611</v>
      </c>
      <c r="S44" s="33">
        <f t="shared" si="21"/>
        <v>4.0299995038260246</v>
      </c>
      <c r="T44" s="33">
        <f t="shared" si="21"/>
        <v>1.4382392617325188</v>
      </c>
      <c r="U44" s="33">
        <f t="shared" si="22"/>
        <v>1.2874834947864622</v>
      </c>
      <c r="V44" s="33">
        <f t="shared" si="22"/>
        <v>2.1729946420032307</v>
      </c>
      <c r="W44" s="33">
        <f t="shared" si="23"/>
        <v>3.0709340878005085</v>
      </c>
      <c r="X44" s="33">
        <f t="shared" si="23"/>
        <v>2.0805527527294103</v>
      </c>
      <c r="Y44" s="87">
        <f t="shared" ref="Y44:AB44" si="58">Y15/Y$23*100</f>
        <v>0.51456023522374339</v>
      </c>
      <c r="Z44" s="87">
        <f t="shared" si="58"/>
        <v>0.56524767211594651</v>
      </c>
      <c r="AA44" s="87">
        <f t="shared" si="58"/>
        <v>0.90011741387939248</v>
      </c>
      <c r="AB44" s="87">
        <f t="shared" si="58"/>
        <v>2.4354910940720345</v>
      </c>
      <c r="AC44" s="87">
        <f t="shared" ref="AC44:AD44" si="59">AC15/AC$23*100</f>
        <v>1.4376856545828569</v>
      </c>
      <c r="AD44" s="87">
        <f t="shared" si="59"/>
        <v>4.4385918449111719</v>
      </c>
      <c r="AE44" s="87">
        <f t="shared" ref="AE44:AF44" si="60">AE15/AE$23*100</f>
        <v>4.5292111199021861</v>
      </c>
      <c r="AF44" s="87">
        <f t="shared" si="60"/>
        <v>0.74238907614095817</v>
      </c>
    </row>
    <row r="45" spans="1:32" ht="18" customHeight="1" x14ac:dyDescent="0.15">
      <c r="A45" s="17" t="s">
        <v>72</v>
      </c>
      <c r="B45" s="33" t="e">
        <f t="shared" si="27"/>
        <v>#DIV/0!</v>
      </c>
      <c r="C45" s="33" t="e">
        <f t="shared" si="27"/>
        <v>#DIV/0!</v>
      </c>
      <c r="D45" s="33">
        <f t="shared" si="27"/>
        <v>1.2841063708837366</v>
      </c>
      <c r="E45" s="33">
        <f t="shared" si="27"/>
        <v>1.4391118835285119</v>
      </c>
      <c r="F45" s="33">
        <f t="shared" si="27"/>
        <v>1.7700334130108051</v>
      </c>
      <c r="G45" s="33">
        <f t="shared" si="27"/>
        <v>1.7966857434039201</v>
      </c>
      <c r="H45" s="33">
        <f t="shared" si="27"/>
        <v>1.7147111443315071</v>
      </c>
      <c r="I45" s="33">
        <f t="shared" si="27"/>
        <v>1.3261897231141038</v>
      </c>
      <c r="J45" s="33">
        <f t="shared" si="27"/>
        <v>1.0667539008731166</v>
      </c>
      <c r="K45" s="33">
        <f t="shared" si="27"/>
        <v>0.77578527651834828</v>
      </c>
      <c r="L45" s="33">
        <f t="shared" si="27"/>
        <v>1.3655377916352884</v>
      </c>
      <c r="M45" s="33">
        <f t="shared" si="18"/>
        <v>1.3719675742603348</v>
      </c>
      <c r="N45" s="33">
        <f t="shared" si="18"/>
        <v>1.0293161174139465</v>
      </c>
      <c r="O45" s="33">
        <f t="shared" si="19"/>
        <v>1.0985056777627393</v>
      </c>
      <c r="P45" s="33">
        <f t="shared" si="19"/>
        <v>0.72765758418881321</v>
      </c>
      <c r="Q45" s="33">
        <f t="shared" si="20"/>
        <v>0.72802672185181383</v>
      </c>
      <c r="R45" s="33">
        <f t="shared" si="20"/>
        <v>0.64628898827377335</v>
      </c>
      <c r="S45" s="33">
        <f t="shared" si="21"/>
        <v>1.264368035888777</v>
      </c>
      <c r="T45" s="33">
        <f t="shared" si="21"/>
        <v>1.2566304948531348</v>
      </c>
      <c r="U45" s="33">
        <f t="shared" si="22"/>
        <v>1.7491311856771676</v>
      </c>
      <c r="V45" s="33">
        <f t="shared" si="22"/>
        <v>2.217107016436294</v>
      </c>
      <c r="W45" s="33">
        <f t="shared" si="23"/>
        <v>3.1211073050614484</v>
      </c>
      <c r="X45" s="33">
        <f t="shared" si="23"/>
        <v>3.3752257782364508</v>
      </c>
      <c r="Y45" s="87">
        <f t="shared" ref="Y45:AB45" si="61">Y16/Y$23*100</f>
        <v>2.7320534247944841</v>
      </c>
      <c r="Z45" s="87">
        <f t="shared" si="61"/>
        <v>2.6843203871481909</v>
      </c>
      <c r="AA45" s="87">
        <f t="shared" si="61"/>
        <v>1.719939192237675</v>
      </c>
      <c r="AB45" s="87">
        <f t="shared" si="61"/>
        <v>1.4762801369394156</v>
      </c>
      <c r="AC45" s="87">
        <f t="shared" ref="AC45:AD45" si="62">AC16/AC$23*100</f>
        <v>1.0688288573024012</v>
      </c>
      <c r="AD45" s="87">
        <f t="shared" si="62"/>
        <v>0.79168430560306102</v>
      </c>
      <c r="AE45" s="87">
        <f t="shared" ref="AE45:AF45" si="63">AE16/AE$23*100</f>
        <v>0.74120485530183045</v>
      </c>
      <c r="AF45" s="87">
        <f t="shared" si="63"/>
        <v>0.51051683448030705</v>
      </c>
    </row>
    <row r="46" spans="1:32" ht="18" customHeight="1" x14ac:dyDescent="0.15">
      <c r="A46" s="17" t="s">
        <v>80</v>
      </c>
      <c r="B46" s="33" t="e">
        <f t="shared" si="27"/>
        <v>#DIV/0!</v>
      </c>
      <c r="C46" s="33" t="e">
        <f t="shared" si="27"/>
        <v>#DIV/0!</v>
      </c>
      <c r="D46" s="33">
        <f t="shared" si="27"/>
        <v>0</v>
      </c>
      <c r="E46" s="33">
        <f t="shared" si="27"/>
        <v>0</v>
      </c>
      <c r="F46" s="33">
        <f t="shared" si="27"/>
        <v>0</v>
      </c>
      <c r="G46" s="33">
        <f t="shared" si="27"/>
        <v>0</v>
      </c>
      <c r="H46" s="33">
        <f t="shared" si="27"/>
        <v>0</v>
      </c>
      <c r="I46" s="33">
        <f t="shared" si="27"/>
        <v>0</v>
      </c>
      <c r="J46" s="33">
        <f t="shared" si="27"/>
        <v>0</v>
      </c>
      <c r="K46" s="33">
        <f t="shared" si="27"/>
        <v>0</v>
      </c>
      <c r="L46" s="33">
        <f t="shared" si="27"/>
        <v>0</v>
      </c>
      <c r="M46" s="33">
        <f t="shared" si="18"/>
        <v>0</v>
      </c>
      <c r="N46" s="33">
        <f t="shared" si="18"/>
        <v>0</v>
      </c>
      <c r="O46" s="33">
        <f t="shared" si="19"/>
        <v>0</v>
      </c>
      <c r="P46" s="33">
        <f t="shared" si="19"/>
        <v>0</v>
      </c>
      <c r="Q46" s="33">
        <f t="shared" si="20"/>
        <v>0</v>
      </c>
      <c r="R46" s="33">
        <f t="shared" si="20"/>
        <v>0</v>
      </c>
      <c r="S46" s="33">
        <f t="shared" si="21"/>
        <v>0</v>
      </c>
      <c r="T46" s="33">
        <f t="shared" si="21"/>
        <v>0</v>
      </c>
      <c r="U46" s="33">
        <f t="shared" si="22"/>
        <v>0</v>
      </c>
      <c r="V46" s="33">
        <f t="shared" si="22"/>
        <v>0</v>
      </c>
      <c r="W46" s="33">
        <f t="shared" si="23"/>
        <v>0</v>
      </c>
      <c r="X46" s="33">
        <f t="shared" si="23"/>
        <v>0</v>
      </c>
      <c r="Y46" s="87">
        <f t="shared" ref="Y46:AB46" si="64">Y17/Y$23*100</f>
        <v>0</v>
      </c>
      <c r="Z46" s="87">
        <f t="shared" si="64"/>
        <v>0</v>
      </c>
      <c r="AA46" s="87">
        <f t="shared" si="64"/>
        <v>0</v>
      </c>
      <c r="AB46" s="87">
        <f t="shared" si="64"/>
        <v>0</v>
      </c>
      <c r="AC46" s="87">
        <f t="shared" ref="AC46:AD46" si="65">AC17/AC$23*100</f>
        <v>0</v>
      </c>
      <c r="AD46" s="87">
        <f t="shared" si="65"/>
        <v>0</v>
      </c>
      <c r="AE46" s="87">
        <f t="shared" ref="AE46:AF46" si="66">AE17/AE$23*100</f>
        <v>0</v>
      </c>
      <c r="AF46" s="87">
        <f t="shared" si="66"/>
        <v>0</v>
      </c>
    </row>
    <row r="47" spans="1:32" ht="18" customHeight="1" x14ac:dyDescent="0.15">
      <c r="A47" s="17" t="s">
        <v>73</v>
      </c>
      <c r="B47" s="33" t="e">
        <f t="shared" si="27"/>
        <v>#DIV/0!</v>
      </c>
      <c r="C47" s="33" t="e">
        <f t="shared" si="27"/>
        <v>#DIV/0!</v>
      </c>
      <c r="D47" s="33">
        <f t="shared" si="27"/>
        <v>28.953197069006226</v>
      </c>
      <c r="E47" s="33">
        <f t="shared" si="27"/>
        <v>33.381597604447308</v>
      </c>
      <c r="F47" s="33">
        <f t="shared" si="27"/>
        <v>44.460441086094171</v>
      </c>
      <c r="G47" s="33">
        <f t="shared" si="27"/>
        <v>39.947945913423411</v>
      </c>
      <c r="H47" s="33">
        <f t="shared" si="27"/>
        <v>29.230856404619164</v>
      </c>
      <c r="I47" s="33">
        <f t="shared" si="27"/>
        <v>26.027803357364526</v>
      </c>
      <c r="J47" s="33">
        <f t="shared" si="27"/>
        <v>28.217488558184321</v>
      </c>
      <c r="K47" s="33">
        <f t="shared" si="27"/>
        <v>38.498772271485883</v>
      </c>
      <c r="L47" s="33">
        <f t="shared" si="27"/>
        <v>20.646803490294495</v>
      </c>
      <c r="M47" s="33">
        <f t="shared" si="18"/>
        <v>18.617864788623468</v>
      </c>
      <c r="N47" s="33">
        <f t="shared" si="18"/>
        <v>16.640288774744842</v>
      </c>
      <c r="O47" s="33">
        <f t="shared" si="19"/>
        <v>19.192780016039855</v>
      </c>
      <c r="P47" s="33">
        <f t="shared" si="19"/>
        <v>12.918435591160573</v>
      </c>
      <c r="Q47" s="33">
        <f t="shared" si="20"/>
        <v>13.91177178965957</v>
      </c>
      <c r="R47" s="33">
        <f t="shared" si="20"/>
        <v>10.562356913144663</v>
      </c>
      <c r="S47" s="33">
        <f t="shared" si="21"/>
        <v>10.123176950635521</v>
      </c>
      <c r="T47" s="33">
        <f t="shared" si="21"/>
        <v>15.839451051136216</v>
      </c>
      <c r="U47" s="33">
        <f t="shared" si="22"/>
        <v>15.931157624009257</v>
      </c>
      <c r="V47" s="33">
        <f t="shared" si="22"/>
        <v>17.473403509828849</v>
      </c>
      <c r="W47" s="33">
        <f t="shared" si="23"/>
        <v>14.310284435545809</v>
      </c>
      <c r="X47" s="33">
        <f t="shared" si="23"/>
        <v>14.712684208211812</v>
      </c>
      <c r="Y47" s="87">
        <f t="shared" ref="Y47:AB47" si="67">Y18/Y$23*100</f>
        <v>13.282906911481222</v>
      </c>
      <c r="Z47" s="87">
        <f t="shared" si="67"/>
        <v>13.406677821453048</v>
      </c>
      <c r="AA47" s="87">
        <f t="shared" si="67"/>
        <v>16.48523945481665</v>
      </c>
      <c r="AB47" s="87">
        <f t="shared" si="67"/>
        <v>9.0124840516384648</v>
      </c>
      <c r="AC47" s="87">
        <f t="shared" ref="AC47:AD47" si="68">AC18/AC$23*100</f>
        <v>13.383407833343771</v>
      </c>
      <c r="AD47" s="87">
        <f t="shared" si="68"/>
        <v>10.24983035898984</v>
      </c>
      <c r="AE47" s="87">
        <f t="shared" ref="AE47:AF47" si="69">AE18/AE$23*100</f>
        <v>12.468571731361497</v>
      </c>
      <c r="AF47" s="87">
        <f t="shared" si="69"/>
        <v>13.860847375361631</v>
      </c>
    </row>
    <row r="48" spans="1:32" ht="18" customHeight="1" x14ac:dyDescent="0.15">
      <c r="A48" s="17" t="s">
        <v>74</v>
      </c>
      <c r="B48" s="33" t="e">
        <f t="shared" si="27"/>
        <v>#DIV/0!</v>
      </c>
      <c r="C48" s="33" t="e">
        <f t="shared" si="27"/>
        <v>#DIV/0!</v>
      </c>
      <c r="D48" s="33">
        <f t="shared" si="27"/>
        <v>1.2476014551351242</v>
      </c>
      <c r="E48" s="33">
        <f t="shared" si="27"/>
        <v>3.3307026381005986</v>
      </c>
      <c r="F48" s="33">
        <f t="shared" si="27"/>
        <v>4.4749546134605644</v>
      </c>
      <c r="G48" s="33">
        <f t="shared" si="27"/>
        <v>2.1043429832322285</v>
      </c>
      <c r="H48" s="33">
        <f t="shared" si="27"/>
        <v>8.6775101586908967</v>
      </c>
      <c r="I48" s="33">
        <f t="shared" si="27"/>
        <v>6.7738052582293315</v>
      </c>
      <c r="J48" s="33">
        <f t="shared" si="27"/>
        <v>10.002179393462082</v>
      </c>
      <c r="K48" s="33">
        <f t="shared" si="27"/>
        <v>10.82059151044013</v>
      </c>
      <c r="L48" s="33">
        <f t="shared" si="27"/>
        <v>5.0355679421980506</v>
      </c>
      <c r="M48" s="33">
        <f t="shared" si="18"/>
        <v>3.3793745576300687</v>
      </c>
      <c r="N48" s="33">
        <f t="shared" si="18"/>
        <v>2.673390745434955</v>
      </c>
      <c r="O48" s="33">
        <f t="shared" si="19"/>
        <v>3.4669843650784897</v>
      </c>
      <c r="P48" s="33">
        <f t="shared" si="19"/>
        <v>1.6296291854552434</v>
      </c>
      <c r="Q48" s="33">
        <f t="shared" si="20"/>
        <v>4.1074564523273418</v>
      </c>
      <c r="R48" s="33">
        <f t="shared" si="20"/>
        <v>1.4779153383816477</v>
      </c>
      <c r="S48" s="33">
        <f t="shared" si="21"/>
        <v>1.1858256078307323</v>
      </c>
      <c r="T48" s="33">
        <f t="shared" si="21"/>
        <v>7.712094839612103</v>
      </c>
      <c r="U48" s="33">
        <f t="shared" si="22"/>
        <v>9.5080647707562402</v>
      </c>
      <c r="V48" s="33">
        <f t="shared" si="22"/>
        <v>8.4110383017070536</v>
      </c>
      <c r="W48" s="33">
        <f t="shared" si="23"/>
        <v>5.7871968909349443</v>
      </c>
      <c r="X48" s="33">
        <f t="shared" si="23"/>
        <v>5.0902810361612314</v>
      </c>
      <c r="Y48" s="87">
        <f t="shared" ref="Y48:AB48" si="70">Y19/Y$23*100</f>
        <v>6.4955005743285703</v>
      </c>
      <c r="Z48" s="87">
        <f t="shared" si="70"/>
        <v>4.8171303579716742</v>
      </c>
      <c r="AA48" s="87">
        <f t="shared" si="70"/>
        <v>8.361107077863867</v>
      </c>
      <c r="AB48" s="87">
        <f t="shared" si="70"/>
        <v>3.3363353778576124</v>
      </c>
      <c r="AC48" s="87">
        <f t="shared" ref="AC48:AD48" si="71">AC19/AC$23*100</f>
        <v>6.2812934285947506</v>
      </c>
      <c r="AD48" s="87">
        <f t="shared" si="71"/>
        <v>2.9690367147732388</v>
      </c>
      <c r="AE48" s="87">
        <f t="shared" ref="AE48:AF48" si="72">AE19/AE$23*100</f>
        <v>3.1913600115564877</v>
      </c>
      <c r="AF48" s="87">
        <f t="shared" si="72"/>
        <v>4.1152611875447409</v>
      </c>
    </row>
    <row r="49" spans="1:32" ht="18" customHeight="1" x14ac:dyDescent="0.15">
      <c r="A49" s="17" t="s">
        <v>75</v>
      </c>
      <c r="B49" s="33" t="e">
        <f t="shared" si="27"/>
        <v>#DIV/0!</v>
      </c>
      <c r="C49" s="33" t="e">
        <f t="shared" si="27"/>
        <v>#DIV/0!</v>
      </c>
      <c r="D49" s="33">
        <f t="shared" si="27"/>
        <v>26.819605312384432</v>
      </c>
      <c r="E49" s="33">
        <f t="shared" si="27"/>
        <v>29.217881651895105</v>
      </c>
      <c r="F49" s="33">
        <f t="shared" si="27"/>
        <v>38.676753985896411</v>
      </c>
      <c r="G49" s="33">
        <f t="shared" si="27"/>
        <v>37.04870121917768</v>
      </c>
      <c r="H49" s="33">
        <f t="shared" si="27"/>
        <v>19.658967560677453</v>
      </c>
      <c r="I49" s="33">
        <f t="shared" si="27"/>
        <v>17.782461857237504</v>
      </c>
      <c r="J49" s="33">
        <f t="shared" si="27"/>
        <v>18.003421253076691</v>
      </c>
      <c r="K49" s="33">
        <f t="shared" si="27"/>
        <v>27.678180761045752</v>
      </c>
      <c r="L49" s="33">
        <f t="shared" si="27"/>
        <v>1.5320063966925204</v>
      </c>
      <c r="M49" s="33">
        <f t="shared" si="18"/>
        <v>15.238490230993399</v>
      </c>
      <c r="N49" s="33">
        <f t="shared" si="18"/>
        <v>13.774642523807278</v>
      </c>
      <c r="O49" s="33">
        <f t="shared" si="19"/>
        <v>15.71649946665112</v>
      </c>
      <c r="P49" s="33">
        <f t="shared" si="19"/>
        <v>11.288806405705332</v>
      </c>
      <c r="Q49" s="33">
        <f t="shared" si="20"/>
        <v>9.8043153373322252</v>
      </c>
      <c r="R49" s="33">
        <f t="shared" si="20"/>
        <v>9.0844415747630158</v>
      </c>
      <c r="S49" s="33">
        <f t="shared" si="21"/>
        <v>8.9373513428047868</v>
      </c>
      <c r="T49" s="33">
        <f t="shared" si="21"/>
        <v>8.1234684184899297</v>
      </c>
      <c r="U49" s="33">
        <f t="shared" si="22"/>
        <v>6.4222825528634857</v>
      </c>
      <c r="V49" s="33">
        <f t="shared" si="22"/>
        <v>9.0621560257695926</v>
      </c>
      <c r="W49" s="33">
        <f t="shared" si="23"/>
        <v>8.5212439981145085</v>
      </c>
      <c r="X49" s="33">
        <f t="shared" si="23"/>
        <v>9.6193208477682806</v>
      </c>
      <c r="Y49" s="87">
        <f t="shared" ref="Y49:AB49" si="73">Y20/Y$23*100</f>
        <v>6.7860871859393423</v>
      </c>
      <c r="Z49" s="87">
        <f t="shared" si="73"/>
        <v>8.5679988269460985</v>
      </c>
      <c r="AA49" s="87">
        <f t="shared" si="73"/>
        <v>8.048440739546816</v>
      </c>
      <c r="AB49" s="87">
        <f t="shared" si="73"/>
        <v>5.6237530999821033</v>
      </c>
      <c r="AC49" s="87">
        <f t="shared" ref="AC49:AD49" si="74">AC20/AC$23*100</f>
        <v>7.0422599887400867</v>
      </c>
      <c r="AD49" s="87">
        <f t="shared" si="74"/>
        <v>6.9940542539285264</v>
      </c>
      <c r="AE49" s="87">
        <f t="shared" ref="AE49:AF49" si="75">AE20/AE$23*100</f>
        <v>8.4729256002221724</v>
      </c>
      <c r="AF49" s="87">
        <f t="shared" si="75"/>
        <v>9.094947497472754</v>
      </c>
    </row>
    <row r="50" spans="1:32" ht="18" customHeight="1" x14ac:dyDescent="0.15">
      <c r="A50" s="17" t="s">
        <v>76</v>
      </c>
      <c r="B50" s="33" t="e">
        <f t="shared" si="27"/>
        <v>#DIV/0!</v>
      </c>
      <c r="C50" s="33" t="e">
        <f t="shared" si="27"/>
        <v>#DIV/0!</v>
      </c>
      <c r="D50" s="33">
        <f t="shared" si="27"/>
        <v>0.86937328293792715</v>
      </c>
      <c r="E50" s="33">
        <f t="shared" si="27"/>
        <v>3.4616276711562186E-2</v>
      </c>
      <c r="F50" s="33">
        <f t="shared" si="27"/>
        <v>0.11224717548372365</v>
      </c>
      <c r="G50" s="33">
        <f t="shared" si="27"/>
        <v>0.12201447525505771</v>
      </c>
      <c r="H50" s="33">
        <f t="shared" si="27"/>
        <v>8.1712976763734499E-2</v>
      </c>
      <c r="I50" s="33">
        <f t="shared" si="27"/>
        <v>0</v>
      </c>
      <c r="J50" s="33">
        <f t="shared" si="27"/>
        <v>0.14485731111959871</v>
      </c>
      <c r="K50" s="33">
        <f t="shared" si="27"/>
        <v>0.32100235717248787</v>
      </c>
      <c r="L50" s="33">
        <f t="shared" si="27"/>
        <v>4.8545348189751002E-2</v>
      </c>
      <c r="M50" s="33">
        <f t="shared" si="18"/>
        <v>0.24157615814201405</v>
      </c>
      <c r="N50" s="33">
        <f t="shared" si="18"/>
        <v>0.14043691682956363</v>
      </c>
      <c r="O50" s="33">
        <f t="shared" si="19"/>
        <v>0.21742632773934129</v>
      </c>
      <c r="P50" s="33">
        <f t="shared" si="19"/>
        <v>3.5738271131152258E-2</v>
      </c>
      <c r="Q50" s="33">
        <f t="shared" si="20"/>
        <v>1.2421981820725366E-3</v>
      </c>
      <c r="R50" s="33">
        <f t="shared" si="20"/>
        <v>0</v>
      </c>
      <c r="S50" s="33">
        <f t="shared" si="21"/>
        <v>0</v>
      </c>
      <c r="T50" s="33">
        <f t="shared" si="21"/>
        <v>5.6157010493754411E-3</v>
      </c>
      <c r="U50" s="33">
        <f t="shared" si="22"/>
        <v>2.0583492653602452E-3</v>
      </c>
      <c r="V50" s="33">
        <f t="shared" si="22"/>
        <v>1.8491719934952656E-3</v>
      </c>
      <c r="W50" s="33">
        <f t="shared" si="23"/>
        <v>2.006759557731504E-2</v>
      </c>
      <c r="X50" s="33">
        <f t="shared" si="23"/>
        <v>0.52669821342190848</v>
      </c>
      <c r="Y50" s="87">
        <f t="shared" ref="Y50:AB50" si="76">Y21/Y$23*100</f>
        <v>2.6308355329557574E-2</v>
      </c>
      <c r="Z50" s="87">
        <f t="shared" si="76"/>
        <v>7.105999594952972E-2</v>
      </c>
      <c r="AA50" s="87">
        <f t="shared" si="76"/>
        <v>2.4872722114283159E-2</v>
      </c>
      <c r="AB50" s="87">
        <f t="shared" si="76"/>
        <v>2.2770755137908485</v>
      </c>
      <c r="AC50" s="87">
        <f t="shared" ref="AC50:AD50" si="77">AC21/AC$23*100</f>
        <v>2.1575616831030113</v>
      </c>
      <c r="AD50" s="87">
        <f t="shared" si="77"/>
        <v>1.914221753846207E-2</v>
      </c>
      <c r="AE50" s="87">
        <f t="shared" ref="AE50:AF50" si="78">AE21/AE$23*100</f>
        <v>3.4576417984026879E-2</v>
      </c>
      <c r="AF50" s="87">
        <f t="shared" si="78"/>
        <v>1.7315154429465531</v>
      </c>
    </row>
    <row r="51" spans="1:32" ht="18" customHeight="1" x14ac:dyDescent="0.15">
      <c r="A51" s="17" t="s">
        <v>77</v>
      </c>
      <c r="B51" s="33" t="e">
        <f t="shared" si="27"/>
        <v>#DIV/0!</v>
      </c>
      <c r="C51" s="33" t="e">
        <f t="shared" si="27"/>
        <v>#DIV/0!</v>
      </c>
      <c r="D51" s="33">
        <f t="shared" si="27"/>
        <v>0</v>
      </c>
      <c r="E51" s="33">
        <f t="shared" si="27"/>
        <v>0</v>
      </c>
      <c r="F51" s="33">
        <f t="shared" si="27"/>
        <v>0</v>
      </c>
      <c r="G51" s="33">
        <f t="shared" si="27"/>
        <v>0</v>
      </c>
      <c r="H51" s="33">
        <f t="shared" si="27"/>
        <v>0</v>
      </c>
      <c r="I51" s="33">
        <f t="shared" si="27"/>
        <v>0</v>
      </c>
      <c r="J51" s="33">
        <f t="shared" si="27"/>
        <v>0</v>
      </c>
      <c r="K51" s="33">
        <f t="shared" si="27"/>
        <v>0</v>
      </c>
      <c r="L51" s="33">
        <f t="shared" si="27"/>
        <v>0</v>
      </c>
      <c r="M51" s="33">
        <f t="shared" si="18"/>
        <v>0</v>
      </c>
      <c r="N51" s="33">
        <f t="shared" si="18"/>
        <v>0</v>
      </c>
      <c r="O51" s="33">
        <f t="shared" si="19"/>
        <v>9.8476528710241078E-6</v>
      </c>
      <c r="P51" s="33">
        <f t="shared" si="19"/>
        <v>0</v>
      </c>
      <c r="Q51" s="33">
        <f t="shared" si="20"/>
        <v>0</v>
      </c>
      <c r="R51" s="33">
        <f t="shared" si="20"/>
        <v>0</v>
      </c>
      <c r="S51" s="33">
        <f t="shared" si="21"/>
        <v>0</v>
      </c>
      <c r="T51" s="33">
        <f t="shared" si="21"/>
        <v>0</v>
      </c>
      <c r="U51" s="33">
        <f t="shared" si="22"/>
        <v>0</v>
      </c>
      <c r="V51" s="33">
        <f t="shared" si="22"/>
        <v>0</v>
      </c>
      <c r="W51" s="33">
        <f t="shared" si="23"/>
        <v>0</v>
      </c>
      <c r="X51" s="33">
        <f t="shared" si="23"/>
        <v>0</v>
      </c>
      <c r="Y51" s="87">
        <f t="shared" ref="Y51:AB51" si="79">Y22/Y$23*100</f>
        <v>0</v>
      </c>
      <c r="Z51" s="87">
        <f t="shared" si="79"/>
        <v>0</v>
      </c>
      <c r="AA51" s="87">
        <f t="shared" si="79"/>
        <v>0</v>
      </c>
      <c r="AB51" s="87">
        <f t="shared" si="79"/>
        <v>0</v>
      </c>
      <c r="AC51" s="87">
        <f t="shared" ref="AC51:AD51" si="80">AC22/AC$23*100</f>
        <v>0</v>
      </c>
      <c r="AD51" s="87">
        <f t="shared" si="80"/>
        <v>0</v>
      </c>
      <c r="AE51" s="87">
        <f t="shared" ref="AE51:AF51" si="81">AE22/AE$23*100</f>
        <v>0</v>
      </c>
      <c r="AF51" s="87">
        <f t="shared" si="81"/>
        <v>0</v>
      </c>
    </row>
    <row r="52" spans="1:32" ht="18" customHeight="1" x14ac:dyDescent="0.15">
      <c r="A52" s="17" t="s">
        <v>59</v>
      </c>
      <c r="B52" s="33" t="e">
        <f t="shared" ref="B52:L52" si="82">SUM(B33:B51)-B34-B37-B38-B42-B48-B49</f>
        <v>#DIV/0!</v>
      </c>
      <c r="C52" s="24" t="e">
        <f t="shared" si="82"/>
        <v>#DIV/0!</v>
      </c>
      <c r="D52" s="24">
        <f t="shared" si="82"/>
        <v>100</v>
      </c>
      <c r="E52" s="24">
        <f t="shared" si="82"/>
        <v>100</v>
      </c>
      <c r="F52" s="24">
        <f t="shared" si="82"/>
        <v>100.00000000000001</v>
      </c>
      <c r="G52" s="24">
        <f t="shared" si="82"/>
        <v>100.00000000000006</v>
      </c>
      <c r="H52" s="24">
        <f t="shared" si="82"/>
        <v>99.999999999999986</v>
      </c>
      <c r="I52" s="24">
        <f t="shared" si="82"/>
        <v>100.00000000000001</v>
      </c>
      <c r="J52" s="25">
        <f t="shared" si="82"/>
        <v>99.999999999999986</v>
      </c>
      <c r="K52" s="34">
        <f t="shared" si="82"/>
        <v>100</v>
      </c>
      <c r="L52" s="35">
        <f t="shared" si="82"/>
        <v>99.999999999999986</v>
      </c>
      <c r="M52" s="35">
        <f t="shared" ref="M52:U52" si="83">SUM(M33:M51)-M34-M37-M38-M42-M48-M49</f>
        <v>99.999999999999972</v>
      </c>
      <c r="N52" s="35">
        <f t="shared" si="83"/>
        <v>99.999999999999986</v>
      </c>
      <c r="O52" s="35">
        <f t="shared" si="83"/>
        <v>100.00000000000001</v>
      </c>
      <c r="P52" s="35">
        <f t="shared" si="83"/>
        <v>100.00000000000001</v>
      </c>
      <c r="Q52" s="35">
        <f t="shared" si="83"/>
        <v>100</v>
      </c>
      <c r="R52" s="35">
        <f t="shared" si="83"/>
        <v>100</v>
      </c>
      <c r="S52" s="35">
        <f t="shared" si="83"/>
        <v>99.999999999999986</v>
      </c>
      <c r="T52" s="35">
        <f t="shared" si="83"/>
        <v>99.999999999999986</v>
      </c>
      <c r="U52" s="35">
        <f t="shared" si="83"/>
        <v>100</v>
      </c>
      <c r="V52" s="35">
        <f>SUM(V33:V51)-V34-V37-V38-V42-V48-V49</f>
        <v>99.999999999999986</v>
      </c>
      <c r="W52" s="35">
        <f>SUM(W33:W51)-W34-W37-W38-W42-W48-W49</f>
        <v>99.999999999999957</v>
      </c>
      <c r="X52" s="35">
        <f>SUM(X33:X51)-X34-X37-X38-X42-X48-X49</f>
        <v>100</v>
      </c>
      <c r="Y52" s="24">
        <f t="shared" ref="Y52:AB52" si="84">SUM(Y33:Y51)-Y34-Y37-Y38-Y42-Y48-Y49</f>
        <v>99.999999999999986</v>
      </c>
      <c r="Z52" s="24">
        <f t="shared" si="84"/>
        <v>100</v>
      </c>
      <c r="AA52" s="24">
        <f t="shared" si="84"/>
        <v>100</v>
      </c>
      <c r="AB52" s="24">
        <f t="shared" si="84"/>
        <v>100.00000000000003</v>
      </c>
      <c r="AC52" s="24">
        <f t="shared" ref="AC52:AD52" si="85">SUM(AC33:AC51)-AC34-AC37-AC38-AC42-AC48-AC49</f>
        <v>99.999999999999986</v>
      </c>
      <c r="AD52" s="24">
        <f t="shared" si="85"/>
        <v>100</v>
      </c>
      <c r="AE52" s="24">
        <f t="shared" ref="AE52:AF52" si="86">SUM(AE33:AE51)-AE34-AE37-AE38-AE42-AE48-AE49</f>
        <v>100</v>
      </c>
      <c r="AF52" s="24">
        <f t="shared" si="86"/>
        <v>99.999999999999986</v>
      </c>
    </row>
    <row r="53" spans="1:32" ht="18" customHeight="1" x14ac:dyDescent="0.15">
      <c r="A53" s="17" t="s">
        <v>78</v>
      </c>
      <c r="B53" s="33" t="e">
        <f t="shared" ref="B53:G53" si="87">SUM(B33:B36)-B34</f>
        <v>#DIV/0!</v>
      </c>
      <c r="C53" s="24" t="e">
        <f t="shared" si="87"/>
        <v>#DIV/0!</v>
      </c>
      <c r="D53" s="24">
        <f t="shared" si="87"/>
        <v>32.039784389409327</v>
      </c>
      <c r="E53" s="24">
        <f t="shared" si="87"/>
        <v>30.028083318559823</v>
      </c>
      <c r="F53" s="24">
        <f t="shared" si="87"/>
        <v>27.124408586028231</v>
      </c>
      <c r="G53" s="24">
        <f t="shared" si="87"/>
        <v>29.29341598141982</v>
      </c>
      <c r="H53" s="24">
        <f t="shared" ref="H53:M53" si="88">SUM(H33:H36)-H34</f>
        <v>34.319499512944546</v>
      </c>
      <c r="I53" s="24">
        <f t="shared" si="88"/>
        <v>37.299122435378976</v>
      </c>
      <c r="J53" s="25">
        <f t="shared" si="88"/>
        <v>33.860881027480971</v>
      </c>
      <c r="K53" s="34">
        <f t="shared" si="88"/>
        <v>31.358053341370677</v>
      </c>
      <c r="L53" s="35">
        <f t="shared" si="88"/>
        <v>37.296313751518355</v>
      </c>
      <c r="M53" s="35">
        <f t="shared" si="88"/>
        <v>37.388936003405888</v>
      </c>
      <c r="N53" s="35">
        <f t="shared" ref="N53:S53" si="89">SUM(N33:N36)-N34</f>
        <v>40.251156442490171</v>
      </c>
      <c r="O53" s="35">
        <f t="shared" si="89"/>
        <v>38.847227846326192</v>
      </c>
      <c r="P53" s="35">
        <f t="shared" si="89"/>
        <v>42.084962342895516</v>
      </c>
      <c r="Q53" s="35">
        <f t="shared" si="89"/>
        <v>41.464328849688002</v>
      </c>
      <c r="R53" s="35">
        <f t="shared" si="89"/>
        <v>42.445919860572566</v>
      </c>
      <c r="S53" s="35">
        <f t="shared" si="89"/>
        <v>41.159382453617553</v>
      </c>
      <c r="T53" s="35">
        <f>SUM(T33:T36)-T34</f>
        <v>39.714378683249578</v>
      </c>
      <c r="U53" s="35">
        <f>SUM(U33:U36)-U34</f>
        <v>39.748037559565226</v>
      </c>
      <c r="V53" s="35">
        <f>SUM(V33:V36)-V34</f>
        <v>36.053038603766375</v>
      </c>
      <c r="W53" s="35">
        <f>SUM(W33:W36)-W34</f>
        <v>40.46116061907307</v>
      </c>
      <c r="X53" s="35">
        <f>SUM(X33:X36)-X34</f>
        <v>39.081176883052017</v>
      </c>
      <c r="Y53" s="24">
        <f t="shared" ref="Y53:AB53" si="90">SUM(Y33:Y36)-Y34</f>
        <v>41.332102125534249</v>
      </c>
      <c r="Z53" s="24">
        <f t="shared" si="90"/>
        <v>41.429955736070283</v>
      </c>
      <c r="AA53" s="24">
        <f t="shared" si="90"/>
        <v>40.091631489947623</v>
      </c>
      <c r="AB53" s="24">
        <f t="shared" si="90"/>
        <v>42.044730463411767</v>
      </c>
      <c r="AC53" s="24">
        <f t="shared" ref="AC53:AD53" si="91">SUM(AC33:AC36)-AC34</f>
        <v>41.293672446075007</v>
      </c>
      <c r="AD53" s="24">
        <f t="shared" si="91"/>
        <v>43.506951933497888</v>
      </c>
      <c r="AE53" s="24">
        <f t="shared" ref="AE53:AF53" si="92">SUM(AE33:AE36)-AE34</f>
        <v>42.34852650840314</v>
      </c>
      <c r="AF53" s="24">
        <f t="shared" si="92"/>
        <v>41.532451415501768</v>
      </c>
    </row>
    <row r="54" spans="1:32" ht="18" customHeight="1" x14ac:dyDescent="0.15">
      <c r="A54" s="17" t="s">
        <v>79</v>
      </c>
      <c r="B54" s="33" t="e">
        <f t="shared" ref="B54:L54" si="93">+B47+B50+B51</f>
        <v>#DIV/0!</v>
      </c>
      <c r="C54" s="24" t="e">
        <f t="shared" si="93"/>
        <v>#DIV/0!</v>
      </c>
      <c r="D54" s="24">
        <f t="shared" si="93"/>
        <v>29.822570351944155</v>
      </c>
      <c r="E54" s="24">
        <f t="shared" si="93"/>
        <v>33.416213881158868</v>
      </c>
      <c r="F54" s="24">
        <f t="shared" si="93"/>
        <v>44.572688261577895</v>
      </c>
      <c r="G54" s="24">
        <f t="shared" si="93"/>
        <v>40.069960388678467</v>
      </c>
      <c r="H54" s="24">
        <f t="shared" si="93"/>
        <v>29.3125693813829</v>
      </c>
      <c r="I54" s="24">
        <f t="shared" si="93"/>
        <v>26.027803357364526</v>
      </c>
      <c r="J54" s="25">
        <f t="shared" si="93"/>
        <v>28.362345869303919</v>
      </c>
      <c r="K54" s="34">
        <f t="shared" si="93"/>
        <v>38.819774628658372</v>
      </c>
      <c r="L54" s="35">
        <f t="shared" si="93"/>
        <v>20.695348838484247</v>
      </c>
      <c r="M54" s="35">
        <f t="shared" ref="M54:R54" si="94">+M47+M50+M51</f>
        <v>18.859440946765481</v>
      </c>
      <c r="N54" s="35">
        <f t="shared" si="94"/>
        <v>16.780725691574407</v>
      </c>
      <c r="O54" s="35">
        <f t="shared" si="94"/>
        <v>19.41021619143207</v>
      </c>
      <c r="P54" s="35">
        <f t="shared" si="94"/>
        <v>12.954173862291725</v>
      </c>
      <c r="Q54" s="35">
        <f t="shared" si="94"/>
        <v>13.913013987841643</v>
      </c>
      <c r="R54" s="35">
        <f t="shared" si="94"/>
        <v>10.562356913144663</v>
      </c>
      <c r="S54" s="35">
        <f t="shared" ref="S54:X54" si="95">+S47+S50+S51</f>
        <v>10.123176950635521</v>
      </c>
      <c r="T54" s="35">
        <f t="shared" si="95"/>
        <v>15.845066752185591</v>
      </c>
      <c r="U54" s="35">
        <f t="shared" si="95"/>
        <v>15.933215973274617</v>
      </c>
      <c r="V54" s="35">
        <f t="shared" si="95"/>
        <v>17.475252681822344</v>
      </c>
      <c r="W54" s="35">
        <f t="shared" si="95"/>
        <v>14.330352031123123</v>
      </c>
      <c r="X54" s="35">
        <f t="shared" si="95"/>
        <v>15.239382421633721</v>
      </c>
      <c r="Y54" s="24">
        <f t="shared" ref="Y54:AB54" si="96">+Y47+Y50+Y51</f>
        <v>13.30921526681078</v>
      </c>
      <c r="Z54" s="24">
        <f t="shared" si="96"/>
        <v>13.477737817402577</v>
      </c>
      <c r="AA54" s="24">
        <f t="shared" si="96"/>
        <v>16.510112176930932</v>
      </c>
      <c r="AB54" s="24">
        <f t="shared" si="96"/>
        <v>11.289559565429313</v>
      </c>
      <c r="AC54" s="24">
        <f t="shared" ref="AC54:AD54" si="97">+AC47+AC50+AC51</f>
        <v>15.540969516446783</v>
      </c>
      <c r="AD54" s="24">
        <f t="shared" si="97"/>
        <v>10.268972576528302</v>
      </c>
      <c r="AE54" s="24">
        <f t="shared" ref="AE54:AF54" si="98">+AE47+AE50+AE51</f>
        <v>12.503148149345524</v>
      </c>
      <c r="AF54" s="24">
        <f t="shared" si="98"/>
        <v>15.592362818308185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1"/>
  <sheetViews>
    <sheetView view="pageBreakPreview" zoomScaleNormal="100" zoomScaleSheetLayoutView="100" workbookViewId="0">
      <pane xSplit="1" ySplit="3" topLeftCell="Z20" activePane="bottomRight" state="frozen"/>
      <selection pane="topRight" activeCell="B1" sqref="B1"/>
      <selection pane="bottomLeft" activeCell="A2" sqref="A2"/>
      <selection pane="bottomRight" activeCell="AI28" sqref="AI28"/>
    </sheetView>
  </sheetViews>
  <sheetFormatPr defaultColWidth="9" defaultRowHeight="12" x14ac:dyDescent="0.15"/>
  <cols>
    <col min="1" max="1" width="24.77734375" style="20" customWidth="1"/>
    <col min="2" max="3" width="8.6640625" style="20" hidden="1" customWidth="1"/>
    <col min="4" max="9" width="9.77734375" style="20" customWidth="1"/>
    <col min="10" max="11" width="9.77734375" style="23" customWidth="1"/>
    <col min="12" max="24" width="9.77734375" style="20" customWidth="1"/>
    <col min="25" max="25" width="9.77734375" style="75" customWidth="1"/>
    <col min="26" max="32" width="9.77734375" style="16" customWidth="1"/>
    <col min="33" max="16384" width="9" style="20"/>
  </cols>
  <sheetData>
    <row r="1" spans="1:32" ht="15" customHeight="1" x14ac:dyDescent="0.2">
      <c r="A1" s="36" t="s">
        <v>101</v>
      </c>
      <c r="K1" s="37" t="str">
        <f>財政指標!$L$1</f>
        <v>壬生町</v>
      </c>
      <c r="U1" s="32" t="str">
        <f>財政指標!$L$1</f>
        <v>壬生町</v>
      </c>
      <c r="V1" s="16"/>
      <c r="W1" s="37"/>
      <c r="AE1" s="32" t="str">
        <f>財政指標!$L$1</f>
        <v>壬生町</v>
      </c>
    </row>
    <row r="2" spans="1:32" ht="15" customHeight="1" x14ac:dyDescent="0.15">
      <c r="K2" s="20"/>
      <c r="L2" s="20" t="s">
        <v>169</v>
      </c>
      <c r="U2" s="16"/>
      <c r="V2" s="16" t="s">
        <v>169</v>
      </c>
      <c r="AF2" s="16" t="s">
        <v>169</v>
      </c>
    </row>
    <row r="3" spans="1:32" s="73" customFormat="1" ht="18" customHeight="1" x14ac:dyDescent="0.2">
      <c r="A3" s="72"/>
      <c r="B3" s="72" t="s">
        <v>10</v>
      </c>
      <c r="C3" s="72" t="s">
        <v>85</v>
      </c>
      <c r="D3" s="72" t="s">
        <v>86</v>
      </c>
      <c r="E3" s="72" t="s">
        <v>87</v>
      </c>
      <c r="F3" s="72" t="s">
        <v>88</v>
      </c>
      <c r="G3" s="72" t="s">
        <v>89</v>
      </c>
      <c r="H3" s="72" t="s">
        <v>90</v>
      </c>
      <c r="I3" s="72" t="s">
        <v>91</v>
      </c>
      <c r="J3" s="52" t="s">
        <v>165</v>
      </c>
      <c r="K3" s="52" t="s">
        <v>166</v>
      </c>
      <c r="L3" s="51" t="s">
        <v>83</v>
      </c>
      <c r="M3" s="51" t="s">
        <v>174</v>
      </c>
      <c r="N3" s="51" t="s">
        <v>185</v>
      </c>
      <c r="O3" s="46" t="s">
        <v>187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214</v>
      </c>
      <c r="U3" s="46" t="s">
        <v>216</v>
      </c>
      <c r="V3" s="46" t="s">
        <v>218</v>
      </c>
      <c r="W3" s="46" t="s">
        <v>221</v>
      </c>
      <c r="X3" s="46" t="s">
        <v>222</v>
      </c>
      <c r="Y3" s="92" t="s">
        <v>226</v>
      </c>
      <c r="Z3" s="46" t="s">
        <v>227</v>
      </c>
      <c r="AA3" s="46" t="s">
        <v>228</v>
      </c>
      <c r="AB3" s="46" t="s">
        <v>229</v>
      </c>
      <c r="AC3" s="46" t="s">
        <v>232</v>
      </c>
      <c r="AD3" s="46" t="s">
        <v>235</v>
      </c>
      <c r="AE3" s="46" t="str">
        <f>財政指標!AF3</f>
        <v>１８(H30)</v>
      </c>
      <c r="AF3" s="46" t="str">
        <f>財政指標!AG3</f>
        <v>１９(R１)</v>
      </c>
    </row>
    <row r="4" spans="1:32" ht="18" customHeight="1" x14ac:dyDescent="0.15">
      <c r="A4" s="22" t="s">
        <v>93</v>
      </c>
      <c r="B4" s="17"/>
      <c r="C4" s="19"/>
      <c r="D4" s="19">
        <v>141564</v>
      </c>
      <c r="E4" s="19">
        <v>154166</v>
      </c>
      <c r="F4" s="19">
        <v>150191</v>
      </c>
      <c r="G4" s="19">
        <v>162555</v>
      </c>
      <c r="H4" s="19">
        <v>151609</v>
      </c>
      <c r="I4" s="19">
        <v>148604</v>
      </c>
      <c r="J4" s="21">
        <v>160427</v>
      </c>
      <c r="K4" s="14">
        <v>156606</v>
      </c>
      <c r="L4" s="65">
        <v>153032</v>
      </c>
      <c r="M4" s="65">
        <v>153496</v>
      </c>
      <c r="N4" s="65">
        <v>155385</v>
      </c>
      <c r="O4" s="65">
        <v>155723</v>
      </c>
      <c r="P4" s="65">
        <v>153658</v>
      </c>
      <c r="Q4" s="65">
        <v>152133</v>
      </c>
      <c r="R4" s="65">
        <v>152342</v>
      </c>
      <c r="S4" s="65">
        <v>122040</v>
      </c>
      <c r="T4" s="65">
        <v>122800</v>
      </c>
      <c r="U4" s="65">
        <v>123365</v>
      </c>
      <c r="V4" s="65">
        <v>121509</v>
      </c>
      <c r="W4" s="65">
        <v>117844</v>
      </c>
      <c r="X4" s="65">
        <v>160625</v>
      </c>
      <c r="Y4" s="93">
        <v>143759</v>
      </c>
      <c r="Z4" s="88">
        <v>137128</v>
      </c>
      <c r="AA4" s="88">
        <v>139711</v>
      </c>
      <c r="AB4" s="88">
        <v>146201</v>
      </c>
      <c r="AC4" s="88">
        <v>132786</v>
      </c>
      <c r="AD4" s="88">
        <v>133136</v>
      </c>
      <c r="AE4" s="88">
        <v>131738</v>
      </c>
      <c r="AF4" s="88">
        <v>133313</v>
      </c>
    </row>
    <row r="5" spans="1:32" ht="18" customHeight="1" x14ac:dyDescent="0.15">
      <c r="A5" s="22" t="s">
        <v>92</v>
      </c>
      <c r="B5" s="17"/>
      <c r="C5" s="19"/>
      <c r="D5" s="19">
        <v>1439943</v>
      </c>
      <c r="E5" s="19">
        <v>1532746</v>
      </c>
      <c r="F5" s="19">
        <v>1222623</v>
      </c>
      <c r="G5" s="19">
        <v>1159198</v>
      </c>
      <c r="H5" s="19">
        <v>1112940</v>
      </c>
      <c r="I5" s="19">
        <v>1110232</v>
      </c>
      <c r="J5" s="21">
        <v>1433517</v>
      </c>
      <c r="K5" s="14">
        <v>1238571</v>
      </c>
      <c r="L5" s="65">
        <v>1504013</v>
      </c>
      <c r="M5" s="65">
        <v>1590588</v>
      </c>
      <c r="N5" s="65">
        <v>1379169</v>
      </c>
      <c r="O5" s="65">
        <v>1203108</v>
      </c>
      <c r="P5" s="65">
        <v>1426877</v>
      </c>
      <c r="Q5" s="65">
        <v>1262513</v>
      </c>
      <c r="R5" s="65">
        <v>1261019</v>
      </c>
      <c r="S5" s="65">
        <v>1499838</v>
      </c>
      <c r="T5" s="65">
        <v>1317408</v>
      </c>
      <c r="U5" s="65">
        <v>1348130</v>
      </c>
      <c r="V5" s="65">
        <v>2108580</v>
      </c>
      <c r="W5" s="65">
        <v>1605000</v>
      </c>
      <c r="X5" s="65">
        <v>1476314</v>
      </c>
      <c r="Y5" s="93">
        <v>1276579</v>
      </c>
      <c r="Z5" s="88">
        <v>1239698</v>
      </c>
      <c r="AA5" s="88">
        <v>1294759</v>
      </c>
      <c r="AB5" s="88">
        <v>1513259</v>
      </c>
      <c r="AC5" s="88">
        <v>1395283</v>
      </c>
      <c r="AD5" s="88">
        <v>1695951</v>
      </c>
      <c r="AE5" s="88">
        <v>1685382</v>
      </c>
      <c r="AF5" s="88">
        <v>1301388</v>
      </c>
    </row>
    <row r="6" spans="1:32" ht="18" customHeight="1" x14ac:dyDescent="0.15">
      <c r="A6" s="22" t="s">
        <v>94</v>
      </c>
      <c r="B6" s="17"/>
      <c r="C6" s="19"/>
      <c r="D6" s="19">
        <v>787066</v>
      </c>
      <c r="E6" s="19">
        <v>865130</v>
      </c>
      <c r="F6" s="19">
        <v>1172302</v>
      </c>
      <c r="G6" s="19">
        <v>1180608</v>
      </c>
      <c r="H6" s="19">
        <v>1330844</v>
      </c>
      <c r="I6" s="19">
        <v>1522069</v>
      </c>
      <c r="J6" s="21">
        <v>1567787</v>
      </c>
      <c r="K6" s="23">
        <v>1730672</v>
      </c>
      <c r="L6" s="65">
        <v>2312755</v>
      </c>
      <c r="M6" s="65">
        <v>1890408</v>
      </c>
      <c r="N6" s="65">
        <v>1821200</v>
      </c>
      <c r="O6" s="65">
        <v>2485579</v>
      </c>
      <c r="P6" s="65">
        <v>2306932</v>
      </c>
      <c r="Q6" s="65">
        <v>2534246</v>
      </c>
      <c r="R6" s="65">
        <v>2671531</v>
      </c>
      <c r="S6" s="65">
        <v>2730446</v>
      </c>
      <c r="T6" s="65">
        <v>2908042</v>
      </c>
      <c r="U6" s="65">
        <v>2968511</v>
      </c>
      <c r="V6" s="65">
        <v>3125544</v>
      </c>
      <c r="W6" s="65">
        <v>3768335</v>
      </c>
      <c r="X6" s="65">
        <v>3996290</v>
      </c>
      <c r="Y6" s="93">
        <v>4229548</v>
      </c>
      <c r="Z6" s="88">
        <v>4039140</v>
      </c>
      <c r="AA6" s="88">
        <v>4268181</v>
      </c>
      <c r="AB6" s="88">
        <v>4439429</v>
      </c>
      <c r="AC6" s="88">
        <v>4771923</v>
      </c>
      <c r="AD6" s="88">
        <v>4733804</v>
      </c>
      <c r="AE6" s="88">
        <v>4781241</v>
      </c>
      <c r="AF6" s="88">
        <v>5055826</v>
      </c>
    </row>
    <row r="7" spans="1:32" ht="18" customHeight="1" x14ac:dyDescent="0.15">
      <c r="A7" s="22" t="s">
        <v>103</v>
      </c>
      <c r="B7" s="17"/>
      <c r="C7" s="19"/>
      <c r="D7" s="19">
        <v>704143</v>
      </c>
      <c r="E7" s="19">
        <v>920878</v>
      </c>
      <c r="F7" s="19">
        <v>808486</v>
      </c>
      <c r="G7" s="19">
        <v>1115010</v>
      </c>
      <c r="H7" s="19">
        <v>1847736</v>
      </c>
      <c r="I7" s="19">
        <v>881190</v>
      </c>
      <c r="J7" s="21">
        <v>1834506</v>
      </c>
      <c r="K7" s="14">
        <v>3025935</v>
      </c>
      <c r="L7" s="65">
        <v>765442</v>
      </c>
      <c r="M7" s="65">
        <v>750945</v>
      </c>
      <c r="N7" s="65">
        <v>834564</v>
      </c>
      <c r="O7" s="65">
        <v>843423</v>
      </c>
      <c r="P7" s="65">
        <v>830223</v>
      </c>
      <c r="Q7" s="65">
        <v>798414</v>
      </c>
      <c r="R7" s="65">
        <v>762330</v>
      </c>
      <c r="S7" s="65">
        <v>782008</v>
      </c>
      <c r="T7" s="65">
        <v>829383</v>
      </c>
      <c r="U7" s="65">
        <v>966880</v>
      </c>
      <c r="V7" s="65">
        <v>852503</v>
      </c>
      <c r="W7" s="65">
        <v>902411</v>
      </c>
      <c r="X7" s="65">
        <v>963296</v>
      </c>
      <c r="Y7" s="93">
        <v>962366</v>
      </c>
      <c r="Z7" s="88">
        <v>944716</v>
      </c>
      <c r="AA7" s="88">
        <v>906819</v>
      </c>
      <c r="AB7" s="88">
        <v>979685</v>
      </c>
      <c r="AC7" s="88">
        <v>942225</v>
      </c>
      <c r="AD7" s="88">
        <v>978546</v>
      </c>
      <c r="AE7" s="88">
        <v>973351</v>
      </c>
      <c r="AF7" s="88">
        <v>906058</v>
      </c>
    </row>
    <row r="8" spans="1:32" ht="18" customHeight="1" x14ac:dyDescent="0.15">
      <c r="A8" s="22" t="s">
        <v>104</v>
      </c>
      <c r="B8" s="17"/>
      <c r="C8" s="19"/>
      <c r="D8" s="19">
        <v>18405</v>
      </c>
      <c r="E8" s="19">
        <v>18480</v>
      </c>
      <c r="F8" s="19">
        <v>19051</v>
      </c>
      <c r="G8" s="19">
        <v>23300</v>
      </c>
      <c r="H8" s="19">
        <v>20030</v>
      </c>
      <c r="I8" s="19">
        <v>21549</v>
      </c>
      <c r="J8" s="21">
        <v>22625</v>
      </c>
      <c r="K8" s="14">
        <v>27790</v>
      </c>
      <c r="L8" s="65">
        <v>13969</v>
      </c>
      <c r="M8" s="65">
        <v>16507</v>
      </c>
      <c r="N8" s="65">
        <v>18684</v>
      </c>
      <c r="O8" s="65">
        <v>25388</v>
      </c>
      <c r="P8" s="65">
        <v>16958</v>
      </c>
      <c r="Q8" s="65">
        <v>17010</v>
      </c>
      <c r="R8" s="65">
        <v>18041</v>
      </c>
      <c r="S8" s="65">
        <v>32816</v>
      </c>
      <c r="T8" s="65">
        <v>16246</v>
      </c>
      <c r="U8" s="65">
        <v>103</v>
      </c>
      <c r="V8" s="65">
        <v>20308</v>
      </c>
      <c r="W8" s="65">
        <v>36377</v>
      </c>
      <c r="X8" s="65">
        <v>57561</v>
      </c>
      <c r="Y8" s="93">
        <v>11151</v>
      </c>
      <c r="Z8" s="88">
        <v>3861</v>
      </c>
      <c r="AA8" s="88">
        <v>24408</v>
      </c>
      <c r="AB8" s="88">
        <v>80</v>
      </c>
      <c r="AC8" s="88">
        <v>78</v>
      </c>
      <c r="AD8" s="88">
        <v>77</v>
      </c>
      <c r="AE8" s="88">
        <v>77</v>
      </c>
      <c r="AF8" s="88">
        <v>141</v>
      </c>
    </row>
    <row r="9" spans="1:32" ht="18" customHeight="1" x14ac:dyDescent="0.15">
      <c r="A9" s="22" t="s">
        <v>105</v>
      </c>
      <c r="B9" s="17"/>
      <c r="C9" s="19"/>
      <c r="D9" s="19">
        <v>457459</v>
      </c>
      <c r="E9" s="19">
        <v>740092</v>
      </c>
      <c r="F9" s="19">
        <v>586208</v>
      </c>
      <c r="G9" s="19">
        <v>499480</v>
      </c>
      <c r="H9" s="19">
        <v>445455</v>
      </c>
      <c r="I9" s="19">
        <v>647782</v>
      </c>
      <c r="J9" s="21">
        <v>492962</v>
      </c>
      <c r="K9" s="14">
        <v>304334</v>
      </c>
      <c r="L9" s="65">
        <v>433629</v>
      </c>
      <c r="M9" s="65">
        <v>402404</v>
      </c>
      <c r="N9" s="65">
        <v>951281</v>
      </c>
      <c r="O9" s="65">
        <v>410880</v>
      </c>
      <c r="P9" s="65">
        <v>375137</v>
      </c>
      <c r="Q9" s="65">
        <v>365325</v>
      </c>
      <c r="R9" s="65">
        <v>422489</v>
      </c>
      <c r="S9" s="65">
        <v>369744</v>
      </c>
      <c r="T9" s="65">
        <v>509352</v>
      </c>
      <c r="U9" s="65">
        <v>396460</v>
      </c>
      <c r="V9" s="65">
        <v>355089</v>
      </c>
      <c r="W9" s="65">
        <v>388650</v>
      </c>
      <c r="X9" s="65">
        <v>388744</v>
      </c>
      <c r="Y9" s="93">
        <v>434668</v>
      </c>
      <c r="Z9" s="88">
        <v>528166</v>
      </c>
      <c r="AA9" s="88">
        <v>765507</v>
      </c>
      <c r="AB9" s="88">
        <v>497800</v>
      </c>
      <c r="AC9" s="88">
        <v>437537</v>
      </c>
      <c r="AD9" s="88">
        <v>493238</v>
      </c>
      <c r="AE9" s="88">
        <v>563087</v>
      </c>
      <c r="AF9" s="88">
        <v>575591</v>
      </c>
    </row>
    <row r="10" spans="1:32" ht="18" customHeight="1" x14ac:dyDescent="0.15">
      <c r="A10" s="22" t="s">
        <v>106</v>
      </c>
      <c r="B10" s="17"/>
      <c r="C10" s="19"/>
      <c r="D10" s="19">
        <v>281874</v>
      </c>
      <c r="E10" s="19">
        <v>312322</v>
      </c>
      <c r="F10" s="19">
        <v>1400753</v>
      </c>
      <c r="G10" s="19">
        <v>1005804</v>
      </c>
      <c r="H10" s="19">
        <v>268181</v>
      </c>
      <c r="I10" s="19">
        <v>218776</v>
      </c>
      <c r="J10" s="21">
        <v>234452</v>
      </c>
      <c r="K10" s="14">
        <v>238267</v>
      </c>
      <c r="L10" s="65">
        <v>296289</v>
      </c>
      <c r="M10" s="65">
        <v>350827</v>
      </c>
      <c r="N10" s="65">
        <v>274593</v>
      </c>
      <c r="O10" s="65">
        <v>243554</v>
      </c>
      <c r="P10" s="65">
        <v>243219</v>
      </c>
      <c r="Q10" s="65">
        <v>470050</v>
      </c>
      <c r="R10" s="65">
        <v>249756</v>
      </c>
      <c r="S10" s="65">
        <v>246660</v>
      </c>
      <c r="T10" s="65">
        <v>264118</v>
      </c>
      <c r="U10" s="65">
        <v>326558</v>
      </c>
      <c r="V10" s="65">
        <v>428874</v>
      </c>
      <c r="W10" s="65">
        <v>537862</v>
      </c>
      <c r="X10" s="65">
        <v>778160</v>
      </c>
      <c r="Y10" s="93">
        <v>482030</v>
      </c>
      <c r="Z10" s="88">
        <v>495574</v>
      </c>
      <c r="AA10" s="88">
        <v>409095</v>
      </c>
      <c r="AB10" s="88">
        <v>419988</v>
      </c>
      <c r="AC10" s="88">
        <v>474178</v>
      </c>
      <c r="AD10" s="88">
        <v>398168</v>
      </c>
      <c r="AE10" s="88">
        <v>476059</v>
      </c>
      <c r="AF10" s="88">
        <v>459550</v>
      </c>
    </row>
    <row r="11" spans="1:32" ht="18" customHeight="1" x14ac:dyDescent="0.15">
      <c r="A11" s="22" t="s">
        <v>107</v>
      </c>
      <c r="B11" s="17"/>
      <c r="C11" s="19"/>
      <c r="D11" s="19">
        <v>1970770</v>
      </c>
      <c r="E11" s="19">
        <v>2486058</v>
      </c>
      <c r="F11" s="19">
        <v>3499229</v>
      </c>
      <c r="G11" s="19">
        <v>3628288</v>
      </c>
      <c r="H11" s="19">
        <v>2395384</v>
      </c>
      <c r="I11" s="19">
        <v>2967186</v>
      </c>
      <c r="J11" s="21">
        <v>2719878</v>
      </c>
      <c r="K11" s="21">
        <v>2761935</v>
      </c>
      <c r="L11" s="65">
        <v>2478334</v>
      </c>
      <c r="M11" s="65">
        <v>2241226</v>
      </c>
      <c r="N11" s="65">
        <v>1999488</v>
      </c>
      <c r="O11" s="65">
        <v>1794602</v>
      </c>
      <c r="P11" s="65">
        <v>1738444</v>
      </c>
      <c r="Q11" s="65">
        <v>1639632</v>
      </c>
      <c r="R11" s="65">
        <v>1605001</v>
      </c>
      <c r="S11" s="65">
        <v>1564137</v>
      </c>
      <c r="T11" s="65">
        <v>2104542</v>
      </c>
      <c r="U11" s="65">
        <v>1941245</v>
      </c>
      <c r="V11" s="65">
        <v>2030347</v>
      </c>
      <c r="W11" s="65">
        <v>1683646</v>
      </c>
      <c r="X11" s="65">
        <v>1744464</v>
      </c>
      <c r="Y11" s="93">
        <v>1512398</v>
      </c>
      <c r="Z11" s="88">
        <v>1561964</v>
      </c>
      <c r="AA11" s="88">
        <v>1560576</v>
      </c>
      <c r="AB11" s="88">
        <v>1369702</v>
      </c>
      <c r="AC11" s="88">
        <v>1422810</v>
      </c>
      <c r="AD11" s="88">
        <v>1447901</v>
      </c>
      <c r="AE11" s="88">
        <v>1251145</v>
      </c>
      <c r="AF11" s="88">
        <v>1508663</v>
      </c>
    </row>
    <row r="12" spans="1:32" ht="18" customHeight="1" x14ac:dyDescent="0.15">
      <c r="A12" s="22" t="s">
        <v>108</v>
      </c>
      <c r="B12" s="17"/>
      <c r="C12" s="19"/>
      <c r="D12" s="19">
        <v>378759</v>
      </c>
      <c r="E12" s="19">
        <v>421623</v>
      </c>
      <c r="F12" s="19">
        <v>476692</v>
      </c>
      <c r="G12" s="19">
        <v>535003</v>
      </c>
      <c r="H12" s="19">
        <v>593312</v>
      </c>
      <c r="I12" s="19">
        <v>601278</v>
      </c>
      <c r="J12" s="21">
        <v>619366</v>
      </c>
      <c r="K12" s="21">
        <v>603317</v>
      </c>
      <c r="L12" s="65">
        <v>636852</v>
      </c>
      <c r="M12" s="65">
        <v>633525</v>
      </c>
      <c r="N12" s="65">
        <v>631410</v>
      </c>
      <c r="O12" s="65">
        <v>595603</v>
      </c>
      <c r="P12" s="65">
        <v>570709</v>
      </c>
      <c r="Q12" s="65">
        <v>561284</v>
      </c>
      <c r="R12" s="65">
        <v>561623</v>
      </c>
      <c r="S12" s="65">
        <v>567610</v>
      </c>
      <c r="T12" s="65">
        <v>569706</v>
      </c>
      <c r="U12" s="65">
        <v>630712</v>
      </c>
      <c r="V12" s="65">
        <v>641862</v>
      </c>
      <c r="W12" s="65">
        <v>580331</v>
      </c>
      <c r="X12" s="65">
        <v>580520</v>
      </c>
      <c r="Y12" s="93">
        <v>742371</v>
      </c>
      <c r="Z12" s="88">
        <v>777740</v>
      </c>
      <c r="AA12" s="88">
        <v>622399</v>
      </c>
      <c r="AB12" s="88">
        <v>552210</v>
      </c>
      <c r="AC12" s="88">
        <v>580722</v>
      </c>
      <c r="AD12" s="88">
        <v>600736</v>
      </c>
      <c r="AE12" s="88">
        <v>625352</v>
      </c>
      <c r="AF12" s="88">
        <v>644769</v>
      </c>
    </row>
    <row r="13" spans="1:32" ht="18" customHeight="1" x14ac:dyDescent="0.15">
      <c r="A13" s="22" t="s">
        <v>109</v>
      </c>
      <c r="B13" s="17"/>
      <c r="C13" s="19"/>
      <c r="D13" s="19">
        <v>1454459</v>
      </c>
      <c r="E13" s="19">
        <v>1287657</v>
      </c>
      <c r="F13" s="19">
        <v>1394420</v>
      </c>
      <c r="G13" s="19">
        <v>1027289</v>
      </c>
      <c r="H13" s="19">
        <v>1095850</v>
      </c>
      <c r="I13" s="19">
        <v>1087846</v>
      </c>
      <c r="J13" s="21">
        <v>1208366</v>
      </c>
      <c r="K13" s="21">
        <v>1426153</v>
      </c>
      <c r="L13" s="65">
        <v>1208517</v>
      </c>
      <c r="M13" s="65">
        <v>1282689</v>
      </c>
      <c r="N13" s="65">
        <v>1504068</v>
      </c>
      <c r="O13" s="65">
        <v>1309045</v>
      </c>
      <c r="P13" s="65">
        <v>1224123</v>
      </c>
      <c r="Q13" s="65">
        <v>1281515</v>
      </c>
      <c r="R13" s="65">
        <v>1183048</v>
      </c>
      <c r="S13" s="65">
        <v>1121126</v>
      </c>
      <c r="T13" s="65">
        <v>1108189</v>
      </c>
      <c r="U13" s="65">
        <v>1102500</v>
      </c>
      <c r="V13" s="65">
        <v>1365802</v>
      </c>
      <c r="W13" s="65">
        <v>1279572</v>
      </c>
      <c r="X13" s="65">
        <v>1283456</v>
      </c>
      <c r="Y13" s="93">
        <v>1260766</v>
      </c>
      <c r="Z13" s="88">
        <v>1210058</v>
      </c>
      <c r="AA13" s="88">
        <v>1830704</v>
      </c>
      <c r="AB13" s="88">
        <v>1148050</v>
      </c>
      <c r="AC13" s="88">
        <v>1425983</v>
      </c>
      <c r="AD13" s="88">
        <v>1410099</v>
      </c>
      <c r="AE13" s="88">
        <v>1392034</v>
      </c>
      <c r="AF13" s="88">
        <v>1633797</v>
      </c>
    </row>
    <row r="14" spans="1:32" ht="18" customHeight="1" x14ac:dyDescent="0.15">
      <c r="A14" s="22" t="s">
        <v>110</v>
      </c>
      <c r="B14" s="17"/>
      <c r="C14" s="19"/>
      <c r="D14" s="19">
        <v>72827</v>
      </c>
      <c r="E14" s="19">
        <v>3255</v>
      </c>
      <c r="F14" s="19">
        <v>12809</v>
      </c>
      <c r="G14" s="19">
        <v>13500</v>
      </c>
      <c r="H14" s="19">
        <v>8292</v>
      </c>
      <c r="I14" s="19">
        <v>0</v>
      </c>
      <c r="J14" s="21">
        <v>16517</v>
      </c>
      <c r="K14" s="21">
        <v>40695</v>
      </c>
      <c r="L14" s="65">
        <v>5313</v>
      </c>
      <c r="M14" s="65">
        <v>25489</v>
      </c>
      <c r="N14" s="65">
        <v>15784</v>
      </c>
      <c r="O14" s="65">
        <v>22079</v>
      </c>
      <c r="P14" s="65">
        <v>3576</v>
      </c>
      <c r="Q14" s="65">
        <v>126</v>
      </c>
      <c r="R14" s="65">
        <v>0</v>
      </c>
      <c r="S14" s="65">
        <v>0</v>
      </c>
      <c r="T14" s="65">
        <v>598</v>
      </c>
      <c r="U14" s="65">
        <v>221</v>
      </c>
      <c r="V14" s="65">
        <v>0</v>
      </c>
      <c r="W14" s="65">
        <v>2373</v>
      </c>
      <c r="X14" s="65">
        <v>65275</v>
      </c>
      <c r="Y14" s="93">
        <v>3171</v>
      </c>
      <c r="Z14" s="88">
        <v>8442</v>
      </c>
      <c r="AA14" s="88">
        <v>3128</v>
      </c>
      <c r="AB14" s="88">
        <v>276097</v>
      </c>
      <c r="AC14" s="88">
        <v>272514</v>
      </c>
      <c r="AD14" s="88">
        <v>2430</v>
      </c>
      <c r="AE14" s="88">
        <v>4385</v>
      </c>
      <c r="AF14" s="88">
        <v>230635</v>
      </c>
    </row>
    <row r="15" spans="1:32" ht="18" customHeight="1" x14ac:dyDescent="0.15">
      <c r="A15" s="22" t="s">
        <v>111</v>
      </c>
      <c r="B15" s="17"/>
      <c r="C15" s="19"/>
      <c r="D15" s="19">
        <v>669685</v>
      </c>
      <c r="E15" s="19">
        <v>660684</v>
      </c>
      <c r="F15" s="19">
        <v>668659</v>
      </c>
      <c r="G15" s="19">
        <v>714226</v>
      </c>
      <c r="H15" s="19">
        <v>878082</v>
      </c>
      <c r="I15" s="19">
        <v>1069324</v>
      </c>
      <c r="J15" s="21">
        <v>1071176</v>
      </c>
      <c r="K15" s="14">
        <v>1123202</v>
      </c>
      <c r="L15" s="65">
        <v>1136261</v>
      </c>
      <c r="M15" s="65">
        <v>1213020</v>
      </c>
      <c r="N15" s="65">
        <v>1653584</v>
      </c>
      <c r="O15" s="65">
        <v>1065719</v>
      </c>
      <c r="P15" s="65">
        <v>1116224</v>
      </c>
      <c r="Q15" s="65">
        <v>1061061</v>
      </c>
      <c r="R15" s="65">
        <v>938146</v>
      </c>
      <c r="S15" s="65">
        <v>899606</v>
      </c>
      <c r="T15" s="65">
        <v>898331</v>
      </c>
      <c r="U15" s="65">
        <v>932074</v>
      </c>
      <c r="V15" s="65">
        <v>900656</v>
      </c>
      <c r="W15" s="65">
        <v>922633</v>
      </c>
      <c r="X15" s="65">
        <v>898540</v>
      </c>
      <c r="Y15" s="93">
        <v>994398</v>
      </c>
      <c r="Z15" s="88">
        <v>933615</v>
      </c>
      <c r="AA15" s="88">
        <v>750739</v>
      </c>
      <c r="AB15" s="88">
        <v>782569</v>
      </c>
      <c r="AC15" s="88">
        <v>774608</v>
      </c>
      <c r="AD15" s="88">
        <v>800368</v>
      </c>
      <c r="AE15" s="88">
        <v>798203</v>
      </c>
      <c r="AF15" s="88">
        <v>870104</v>
      </c>
    </row>
    <row r="16" spans="1:32" ht="18" customHeight="1" x14ac:dyDescent="0.15">
      <c r="A16" s="22" t="s">
        <v>81</v>
      </c>
      <c r="B16" s="17"/>
      <c r="C16" s="19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5800</v>
      </c>
      <c r="J16" s="21">
        <v>20559</v>
      </c>
      <c r="K16" s="14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93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</row>
    <row r="17" spans="1:32" ht="18" customHeight="1" x14ac:dyDescent="0.15">
      <c r="A17" s="22" t="s">
        <v>113</v>
      </c>
      <c r="B17" s="17"/>
      <c r="C17" s="19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14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93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</row>
    <row r="18" spans="1:32" ht="18" customHeight="1" x14ac:dyDescent="0.15">
      <c r="A18" s="22" t="s">
        <v>112</v>
      </c>
      <c r="B18" s="17"/>
      <c r="C18" s="19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1">
        <v>0</v>
      </c>
      <c r="K18" s="14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93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</row>
    <row r="19" spans="1:32" ht="18" customHeight="1" x14ac:dyDescent="0.15">
      <c r="A19" s="22" t="s">
        <v>114</v>
      </c>
      <c r="B19" s="17">
        <f t="shared" ref="B19:G19" si="0">SUM(B4:B18)</f>
        <v>0</v>
      </c>
      <c r="C19" s="19">
        <f t="shared" si="0"/>
        <v>0</v>
      </c>
      <c r="D19" s="19">
        <f t="shared" si="0"/>
        <v>8376954</v>
      </c>
      <c r="E19" s="19">
        <f t="shared" si="0"/>
        <v>9403091</v>
      </c>
      <c r="F19" s="19">
        <f t="shared" si="0"/>
        <v>11411423</v>
      </c>
      <c r="G19" s="19">
        <f t="shared" si="0"/>
        <v>11064261</v>
      </c>
      <c r="H19" s="19">
        <f t="shared" ref="H19:U19" si="1">SUM(H4:H18)</f>
        <v>10147715</v>
      </c>
      <c r="I19" s="19">
        <f t="shared" si="1"/>
        <v>10281636</v>
      </c>
      <c r="J19" s="19">
        <f t="shared" si="1"/>
        <v>11402138</v>
      </c>
      <c r="K19" s="19">
        <f t="shared" si="1"/>
        <v>12677477</v>
      </c>
      <c r="L19" s="66">
        <f t="shared" si="1"/>
        <v>10944406</v>
      </c>
      <c r="M19" s="66">
        <f t="shared" si="1"/>
        <v>10551124</v>
      </c>
      <c r="N19" s="66">
        <f t="shared" si="1"/>
        <v>11239210</v>
      </c>
      <c r="O19" s="66">
        <f t="shared" si="1"/>
        <v>10154703</v>
      </c>
      <c r="P19" s="66">
        <f t="shared" si="1"/>
        <v>10006080</v>
      </c>
      <c r="Q19" s="66">
        <f t="shared" si="1"/>
        <v>10143309</v>
      </c>
      <c r="R19" s="66">
        <f t="shared" si="1"/>
        <v>9825326</v>
      </c>
      <c r="S19" s="66">
        <f t="shared" si="1"/>
        <v>9936031</v>
      </c>
      <c r="T19" s="66">
        <f t="shared" si="1"/>
        <v>10648715</v>
      </c>
      <c r="U19" s="66">
        <f t="shared" si="1"/>
        <v>10736759</v>
      </c>
      <c r="V19" s="66">
        <f>SUM(V4:V18)</f>
        <v>11951074</v>
      </c>
      <c r="W19" s="66">
        <f>SUM(W4:W18)</f>
        <v>11825034</v>
      </c>
      <c r="X19" s="66">
        <f>SUM(X4:X18)</f>
        <v>12393245</v>
      </c>
      <c r="Y19" s="94">
        <f t="shared" ref="Y19:AB19" si="2">SUM(Y4:Y18)</f>
        <v>12053205</v>
      </c>
      <c r="Z19" s="89">
        <f t="shared" si="2"/>
        <v>11880102</v>
      </c>
      <c r="AA19" s="89">
        <f t="shared" si="2"/>
        <v>12576026</v>
      </c>
      <c r="AB19" s="89">
        <f t="shared" si="2"/>
        <v>12125070</v>
      </c>
      <c r="AC19" s="89">
        <f t="shared" ref="AC19" si="3">SUM(AC4:AC18)</f>
        <v>12630647</v>
      </c>
      <c r="AD19" s="89">
        <f t="shared" ref="AD19" si="4">SUM(AD4:AD18)</f>
        <v>12694454</v>
      </c>
      <c r="AE19" s="89">
        <f t="shared" ref="AE19:AF19" si="5">SUM(AE4:AE18)</f>
        <v>12682054</v>
      </c>
      <c r="AF19" s="89">
        <f t="shared" si="5"/>
        <v>13319835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6" t="s">
        <v>102</v>
      </c>
      <c r="K30" s="32" t="str">
        <f>財政指標!$L$1</f>
        <v>壬生町</v>
      </c>
      <c r="L30" s="16"/>
      <c r="M30" s="37"/>
      <c r="P30" s="37"/>
      <c r="R30" s="37"/>
      <c r="S30" s="37"/>
      <c r="T30" s="37"/>
      <c r="U30" s="32" t="str">
        <f>財政指標!$L$1</f>
        <v>壬生町</v>
      </c>
      <c r="V30" s="16"/>
      <c r="W30" s="37"/>
      <c r="X30" s="37"/>
      <c r="Y30" s="78"/>
      <c r="Z30" s="32"/>
      <c r="AC30" s="32"/>
      <c r="AE30" s="32" t="str">
        <f>財政指標!$L$1</f>
        <v>壬生町</v>
      </c>
    </row>
    <row r="31" spans="1:32" ht="18" customHeight="1" x14ac:dyDescent="0.15">
      <c r="K31" s="16"/>
      <c r="L31" s="16" t="s">
        <v>240</v>
      </c>
      <c r="U31" s="16"/>
      <c r="V31" s="16" t="s">
        <v>240</v>
      </c>
      <c r="AF31" s="16" t="s">
        <v>240</v>
      </c>
    </row>
    <row r="32" spans="1:32" s="73" customFormat="1" ht="18" customHeight="1" x14ac:dyDescent="0.2">
      <c r="A32" s="72"/>
      <c r="B32" s="72" t="s">
        <v>10</v>
      </c>
      <c r="C32" s="72" t="s">
        <v>85</v>
      </c>
      <c r="D32" s="72" t="s">
        <v>86</v>
      </c>
      <c r="E32" s="72" t="s">
        <v>87</v>
      </c>
      <c r="F32" s="72" t="s">
        <v>88</v>
      </c>
      <c r="G32" s="72" t="s">
        <v>89</v>
      </c>
      <c r="H32" s="72" t="s">
        <v>90</v>
      </c>
      <c r="I32" s="72" t="s">
        <v>91</v>
      </c>
      <c r="J32" s="52" t="s">
        <v>165</v>
      </c>
      <c r="K32" s="52" t="s">
        <v>166</v>
      </c>
      <c r="L32" s="51" t="s">
        <v>83</v>
      </c>
      <c r="M32" s="51" t="s">
        <v>182</v>
      </c>
      <c r="N32" s="51" t="s">
        <v>185</v>
      </c>
      <c r="O32" s="46" t="s">
        <v>187</v>
      </c>
      <c r="P32" s="46" t="s">
        <v>189</v>
      </c>
      <c r="Q32" s="46" t="s">
        <v>193</v>
      </c>
      <c r="R32" s="46" t="s">
        <v>200</v>
      </c>
      <c r="S32" s="46" t="s">
        <v>202</v>
      </c>
      <c r="T32" s="46" t="s">
        <v>214</v>
      </c>
      <c r="U32" s="46" t="s">
        <v>216</v>
      </c>
      <c r="V32" s="46" t="s">
        <v>218</v>
      </c>
      <c r="W32" s="46" t="s">
        <v>221</v>
      </c>
      <c r="X32" s="46" t="s">
        <v>222</v>
      </c>
      <c r="Y32" s="92" t="s">
        <v>226</v>
      </c>
      <c r="Z32" s="46" t="s">
        <v>227</v>
      </c>
      <c r="AA32" s="46" t="s">
        <v>228</v>
      </c>
      <c r="AB32" s="46" t="s">
        <v>229</v>
      </c>
      <c r="AC32" s="46" t="s">
        <v>232</v>
      </c>
      <c r="AD32" s="46" t="s">
        <v>234</v>
      </c>
      <c r="AE32" s="46" t="str">
        <f>AE3</f>
        <v>１８(H30)</v>
      </c>
      <c r="AF32" s="46" t="str">
        <f>AF3</f>
        <v>１９(R１)</v>
      </c>
    </row>
    <row r="33" spans="1:32" s="39" customFormat="1" ht="18" customHeight="1" x14ac:dyDescent="0.15">
      <c r="A33" s="22" t="s">
        <v>93</v>
      </c>
      <c r="B33" s="38" t="e">
        <f>B4/B$19*100</f>
        <v>#DIV/0!</v>
      </c>
      <c r="C33" s="38" t="e">
        <f t="shared" ref="C33:L33" si="6">C4/C$19*100</f>
        <v>#DIV/0!</v>
      </c>
      <c r="D33" s="38">
        <f t="shared" si="6"/>
        <v>1.6899221363755847</v>
      </c>
      <c r="E33" s="38">
        <f t="shared" si="6"/>
        <v>1.6395247052272492</v>
      </c>
      <c r="F33" s="38">
        <f t="shared" si="6"/>
        <v>1.3161461107874102</v>
      </c>
      <c r="G33" s="38">
        <f t="shared" si="6"/>
        <v>1.4691898537100669</v>
      </c>
      <c r="H33" s="38">
        <f t="shared" si="6"/>
        <v>1.494021067797036</v>
      </c>
      <c r="I33" s="38">
        <f t="shared" si="6"/>
        <v>1.4453341861159061</v>
      </c>
      <c r="J33" s="38">
        <f t="shared" si="6"/>
        <v>1.4069905135335146</v>
      </c>
      <c r="K33" s="38">
        <f t="shared" si="6"/>
        <v>1.2353088867761306</v>
      </c>
      <c r="L33" s="38">
        <f t="shared" si="6"/>
        <v>1.3982668406124554</v>
      </c>
      <c r="M33" s="38">
        <f t="shared" ref="M33:N47" si="7">M4/M$19*100</f>
        <v>1.4547833955889438</v>
      </c>
      <c r="N33" s="38">
        <f t="shared" si="7"/>
        <v>1.3825259960442058</v>
      </c>
      <c r="O33" s="38">
        <f t="shared" ref="O33:P47" si="8">O4/O$19*100</f>
        <v>1.5335061990488545</v>
      </c>
      <c r="P33" s="38">
        <f t="shared" si="8"/>
        <v>1.5356463270331637</v>
      </c>
      <c r="Q33" s="38">
        <f t="shared" ref="Q33:R47" si="9">Q4/Q$19*100</f>
        <v>1.4998360002638191</v>
      </c>
      <c r="R33" s="38">
        <f t="shared" si="9"/>
        <v>1.5505032606551681</v>
      </c>
      <c r="S33" s="38">
        <f t="shared" ref="S33:T47" si="10">S4/S$19*100</f>
        <v>1.2282570374428179</v>
      </c>
      <c r="T33" s="38">
        <f t="shared" si="10"/>
        <v>1.1531907840523481</v>
      </c>
      <c r="U33" s="38">
        <f t="shared" ref="U33:V47" si="11">U4/U$19*100</f>
        <v>1.1489966385573152</v>
      </c>
      <c r="V33" s="38">
        <f t="shared" si="11"/>
        <v>1.0167203382725267</v>
      </c>
      <c r="W33" s="38">
        <f t="shared" ref="W33:X47" si="12">W4/W$19*100</f>
        <v>0.99656373081041461</v>
      </c>
      <c r="X33" s="38">
        <f t="shared" si="12"/>
        <v>1.2960689472369826</v>
      </c>
      <c r="Y33" s="95">
        <f t="shared" ref="Y33:AA33" si="13">Y4/Y$19*100</f>
        <v>1.1927035174461897</v>
      </c>
      <c r="Z33" s="90">
        <f t="shared" si="13"/>
        <v>1.1542661839098687</v>
      </c>
      <c r="AA33" s="90">
        <f t="shared" si="13"/>
        <v>1.1109312274004521</v>
      </c>
      <c r="AB33" s="90">
        <f t="shared" ref="AB33:AC33" si="14">AB4/AB$19*100</f>
        <v>1.2057744821267011</v>
      </c>
      <c r="AC33" s="90">
        <f t="shared" si="14"/>
        <v>1.0513000640426418</v>
      </c>
      <c r="AD33" s="90">
        <f t="shared" ref="AD33" si="15">AD4/AD$19*100</f>
        <v>1.0487729523459615</v>
      </c>
      <c r="AE33" s="90">
        <f t="shared" ref="AE33:AF33" si="16">AE4/AE$19*100</f>
        <v>1.03877494923141</v>
      </c>
      <c r="AF33" s="90">
        <f t="shared" si="16"/>
        <v>1.0008607463981347</v>
      </c>
    </row>
    <row r="34" spans="1:32" s="39" customFormat="1" ht="18" customHeight="1" x14ac:dyDescent="0.15">
      <c r="A34" s="22" t="s">
        <v>92</v>
      </c>
      <c r="B34" s="38" t="e">
        <f t="shared" ref="B34:L47" si="17">B5/B$19*100</f>
        <v>#DIV/0!</v>
      </c>
      <c r="C34" s="38" t="e">
        <f t="shared" si="17"/>
        <v>#DIV/0!</v>
      </c>
      <c r="D34" s="38">
        <f t="shared" si="17"/>
        <v>17.189338750099381</v>
      </c>
      <c r="E34" s="38">
        <f t="shared" si="17"/>
        <v>16.300448437646729</v>
      </c>
      <c r="F34" s="38">
        <f t="shared" si="17"/>
        <v>10.714027514359953</v>
      </c>
      <c r="G34" s="38">
        <f t="shared" si="17"/>
        <v>10.476958199015732</v>
      </c>
      <c r="H34" s="38">
        <f t="shared" si="17"/>
        <v>10.96739512294147</v>
      </c>
      <c r="I34" s="38">
        <f t="shared" si="17"/>
        <v>10.798203709993235</v>
      </c>
      <c r="J34" s="38">
        <f t="shared" si="17"/>
        <v>12.572352658773292</v>
      </c>
      <c r="K34" s="38">
        <f t="shared" si="17"/>
        <v>9.7698540490351515</v>
      </c>
      <c r="L34" s="38">
        <f t="shared" si="17"/>
        <v>13.742299033862595</v>
      </c>
      <c r="M34" s="38">
        <f t="shared" si="7"/>
        <v>15.075057406206202</v>
      </c>
      <c r="N34" s="38">
        <f t="shared" si="7"/>
        <v>12.271049299728363</v>
      </c>
      <c r="O34" s="38">
        <f t="shared" si="8"/>
        <v>11.847791117081416</v>
      </c>
      <c r="P34" s="38">
        <f t="shared" si="8"/>
        <v>14.260099859285555</v>
      </c>
      <c r="Q34" s="38">
        <f t="shared" si="9"/>
        <v>12.446756773356702</v>
      </c>
      <c r="R34" s="38">
        <f t="shared" si="9"/>
        <v>12.834373129196935</v>
      </c>
      <c r="S34" s="38">
        <f t="shared" si="10"/>
        <v>15.094940826976083</v>
      </c>
      <c r="T34" s="38">
        <f t="shared" si="10"/>
        <v>12.371520883036121</v>
      </c>
      <c r="U34" s="38">
        <f t="shared" si="11"/>
        <v>12.55620993262492</v>
      </c>
      <c r="V34" s="38">
        <f t="shared" si="11"/>
        <v>17.643435225988892</v>
      </c>
      <c r="W34" s="38">
        <f t="shared" si="12"/>
        <v>13.572899663544307</v>
      </c>
      <c r="X34" s="38">
        <f t="shared" si="12"/>
        <v>11.912247357330545</v>
      </c>
      <c r="Y34" s="95">
        <f t="shared" ref="Y34:AA34" si="18">Y5/Y$19*100</f>
        <v>10.591199602097534</v>
      </c>
      <c r="Z34" s="90">
        <f t="shared" si="18"/>
        <v>10.435078756057818</v>
      </c>
      <c r="AA34" s="90">
        <f t="shared" si="18"/>
        <v>10.295454223774666</v>
      </c>
      <c r="AB34" s="90">
        <f t="shared" ref="AB34:AC34" si="19">AB5/AB$19*100</f>
        <v>12.480414546060354</v>
      </c>
      <c r="AC34" s="90">
        <f t="shared" si="19"/>
        <v>11.046805440766414</v>
      </c>
      <c r="AD34" s="90">
        <f t="shared" ref="AD34" si="20">AD5/AD$19*100</f>
        <v>13.359779002704647</v>
      </c>
      <c r="AE34" s="90">
        <f t="shared" ref="AE34:AF34" si="21">AE5/AE$19*100</f>
        <v>13.289503419556484</v>
      </c>
      <c r="AF34" s="90">
        <f t="shared" si="21"/>
        <v>9.7703012086861438</v>
      </c>
    </row>
    <row r="35" spans="1:32" s="39" customFormat="1" ht="18" customHeight="1" x14ac:dyDescent="0.15">
      <c r="A35" s="22" t="s">
        <v>94</v>
      </c>
      <c r="B35" s="38" t="e">
        <f t="shared" si="17"/>
        <v>#DIV/0!</v>
      </c>
      <c r="C35" s="38" t="e">
        <f t="shared" si="17"/>
        <v>#DIV/0!</v>
      </c>
      <c r="D35" s="38">
        <f t="shared" si="17"/>
        <v>9.3956108628506261</v>
      </c>
      <c r="E35" s="38">
        <f t="shared" si="17"/>
        <v>9.2004852446924108</v>
      </c>
      <c r="F35" s="38">
        <f t="shared" si="17"/>
        <v>10.273057093755968</v>
      </c>
      <c r="G35" s="38">
        <f t="shared" si="17"/>
        <v>10.670464118660975</v>
      </c>
      <c r="H35" s="38">
        <f t="shared" si="17"/>
        <v>13.11471597300476</v>
      </c>
      <c r="I35" s="38">
        <f t="shared" si="17"/>
        <v>14.803762747484933</v>
      </c>
      <c r="J35" s="38">
        <f t="shared" si="17"/>
        <v>13.749938827262046</v>
      </c>
      <c r="K35" s="38">
        <f t="shared" si="17"/>
        <v>13.651549121327534</v>
      </c>
      <c r="L35" s="38">
        <f t="shared" si="17"/>
        <v>21.131845803235006</v>
      </c>
      <c r="M35" s="38">
        <f t="shared" si="7"/>
        <v>17.916650396678115</v>
      </c>
      <c r="N35" s="38">
        <f t="shared" si="7"/>
        <v>16.20398586733409</v>
      </c>
      <c r="O35" s="38">
        <f t="shared" si="8"/>
        <v>24.477121585929197</v>
      </c>
      <c r="P35" s="38">
        <f t="shared" si="8"/>
        <v>23.0553023761553</v>
      </c>
      <c r="Q35" s="38">
        <f t="shared" si="9"/>
        <v>24.984410905750774</v>
      </c>
      <c r="R35" s="38">
        <f t="shared" si="9"/>
        <v>27.190253025701132</v>
      </c>
      <c r="S35" s="38">
        <f t="shared" si="10"/>
        <v>27.480248400996331</v>
      </c>
      <c r="T35" s="38">
        <f t="shared" si="10"/>
        <v>27.308853697370999</v>
      </c>
      <c r="U35" s="38">
        <f t="shared" si="11"/>
        <v>27.648110570424468</v>
      </c>
      <c r="V35" s="38">
        <f t="shared" si="11"/>
        <v>26.152829444449932</v>
      </c>
      <c r="W35" s="38">
        <f t="shared" si="12"/>
        <v>31.867434799764631</v>
      </c>
      <c r="X35" s="38">
        <f t="shared" si="12"/>
        <v>32.2457112725521</v>
      </c>
      <c r="Y35" s="95">
        <f t="shared" ref="Y35:AA35" si="22">Y6/Y$19*100</f>
        <v>35.090650163172363</v>
      </c>
      <c r="Z35" s="90">
        <f t="shared" si="22"/>
        <v>33.999203037145641</v>
      </c>
      <c r="AA35" s="90">
        <f t="shared" si="22"/>
        <v>33.939028115876987</v>
      </c>
      <c r="AB35" s="90">
        <f t="shared" ref="AB35:AC35" si="23">AB6/AB$19*100</f>
        <v>36.613636044987778</v>
      </c>
      <c r="AC35" s="90">
        <f t="shared" si="23"/>
        <v>37.780511164629964</v>
      </c>
      <c r="AD35" s="90">
        <f t="shared" ref="AD35" si="24">AD6/AD$19*100</f>
        <v>37.290331667671566</v>
      </c>
      <c r="AE35" s="90">
        <f t="shared" ref="AE35:AF35" si="25">AE6/AE$19*100</f>
        <v>37.700840889023176</v>
      </c>
      <c r="AF35" s="90">
        <f t="shared" si="25"/>
        <v>37.957121841224009</v>
      </c>
    </row>
    <row r="36" spans="1:32" s="39" customFormat="1" ht="18" customHeight="1" x14ac:dyDescent="0.15">
      <c r="A36" s="22" t="s">
        <v>103</v>
      </c>
      <c r="B36" s="38" t="e">
        <f t="shared" si="17"/>
        <v>#DIV/0!</v>
      </c>
      <c r="C36" s="38" t="e">
        <f t="shared" si="17"/>
        <v>#DIV/0!</v>
      </c>
      <c r="D36" s="38">
        <f t="shared" si="17"/>
        <v>8.4057164453809818</v>
      </c>
      <c r="E36" s="38">
        <f t="shared" si="17"/>
        <v>9.7933541215330155</v>
      </c>
      <c r="F36" s="38">
        <f t="shared" si="17"/>
        <v>7.084883278798797</v>
      </c>
      <c r="G36" s="38">
        <f t="shared" si="17"/>
        <v>10.077582226232733</v>
      </c>
      <c r="H36" s="38">
        <f t="shared" si="17"/>
        <v>18.208394697722589</v>
      </c>
      <c r="I36" s="38">
        <f t="shared" si="17"/>
        <v>8.5705232124537378</v>
      </c>
      <c r="J36" s="38">
        <f t="shared" si="17"/>
        <v>16.08914047523368</v>
      </c>
      <c r="K36" s="38">
        <f t="shared" si="17"/>
        <v>23.868589941042686</v>
      </c>
      <c r="L36" s="38">
        <f t="shared" si="17"/>
        <v>6.9939108618594741</v>
      </c>
      <c r="M36" s="38">
        <f t="shared" si="7"/>
        <v>7.1172038163896101</v>
      </c>
      <c r="N36" s="38">
        <f t="shared" si="7"/>
        <v>7.4254685160255924</v>
      </c>
      <c r="O36" s="38">
        <f t="shared" si="8"/>
        <v>8.3057377453579875</v>
      </c>
      <c r="P36" s="38">
        <f t="shared" si="8"/>
        <v>8.2971853113307112</v>
      </c>
      <c r="Q36" s="38">
        <f t="shared" si="9"/>
        <v>7.8713366614385896</v>
      </c>
      <c r="R36" s="38">
        <f t="shared" si="9"/>
        <v>7.7588265264684351</v>
      </c>
      <c r="S36" s="38">
        <f t="shared" si="10"/>
        <v>7.8704263301916031</v>
      </c>
      <c r="T36" s="38">
        <f t="shared" si="10"/>
        <v>7.7885735508932292</v>
      </c>
      <c r="U36" s="38">
        <f t="shared" si="11"/>
        <v>9.0053246049389752</v>
      </c>
      <c r="V36" s="38">
        <f t="shared" si="11"/>
        <v>7.1332752186121517</v>
      </c>
      <c r="W36" s="38">
        <f t="shared" si="12"/>
        <v>7.6313607216689618</v>
      </c>
      <c r="X36" s="38">
        <f t="shared" si="12"/>
        <v>7.7727503974947636</v>
      </c>
      <c r="Y36" s="95">
        <f t="shared" ref="Y36:AA36" si="26">Y7/Y$19*100</f>
        <v>7.9843162046941041</v>
      </c>
      <c r="Z36" s="90">
        <f t="shared" si="26"/>
        <v>7.9520866066638147</v>
      </c>
      <c r="AA36" s="90">
        <f t="shared" si="26"/>
        <v>7.2106959702532416</v>
      </c>
      <c r="AB36" s="90">
        <f t="shared" ref="AB36:AC36" si="27">AB7/AB$19*100</f>
        <v>8.0798296422206217</v>
      </c>
      <c r="AC36" s="90">
        <f t="shared" si="27"/>
        <v>7.4598316301611467</v>
      </c>
      <c r="AD36" s="90">
        <f t="shared" ref="AD36" si="28">AD7/AD$19*100</f>
        <v>7.7084528409020194</v>
      </c>
      <c r="AE36" s="90">
        <f t="shared" ref="AE36:AF36" si="29">AE7/AE$19*100</f>
        <v>7.6750264586477863</v>
      </c>
      <c r="AF36" s="90">
        <f t="shared" si="29"/>
        <v>6.8023215002287944</v>
      </c>
    </row>
    <row r="37" spans="1:32" s="39" customFormat="1" ht="18" customHeight="1" x14ac:dyDescent="0.15">
      <c r="A37" s="22" t="s">
        <v>104</v>
      </c>
      <c r="B37" s="38" t="e">
        <f t="shared" si="17"/>
        <v>#DIV/0!</v>
      </c>
      <c r="C37" s="38" t="e">
        <f t="shared" si="17"/>
        <v>#DIV/0!</v>
      </c>
      <c r="D37" s="38">
        <f t="shared" si="17"/>
        <v>0.21970993275121242</v>
      </c>
      <c r="E37" s="38">
        <f t="shared" si="17"/>
        <v>0.19653111939467566</v>
      </c>
      <c r="F37" s="38">
        <f t="shared" si="17"/>
        <v>0.16694675151381208</v>
      </c>
      <c r="G37" s="38">
        <f t="shared" si="17"/>
        <v>0.21058794618095145</v>
      </c>
      <c r="H37" s="38">
        <f t="shared" si="17"/>
        <v>0.19738433726213242</v>
      </c>
      <c r="I37" s="38">
        <f t="shared" si="17"/>
        <v>0.20958726801843597</v>
      </c>
      <c r="J37" s="38">
        <f t="shared" si="17"/>
        <v>0.19842769838428551</v>
      </c>
      <c r="K37" s="38">
        <f t="shared" si="17"/>
        <v>0.21920765464610981</v>
      </c>
      <c r="L37" s="38">
        <f t="shared" si="17"/>
        <v>0.1276359813406045</v>
      </c>
      <c r="M37" s="38">
        <f t="shared" si="7"/>
        <v>0.15644778698459047</v>
      </c>
      <c r="N37" s="38">
        <f t="shared" si="7"/>
        <v>0.16623944209601921</v>
      </c>
      <c r="O37" s="38">
        <f t="shared" si="8"/>
        <v>0.25001223570989717</v>
      </c>
      <c r="P37" s="38">
        <f t="shared" si="8"/>
        <v>0.16947695800953022</v>
      </c>
      <c r="Q37" s="38">
        <f t="shared" si="9"/>
        <v>0.16769675457979247</v>
      </c>
      <c r="R37" s="38">
        <f t="shared" si="9"/>
        <v>0.18361731712515189</v>
      </c>
      <c r="S37" s="38">
        <f t="shared" si="10"/>
        <v>0.33027272157262794</v>
      </c>
      <c r="T37" s="38">
        <f t="shared" si="10"/>
        <v>0.15256300877617626</v>
      </c>
      <c r="U37" s="38">
        <f t="shared" si="11"/>
        <v>9.593211508240057E-4</v>
      </c>
      <c r="V37" s="38">
        <f t="shared" si="11"/>
        <v>0.16992615057023328</v>
      </c>
      <c r="W37" s="38">
        <f t="shared" si="12"/>
        <v>0.3076270224677578</v>
      </c>
      <c r="X37" s="38">
        <f t="shared" si="12"/>
        <v>0.46445462830759821</v>
      </c>
      <c r="Y37" s="95">
        <f t="shared" ref="Y37:AA37" si="30">Y8/Y$19*100</f>
        <v>9.2514812450298481E-2</v>
      </c>
      <c r="Z37" s="90">
        <f t="shared" si="30"/>
        <v>3.2499720961991739E-2</v>
      </c>
      <c r="AA37" s="90">
        <f t="shared" si="30"/>
        <v>0.19408356821145251</v>
      </c>
      <c r="AB37" s="90">
        <f t="shared" ref="AB37:AC37" si="31">AB8/AB$19*100</f>
        <v>6.5979000533605164E-4</v>
      </c>
      <c r="AC37" s="90">
        <f t="shared" si="31"/>
        <v>6.1754556199694285E-4</v>
      </c>
      <c r="AD37" s="90">
        <f t="shared" ref="AD37" si="32">AD8/AD$19*100</f>
        <v>6.0656409484015621E-4</v>
      </c>
      <c r="AE37" s="90">
        <f t="shared" ref="AE37:AF37" si="33">AE8/AE$19*100</f>
        <v>6.0715716870469083E-4</v>
      </c>
      <c r="AF37" s="90">
        <f t="shared" si="33"/>
        <v>1.0585716714959308E-3</v>
      </c>
    </row>
    <row r="38" spans="1:32" s="39" customFormat="1" ht="18" customHeight="1" x14ac:dyDescent="0.15">
      <c r="A38" s="22" t="s">
        <v>105</v>
      </c>
      <c r="B38" s="38" t="e">
        <f t="shared" si="17"/>
        <v>#DIV/0!</v>
      </c>
      <c r="C38" s="38" t="e">
        <f t="shared" si="17"/>
        <v>#DIV/0!</v>
      </c>
      <c r="D38" s="38">
        <f t="shared" si="17"/>
        <v>5.4609229082551964</v>
      </c>
      <c r="E38" s="38">
        <f t="shared" si="17"/>
        <v>7.870731018130102</v>
      </c>
      <c r="F38" s="38">
        <f t="shared" si="17"/>
        <v>5.1370280463707285</v>
      </c>
      <c r="G38" s="38">
        <f t="shared" si="17"/>
        <v>4.5143548222515717</v>
      </c>
      <c r="H38" s="38">
        <f t="shared" si="17"/>
        <v>4.3897074366002586</v>
      </c>
      <c r="I38" s="38">
        <f t="shared" si="17"/>
        <v>6.300378655692537</v>
      </c>
      <c r="J38" s="38">
        <f t="shared" si="17"/>
        <v>4.3234172398194088</v>
      </c>
      <c r="K38" s="38">
        <f t="shared" si="17"/>
        <v>2.4005880665372139</v>
      </c>
      <c r="L38" s="38">
        <f t="shared" si="17"/>
        <v>3.9621063034394006</v>
      </c>
      <c r="M38" s="38">
        <f t="shared" si="7"/>
        <v>3.8138495955501992</v>
      </c>
      <c r="N38" s="38">
        <f t="shared" si="7"/>
        <v>8.4639489786203832</v>
      </c>
      <c r="O38" s="38">
        <f t="shared" si="8"/>
        <v>4.0462040101025112</v>
      </c>
      <c r="P38" s="38">
        <f t="shared" si="8"/>
        <v>3.7490905529438101</v>
      </c>
      <c r="Q38" s="38">
        <f t="shared" si="9"/>
        <v>3.6016353243305517</v>
      </c>
      <c r="R38" s="38">
        <f t="shared" si="9"/>
        <v>4.2999998167999713</v>
      </c>
      <c r="S38" s="38">
        <f t="shared" si="10"/>
        <v>3.7212444284845727</v>
      </c>
      <c r="T38" s="38">
        <f t="shared" si="10"/>
        <v>4.7832250182298992</v>
      </c>
      <c r="U38" s="38">
        <f t="shared" si="11"/>
        <v>3.6925481888901484</v>
      </c>
      <c r="V38" s="38">
        <f t="shared" si="11"/>
        <v>2.9711890328852455</v>
      </c>
      <c r="W38" s="38">
        <f t="shared" si="12"/>
        <v>3.2866713110507764</v>
      </c>
      <c r="X38" s="38">
        <f t="shared" si="12"/>
        <v>3.1367410230331121</v>
      </c>
      <c r="Y38" s="95">
        <f t="shared" ref="Y38:AA38" si="34">Y9/Y$19*100</f>
        <v>3.606244148340628</v>
      </c>
      <c r="Z38" s="90">
        <f t="shared" si="34"/>
        <v>4.4458035798009146</v>
      </c>
      <c r="AA38" s="90">
        <f t="shared" si="34"/>
        <v>6.0870341712079794</v>
      </c>
      <c r="AB38" s="90">
        <f t="shared" ref="AB38:AC38" si="35">AB9/AB$19*100</f>
        <v>4.1055433082035817</v>
      </c>
      <c r="AC38" s="90">
        <f t="shared" si="35"/>
        <v>3.4640901610186714</v>
      </c>
      <c r="AD38" s="90">
        <f t="shared" ref="AD38" si="36">AD9/AD$19*100</f>
        <v>3.885460532607389</v>
      </c>
      <c r="AE38" s="90">
        <f t="shared" ref="AE38:AF38" si="37">AE9/AE$19*100</f>
        <v>4.440029982524913</v>
      </c>
      <c r="AF38" s="90">
        <f t="shared" si="37"/>
        <v>4.3213072834610937</v>
      </c>
    </row>
    <row r="39" spans="1:32" s="39" customFormat="1" ht="18" customHeight="1" x14ac:dyDescent="0.15">
      <c r="A39" s="22" t="s">
        <v>106</v>
      </c>
      <c r="B39" s="38" t="e">
        <f t="shared" si="17"/>
        <v>#DIV/0!</v>
      </c>
      <c r="C39" s="38" t="e">
        <f t="shared" si="17"/>
        <v>#DIV/0!</v>
      </c>
      <c r="D39" s="38">
        <f t="shared" si="17"/>
        <v>3.3648746310413071</v>
      </c>
      <c r="E39" s="38">
        <f t="shared" si="17"/>
        <v>3.3214822657783487</v>
      </c>
      <c r="F39" s="38">
        <f t="shared" si="17"/>
        <v>12.275007244933432</v>
      </c>
      <c r="G39" s="38">
        <f t="shared" si="17"/>
        <v>9.0905664644028192</v>
      </c>
      <c r="H39" s="38">
        <f t="shared" si="17"/>
        <v>2.6427722891310998</v>
      </c>
      <c r="I39" s="38">
        <f t="shared" si="17"/>
        <v>2.12783257450468</v>
      </c>
      <c r="J39" s="38">
        <f t="shared" si="17"/>
        <v>2.0562108615068504</v>
      </c>
      <c r="K39" s="38">
        <f t="shared" si="17"/>
        <v>1.8794512504341361</v>
      </c>
      <c r="L39" s="38">
        <f t="shared" si="17"/>
        <v>2.7072186466766675</v>
      </c>
      <c r="M39" s="38">
        <f t="shared" si="7"/>
        <v>3.3250201589896964</v>
      </c>
      <c r="N39" s="38">
        <f t="shared" si="7"/>
        <v>2.443169938100632</v>
      </c>
      <c r="O39" s="38">
        <f t="shared" si="8"/>
        <v>2.3984354835390067</v>
      </c>
      <c r="P39" s="38">
        <f t="shared" si="8"/>
        <v>2.4307121270267675</v>
      </c>
      <c r="Q39" s="38">
        <f t="shared" si="9"/>
        <v>4.6340893292317134</v>
      </c>
      <c r="R39" s="38">
        <f t="shared" si="9"/>
        <v>2.5419614575638509</v>
      </c>
      <c r="S39" s="38">
        <f t="shared" si="10"/>
        <v>2.4824801774471115</v>
      </c>
      <c r="T39" s="38">
        <f t="shared" si="10"/>
        <v>2.4802804845467272</v>
      </c>
      <c r="U39" s="38">
        <f t="shared" si="11"/>
        <v>3.0414951103959771</v>
      </c>
      <c r="V39" s="38">
        <f t="shared" si="11"/>
        <v>3.5885812438279605</v>
      </c>
      <c r="W39" s="38">
        <f t="shared" si="12"/>
        <v>4.5485027780892642</v>
      </c>
      <c r="X39" s="38">
        <f t="shared" si="12"/>
        <v>6.2789043547513179</v>
      </c>
      <c r="Y39" s="95">
        <f t="shared" ref="Y39:AA39" si="38">Y10/Y$19*100</f>
        <v>3.9991852789361833</v>
      </c>
      <c r="Z39" s="90">
        <f t="shared" si="38"/>
        <v>4.1714625009111872</v>
      </c>
      <c r="AA39" s="90">
        <f t="shared" si="38"/>
        <v>3.2529751449305206</v>
      </c>
      <c r="AB39" s="90">
        <f t="shared" ref="AB39:AC39" si="39">AB10/AB$19*100</f>
        <v>3.4637985595134708</v>
      </c>
      <c r="AC39" s="90">
        <f t="shared" si="39"/>
        <v>3.754186147392133</v>
      </c>
      <c r="AD39" s="90">
        <f t="shared" ref="AD39" si="40">AD10/AD$19*100</f>
        <v>3.1365508118742245</v>
      </c>
      <c r="AE39" s="90">
        <f t="shared" ref="AE39:AF39" si="41">AE10/AE$19*100</f>
        <v>3.7538004490439798</v>
      </c>
      <c r="AF39" s="90">
        <f t="shared" si="41"/>
        <v>3.4501178130209573</v>
      </c>
    </row>
    <row r="40" spans="1:32" s="39" customFormat="1" ht="18" customHeight="1" x14ac:dyDescent="0.15">
      <c r="A40" s="22" t="s">
        <v>107</v>
      </c>
      <c r="B40" s="38" t="e">
        <f t="shared" si="17"/>
        <v>#DIV/0!</v>
      </c>
      <c r="C40" s="38" t="e">
        <f t="shared" si="17"/>
        <v>#DIV/0!</v>
      </c>
      <c r="D40" s="38">
        <f t="shared" si="17"/>
        <v>23.526093136001464</v>
      </c>
      <c r="E40" s="38">
        <f t="shared" si="17"/>
        <v>26.438731689398733</v>
      </c>
      <c r="F40" s="38">
        <f t="shared" si="17"/>
        <v>30.664265096473947</v>
      </c>
      <c r="G40" s="38">
        <f t="shared" si="17"/>
        <v>32.792863436609096</v>
      </c>
      <c r="H40" s="38">
        <f t="shared" si="17"/>
        <v>23.605156431768137</v>
      </c>
      <c r="I40" s="38">
        <f t="shared" si="17"/>
        <v>28.859084293589078</v>
      </c>
      <c r="J40" s="38">
        <f t="shared" si="17"/>
        <v>23.85410525640016</v>
      </c>
      <c r="K40" s="38">
        <f t="shared" si="17"/>
        <v>21.786156661928867</v>
      </c>
      <c r="L40" s="38">
        <f t="shared" si="17"/>
        <v>22.64475568614688</v>
      </c>
      <c r="M40" s="38">
        <f t="shared" si="7"/>
        <v>21.241585256698716</v>
      </c>
      <c r="N40" s="38">
        <f t="shared" si="7"/>
        <v>17.790289531025756</v>
      </c>
      <c r="O40" s="38">
        <f t="shared" si="8"/>
        <v>17.672619277983806</v>
      </c>
      <c r="P40" s="38">
        <f t="shared" si="8"/>
        <v>17.37387668297675</v>
      </c>
      <c r="Q40" s="38">
        <f t="shared" si="9"/>
        <v>16.164665791015537</v>
      </c>
      <c r="R40" s="38">
        <f t="shared" si="9"/>
        <v>16.335346023124323</v>
      </c>
      <c r="S40" s="38">
        <f t="shared" si="10"/>
        <v>15.742070450464576</v>
      </c>
      <c r="T40" s="38">
        <f t="shared" si="10"/>
        <v>19.763342337549648</v>
      </c>
      <c r="U40" s="38">
        <f t="shared" si="11"/>
        <v>18.080362984770357</v>
      </c>
      <c r="V40" s="38">
        <f t="shared" si="11"/>
        <v>16.988824602709347</v>
      </c>
      <c r="W40" s="38">
        <f t="shared" si="12"/>
        <v>14.237980203693285</v>
      </c>
      <c r="X40" s="38">
        <f t="shared" si="12"/>
        <v>14.075926038741265</v>
      </c>
      <c r="Y40" s="95">
        <f t="shared" ref="Y40:AA40" si="42">Y11/Y$19*100</f>
        <v>12.54768337550054</v>
      </c>
      <c r="Z40" s="90">
        <f t="shared" si="42"/>
        <v>13.147732233275439</v>
      </c>
      <c r="AA40" s="90">
        <f t="shared" si="42"/>
        <v>12.409134650325946</v>
      </c>
      <c r="AB40" s="90">
        <f t="shared" ref="AB40:AC40" si="43">AB11/AB$19*100</f>
        <v>11.296446123610009</v>
      </c>
      <c r="AC40" s="90">
        <f t="shared" si="43"/>
        <v>11.264743603395772</v>
      </c>
      <c r="AD40" s="90">
        <f t="shared" ref="AD40" si="44">AD11/AD$19*100</f>
        <v>11.405776097183857</v>
      </c>
      <c r="AE40" s="90">
        <f t="shared" ref="AE40:AF40" si="45">AE11/AE$19*100</f>
        <v>9.8654760498575378</v>
      </c>
      <c r="AF40" s="90">
        <f t="shared" si="45"/>
        <v>11.326439103787697</v>
      </c>
    </row>
    <row r="41" spans="1:32" s="39" customFormat="1" ht="18" customHeight="1" x14ac:dyDescent="0.15">
      <c r="A41" s="22" t="s">
        <v>108</v>
      </c>
      <c r="B41" s="38" t="e">
        <f t="shared" si="17"/>
        <v>#DIV/0!</v>
      </c>
      <c r="C41" s="38" t="e">
        <f t="shared" si="17"/>
        <v>#DIV/0!</v>
      </c>
      <c r="D41" s="38">
        <f t="shared" si="17"/>
        <v>4.5214406095580806</v>
      </c>
      <c r="E41" s="38">
        <f t="shared" si="17"/>
        <v>4.4838766316310243</v>
      </c>
      <c r="F41" s="38">
        <f t="shared" si="17"/>
        <v>4.1773230209764378</v>
      </c>
      <c r="G41" s="38">
        <f t="shared" si="17"/>
        <v>4.8354155781393811</v>
      </c>
      <c r="H41" s="38">
        <f t="shared" si="17"/>
        <v>5.8467546634882828</v>
      </c>
      <c r="I41" s="38">
        <f t="shared" si="17"/>
        <v>5.848077095901858</v>
      </c>
      <c r="J41" s="38">
        <f t="shared" si="17"/>
        <v>5.432016346408016</v>
      </c>
      <c r="K41" s="38">
        <f t="shared" si="17"/>
        <v>4.7589674191481475</v>
      </c>
      <c r="L41" s="38">
        <f t="shared" si="17"/>
        <v>5.8189727245133263</v>
      </c>
      <c r="M41" s="38">
        <f t="shared" si="7"/>
        <v>6.0043365995888216</v>
      </c>
      <c r="N41" s="38">
        <f t="shared" si="7"/>
        <v>5.617921544307829</v>
      </c>
      <c r="O41" s="38">
        <f t="shared" si="8"/>
        <v>5.8652921705341852</v>
      </c>
      <c r="P41" s="38">
        <f t="shared" si="8"/>
        <v>5.7036221977037966</v>
      </c>
      <c r="Q41" s="38">
        <f t="shared" si="9"/>
        <v>5.5335394002095368</v>
      </c>
      <c r="R41" s="38">
        <f t="shared" si="9"/>
        <v>5.7160749678941949</v>
      </c>
      <c r="S41" s="38">
        <f t="shared" si="10"/>
        <v>5.712643207332988</v>
      </c>
      <c r="T41" s="38">
        <f t="shared" si="10"/>
        <v>5.3499976288218818</v>
      </c>
      <c r="U41" s="38">
        <f t="shared" si="11"/>
        <v>5.8743238997913618</v>
      </c>
      <c r="V41" s="38">
        <f t="shared" si="11"/>
        <v>5.3707474324064934</v>
      </c>
      <c r="W41" s="38">
        <f t="shared" si="12"/>
        <v>4.9076476228313588</v>
      </c>
      <c r="X41" s="38">
        <f t="shared" si="12"/>
        <v>4.6841646396887979</v>
      </c>
      <c r="Y41" s="95">
        <f t="shared" ref="Y41:AA41" si="46">Y12/Y$19*100</f>
        <v>6.1591170149350321</v>
      </c>
      <c r="Z41" s="90">
        <f t="shared" si="46"/>
        <v>6.5465767886504684</v>
      </c>
      <c r="AA41" s="90">
        <f t="shared" si="46"/>
        <v>4.9490912312045161</v>
      </c>
      <c r="AB41" s="90">
        <f t="shared" ref="AB41:AC41" si="47">AB12/AB$19*100</f>
        <v>4.5542829855827636</v>
      </c>
      <c r="AC41" s="90">
        <f t="shared" si="47"/>
        <v>4.5977217160767774</v>
      </c>
      <c r="AD41" s="90">
        <f t="shared" ref="AD41" si="48">AD12/AD$19*100</f>
        <v>4.7322712737389097</v>
      </c>
      <c r="AE41" s="90">
        <f t="shared" ref="AE41:AF41" si="49">AE12/AE$19*100</f>
        <v>4.9309993475820244</v>
      </c>
      <c r="AF41" s="90">
        <f t="shared" si="49"/>
        <v>4.8406680713387216</v>
      </c>
    </row>
    <row r="42" spans="1:32" s="39" customFormat="1" ht="18" customHeight="1" x14ac:dyDescent="0.15">
      <c r="A42" s="22" t="s">
        <v>109</v>
      </c>
      <c r="B42" s="38" t="e">
        <f t="shared" si="17"/>
        <v>#DIV/0!</v>
      </c>
      <c r="C42" s="38" t="e">
        <f t="shared" si="17"/>
        <v>#DIV/0!</v>
      </c>
      <c r="D42" s="38">
        <f t="shared" si="17"/>
        <v>17.362623693528697</v>
      </c>
      <c r="E42" s="38">
        <f t="shared" si="17"/>
        <v>13.693975736276506</v>
      </c>
      <c r="F42" s="38">
        <f t="shared" si="17"/>
        <v>12.21951022234475</v>
      </c>
      <c r="G42" s="38">
        <f t="shared" si="17"/>
        <v>9.2847502422439234</v>
      </c>
      <c r="H42" s="38">
        <f t="shared" si="17"/>
        <v>10.798982825197594</v>
      </c>
      <c r="I42" s="38">
        <f t="shared" si="17"/>
        <v>10.580475714176227</v>
      </c>
      <c r="J42" s="38">
        <f t="shared" si="17"/>
        <v>10.597714218158034</v>
      </c>
      <c r="K42" s="38">
        <f t="shared" si="17"/>
        <v>11.24950177389397</v>
      </c>
      <c r="L42" s="38">
        <f t="shared" si="17"/>
        <v>11.042326097917055</v>
      </c>
      <c r="M42" s="38">
        <f t="shared" si="7"/>
        <v>12.156894374476122</v>
      </c>
      <c r="N42" s="38">
        <f t="shared" si="7"/>
        <v>13.382328473264579</v>
      </c>
      <c r="O42" s="38">
        <f t="shared" si="8"/>
        <v>12.891022022012855</v>
      </c>
      <c r="P42" s="38">
        <f t="shared" si="8"/>
        <v>12.233791854552432</v>
      </c>
      <c r="Q42" s="38">
        <f t="shared" si="9"/>
        <v>12.634092089672116</v>
      </c>
      <c r="R42" s="38">
        <f t="shared" si="9"/>
        <v>12.04080149605214</v>
      </c>
      <c r="S42" s="38">
        <f t="shared" si="10"/>
        <v>11.283439031138288</v>
      </c>
      <c r="T42" s="38">
        <f t="shared" si="10"/>
        <v>10.40678617091358</v>
      </c>
      <c r="U42" s="38">
        <f t="shared" si="11"/>
        <v>10.268461832849187</v>
      </c>
      <c r="V42" s="38">
        <f t="shared" si="11"/>
        <v>11.428278328792876</v>
      </c>
      <c r="W42" s="38">
        <f t="shared" si="12"/>
        <v>10.820873749707612</v>
      </c>
      <c r="X42" s="38">
        <f t="shared" si="12"/>
        <v>10.35609317817892</v>
      </c>
      <c r="Y42" s="95">
        <f t="shared" ref="Y42:AA42" si="50">Y13/Y$19*100</f>
        <v>10.460006280487223</v>
      </c>
      <c r="Z42" s="90">
        <f t="shared" si="50"/>
        <v>10.185585948672832</v>
      </c>
      <c r="AA42" s="90">
        <f t="shared" si="50"/>
        <v>14.55709458615941</v>
      </c>
      <c r="AB42" s="90">
        <f t="shared" ref="AB42:AC42" si="51">AB13/AB$19*100</f>
        <v>9.4683989453256761</v>
      </c>
      <c r="AC42" s="90">
        <f t="shared" si="51"/>
        <v>11.289865040167776</v>
      </c>
      <c r="AD42" s="90">
        <f t="shared" ref="AD42" si="52">AD13/AD$19*100</f>
        <v>11.107992513896225</v>
      </c>
      <c r="AE42" s="90">
        <f t="shared" ref="AE42:AF42" si="53">AE13/AE$19*100</f>
        <v>10.976408080268385</v>
      </c>
      <c r="AF42" s="90">
        <f t="shared" si="53"/>
        <v>12.265895185638561</v>
      </c>
    </row>
    <row r="43" spans="1:32" s="39" customFormat="1" ht="18" customHeight="1" x14ac:dyDescent="0.15">
      <c r="A43" s="22" t="s">
        <v>110</v>
      </c>
      <c r="B43" s="38" t="e">
        <f t="shared" si="17"/>
        <v>#DIV/0!</v>
      </c>
      <c r="C43" s="38" t="e">
        <f t="shared" si="17"/>
        <v>#DIV/0!</v>
      </c>
      <c r="D43" s="38">
        <f t="shared" si="17"/>
        <v>0.86937328293792715</v>
      </c>
      <c r="E43" s="38">
        <f t="shared" si="17"/>
        <v>3.4616276711562186E-2</v>
      </c>
      <c r="F43" s="38">
        <f t="shared" si="17"/>
        <v>0.11224717548372365</v>
      </c>
      <c r="G43" s="38">
        <f t="shared" si="17"/>
        <v>0.12201447525505771</v>
      </c>
      <c r="H43" s="38">
        <f t="shared" si="17"/>
        <v>8.1712976763734499E-2</v>
      </c>
      <c r="I43" s="38">
        <f t="shared" si="17"/>
        <v>0</v>
      </c>
      <c r="J43" s="38">
        <f t="shared" si="17"/>
        <v>0.14485879753428699</v>
      </c>
      <c r="K43" s="38">
        <f t="shared" si="17"/>
        <v>0.32100235717248787</v>
      </c>
      <c r="L43" s="38">
        <f t="shared" si="17"/>
        <v>4.8545348189751002E-2</v>
      </c>
      <c r="M43" s="38">
        <f t="shared" si="7"/>
        <v>0.24157615814201405</v>
      </c>
      <c r="N43" s="38">
        <f t="shared" si="7"/>
        <v>0.14043691682956363</v>
      </c>
      <c r="O43" s="38">
        <f t="shared" si="8"/>
        <v>0.21742634915073339</v>
      </c>
      <c r="P43" s="38">
        <f t="shared" si="8"/>
        <v>3.5738271131152258E-2</v>
      </c>
      <c r="Q43" s="38">
        <f t="shared" si="9"/>
        <v>1.2421981820725366E-3</v>
      </c>
      <c r="R43" s="38">
        <f t="shared" si="9"/>
        <v>0</v>
      </c>
      <c r="S43" s="38">
        <f t="shared" si="10"/>
        <v>0</v>
      </c>
      <c r="T43" s="38">
        <f t="shared" si="10"/>
        <v>5.6157010493754411E-3</v>
      </c>
      <c r="U43" s="38">
        <f t="shared" si="11"/>
        <v>2.0583492653602452E-3</v>
      </c>
      <c r="V43" s="38">
        <f t="shared" si="11"/>
        <v>0</v>
      </c>
      <c r="W43" s="38">
        <f t="shared" si="12"/>
        <v>2.006759557731504E-2</v>
      </c>
      <c r="X43" s="38">
        <f t="shared" si="12"/>
        <v>0.52669821342190848</v>
      </c>
      <c r="Y43" s="95">
        <f t="shared" ref="Y43:AA43" si="54">Y14/Y$19*100</f>
        <v>2.6308355329557574E-2</v>
      </c>
      <c r="Z43" s="90">
        <f t="shared" si="54"/>
        <v>7.105999594952972E-2</v>
      </c>
      <c r="AA43" s="90">
        <f t="shared" si="54"/>
        <v>2.4872722114283159E-2</v>
      </c>
      <c r="AB43" s="90">
        <f t="shared" ref="AB43:AC43" si="55">AB14/AB$19*100</f>
        <v>2.2770755137908485</v>
      </c>
      <c r="AC43" s="90">
        <f t="shared" si="55"/>
        <v>2.1575616831030113</v>
      </c>
      <c r="AD43" s="90">
        <f t="shared" ref="AD43" si="56">AD14/AD$19*100</f>
        <v>1.914221753846207E-2</v>
      </c>
      <c r="AE43" s="90">
        <f t="shared" ref="AE43:AF43" si="57">AE14/AE$19*100</f>
        <v>3.4576417984026879E-2</v>
      </c>
      <c r="AF43" s="90">
        <f t="shared" si="57"/>
        <v>1.7315154429465531</v>
      </c>
    </row>
    <row r="44" spans="1:32" s="39" customFormat="1" ht="18" customHeight="1" x14ac:dyDescent="0.15">
      <c r="A44" s="22" t="s">
        <v>111</v>
      </c>
      <c r="B44" s="38" t="e">
        <f t="shared" si="17"/>
        <v>#DIV/0!</v>
      </c>
      <c r="C44" s="38" t="e">
        <f t="shared" si="17"/>
        <v>#DIV/0!</v>
      </c>
      <c r="D44" s="38">
        <f t="shared" si="17"/>
        <v>7.9943736112195438</v>
      </c>
      <c r="E44" s="38">
        <f t="shared" si="17"/>
        <v>7.0262427535796483</v>
      </c>
      <c r="F44" s="38">
        <f t="shared" si="17"/>
        <v>5.8595584442010438</v>
      </c>
      <c r="G44" s="38">
        <f t="shared" si="17"/>
        <v>6.4552526372976926</v>
      </c>
      <c r="H44" s="38">
        <f t="shared" si="17"/>
        <v>8.6530021783229039</v>
      </c>
      <c r="I44" s="38">
        <f t="shared" si="17"/>
        <v>10.400329286117502</v>
      </c>
      <c r="J44" s="38">
        <f t="shared" si="17"/>
        <v>9.3945188174358183</v>
      </c>
      <c r="K44" s="38">
        <f t="shared" si="17"/>
        <v>8.8598228180575678</v>
      </c>
      <c r="L44" s="38">
        <f t="shared" si="17"/>
        <v>10.382116672206788</v>
      </c>
      <c r="M44" s="38">
        <f t="shared" si="7"/>
        <v>11.496595054706967</v>
      </c>
      <c r="N44" s="38">
        <f t="shared" si="7"/>
        <v>14.712635496622983</v>
      </c>
      <c r="O44" s="38">
        <f t="shared" si="8"/>
        <v>10.494831803549548</v>
      </c>
      <c r="P44" s="38">
        <f t="shared" si="8"/>
        <v>11.155457481851034</v>
      </c>
      <c r="Q44" s="38">
        <f t="shared" si="9"/>
        <v>10.460698771968792</v>
      </c>
      <c r="R44" s="38">
        <f t="shared" si="9"/>
        <v>9.5482429794186992</v>
      </c>
      <c r="S44" s="38">
        <f t="shared" si="10"/>
        <v>9.0539773879529974</v>
      </c>
      <c r="T44" s="38">
        <f t="shared" si="10"/>
        <v>8.4360507347600162</v>
      </c>
      <c r="U44" s="38">
        <f t="shared" si="11"/>
        <v>8.6811485663411094</v>
      </c>
      <c r="V44" s="38">
        <f t="shared" si="11"/>
        <v>7.5361929814843425</v>
      </c>
      <c r="W44" s="38">
        <f t="shared" si="12"/>
        <v>7.8023708007943142</v>
      </c>
      <c r="X44" s="38">
        <f t="shared" si="12"/>
        <v>7.2502399492626823</v>
      </c>
      <c r="Y44" s="95">
        <f t="shared" ref="Y44:AA44" si="58">Y15/Y$19*100</f>
        <v>8.2500712466103412</v>
      </c>
      <c r="Z44" s="90">
        <f t="shared" si="58"/>
        <v>7.8586446480004968</v>
      </c>
      <c r="AA44" s="90">
        <f t="shared" si="58"/>
        <v>5.9696043885405459</v>
      </c>
      <c r="AB44" s="90">
        <f t="shared" ref="AB44:AC44" si="59">AB15/AB$19*100</f>
        <v>6.4541400585728574</v>
      </c>
      <c r="AC44" s="90">
        <f t="shared" si="59"/>
        <v>6.1327658036836912</v>
      </c>
      <c r="AD44" s="90">
        <f t="shared" ref="AD44" si="60">AD15/AD$19*100</f>
        <v>6.3048635254418981</v>
      </c>
      <c r="AE44" s="90">
        <f t="shared" ref="AE44:AF44" si="61">AE15/AE$19*100</f>
        <v>6.2939567991115632</v>
      </c>
      <c r="AF44" s="90">
        <f t="shared" si="61"/>
        <v>6.5323932315978386</v>
      </c>
    </row>
    <row r="45" spans="1:32" s="39" customFormat="1" ht="18" customHeight="1" x14ac:dyDescent="0.15">
      <c r="A45" s="22" t="s">
        <v>81</v>
      </c>
      <c r="B45" s="38" t="e">
        <f t="shared" si="17"/>
        <v>#DIV/0!</v>
      </c>
      <c r="C45" s="38" t="e">
        <f t="shared" si="17"/>
        <v>#DIV/0!</v>
      </c>
      <c r="D45" s="38">
        <f t="shared" si="17"/>
        <v>0</v>
      </c>
      <c r="E45" s="38">
        <f t="shared" si="17"/>
        <v>0</v>
      </c>
      <c r="F45" s="38">
        <f t="shared" si="17"/>
        <v>0</v>
      </c>
      <c r="G45" s="38">
        <f t="shared" si="17"/>
        <v>0</v>
      </c>
      <c r="H45" s="38">
        <f t="shared" si="17"/>
        <v>0</v>
      </c>
      <c r="I45" s="38">
        <f t="shared" si="17"/>
        <v>5.6411255951873809E-2</v>
      </c>
      <c r="J45" s="38">
        <f t="shared" si="17"/>
        <v>0.18030828955060885</v>
      </c>
      <c r="K45" s="38">
        <f t="shared" si="17"/>
        <v>0</v>
      </c>
      <c r="L45" s="38">
        <f t="shared" si="17"/>
        <v>0</v>
      </c>
      <c r="M45" s="38">
        <f t="shared" si="7"/>
        <v>0</v>
      </c>
      <c r="N45" s="38">
        <f t="shared" si="7"/>
        <v>0</v>
      </c>
      <c r="O45" s="38">
        <f t="shared" si="8"/>
        <v>0</v>
      </c>
      <c r="P45" s="38">
        <f t="shared" si="8"/>
        <v>0</v>
      </c>
      <c r="Q45" s="38">
        <f t="shared" si="9"/>
        <v>0</v>
      </c>
      <c r="R45" s="38">
        <f t="shared" si="9"/>
        <v>0</v>
      </c>
      <c r="S45" s="38">
        <f t="shared" si="10"/>
        <v>0</v>
      </c>
      <c r="T45" s="38">
        <f t="shared" si="10"/>
        <v>0</v>
      </c>
      <c r="U45" s="38">
        <f t="shared" si="11"/>
        <v>0</v>
      </c>
      <c r="V45" s="38">
        <f t="shared" si="11"/>
        <v>0</v>
      </c>
      <c r="W45" s="38">
        <f t="shared" si="12"/>
        <v>0</v>
      </c>
      <c r="X45" s="38">
        <f t="shared" si="12"/>
        <v>0</v>
      </c>
      <c r="Y45" s="95">
        <f t="shared" ref="Y45:AA45" si="62">Y16/Y$19*100</f>
        <v>0</v>
      </c>
      <c r="Z45" s="90">
        <f t="shared" si="62"/>
        <v>0</v>
      </c>
      <c r="AA45" s="90">
        <f t="shared" si="62"/>
        <v>0</v>
      </c>
      <c r="AB45" s="90">
        <f t="shared" ref="AB45:AC45" si="63">AB16/AB$19*100</f>
        <v>0</v>
      </c>
      <c r="AC45" s="90">
        <f t="shared" si="63"/>
        <v>0</v>
      </c>
      <c r="AD45" s="90">
        <f t="shared" ref="AD45" si="64">AD16/AD$19*100</f>
        <v>0</v>
      </c>
      <c r="AE45" s="90">
        <f t="shared" ref="AE45:AF45" si="65">AE16/AE$19*100</f>
        <v>0</v>
      </c>
      <c r="AF45" s="90">
        <f t="shared" si="65"/>
        <v>0</v>
      </c>
    </row>
    <row r="46" spans="1:32" s="39" customFormat="1" ht="18" customHeight="1" x14ac:dyDescent="0.15">
      <c r="A46" s="22" t="s">
        <v>113</v>
      </c>
      <c r="B46" s="38" t="e">
        <f t="shared" si="17"/>
        <v>#DIV/0!</v>
      </c>
      <c r="C46" s="38" t="e">
        <f t="shared" si="17"/>
        <v>#DIV/0!</v>
      </c>
      <c r="D46" s="38">
        <f t="shared" si="17"/>
        <v>0</v>
      </c>
      <c r="E46" s="38">
        <f t="shared" si="17"/>
        <v>0</v>
      </c>
      <c r="F46" s="38">
        <f t="shared" si="17"/>
        <v>0</v>
      </c>
      <c r="G46" s="38">
        <f t="shared" si="17"/>
        <v>0</v>
      </c>
      <c r="H46" s="38">
        <f t="shared" si="17"/>
        <v>0</v>
      </c>
      <c r="I46" s="38">
        <f t="shared" si="17"/>
        <v>0</v>
      </c>
      <c r="J46" s="38">
        <f t="shared" si="17"/>
        <v>0</v>
      </c>
      <c r="K46" s="38">
        <f t="shared" si="17"/>
        <v>0</v>
      </c>
      <c r="L46" s="38">
        <f t="shared" si="17"/>
        <v>0</v>
      </c>
      <c r="M46" s="38">
        <f t="shared" si="7"/>
        <v>0</v>
      </c>
      <c r="N46" s="38">
        <f t="shared" si="7"/>
        <v>0</v>
      </c>
      <c r="O46" s="38">
        <f t="shared" si="8"/>
        <v>0</v>
      </c>
      <c r="P46" s="38">
        <f t="shared" si="8"/>
        <v>0</v>
      </c>
      <c r="Q46" s="38">
        <f t="shared" si="9"/>
        <v>0</v>
      </c>
      <c r="R46" s="38">
        <f t="shared" si="9"/>
        <v>0</v>
      </c>
      <c r="S46" s="38">
        <f t="shared" si="10"/>
        <v>0</v>
      </c>
      <c r="T46" s="38">
        <f t="shared" si="10"/>
        <v>0</v>
      </c>
      <c r="U46" s="38">
        <f t="shared" si="11"/>
        <v>0</v>
      </c>
      <c r="V46" s="38">
        <f t="shared" si="11"/>
        <v>0</v>
      </c>
      <c r="W46" s="38">
        <f t="shared" si="12"/>
        <v>0</v>
      </c>
      <c r="X46" s="38">
        <f t="shared" si="12"/>
        <v>0</v>
      </c>
      <c r="Y46" s="95">
        <f t="shared" ref="Y46:AA46" si="66">Y17/Y$19*100</f>
        <v>0</v>
      </c>
      <c r="Z46" s="90">
        <f t="shared" si="66"/>
        <v>0</v>
      </c>
      <c r="AA46" s="90">
        <f t="shared" si="66"/>
        <v>0</v>
      </c>
      <c r="AB46" s="90">
        <f t="shared" ref="AB46:AC46" si="67">AB17/AB$19*100</f>
        <v>0</v>
      </c>
      <c r="AC46" s="90">
        <f t="shared" si="67"/>
        <v>0</v>
      </c>
      <c r="AD46" s="90">
        <f t="shared" ref="AD46" si="68">AD17/AD$19*100</f>
        <v>0</v>
      </c>
      <c r="AE46" s="90">
        <f t="shared" ref="AE46:AF46" si="69">AE17/AE$19*100</f>
        <v>0</v>
      </c>
      <c r="AF46" s="90">
        <f t="shared" si="69"/>
        <v>0</v>
      </c>
    </row>
    <row r="47" spans="1:32" s="39" customFormat="1" ht="18" customHeight="1" x14ac:dyDescent="0.15">
      <c r="A47" s="22" t="s">
        <v>112</v>
      </c>
      <c r="B47" s="38" t="e">
        <f t="shared" si="17"/>
        <v>#DIV/0!</v>
      </c>
      <c r="C47" s="38" t="e">
        <f t="shared" si="17"/>
        <v>#DIV/0!</v>
      </c>
      <c r="D47" s="38">
        <f t="shared" si="17"/>
        <v>0</v>
      </c>
      <c r="E47" s="38">
        <f t="shared" si="17"/>
        <v>0</v>
      </c>
      <c r="F47" s="38">
        <f t="shared" si="17"/>
        <v>0</v>
      </c>
      <c r="G47" s="38">
        <f t="shared" si="17"/>
        <v>0</v>
      </c>
      <c r="H47" s="38">
        <f t="shared" si="17"/>
        <v>0</v>
      </c>
      <c r="I47" s="38">
        <f t="shared" si="17"/>
        <v>0</v>
      </c>
      <c r="J47" s="38">
        <f t="shared" si="17"/>
        <v>0</v>
      </c>
      <c r="K47" s="38">
        <f t="shared" si="17"/>
        <v>0</v>
      </c>
      <c r="L47" s="38">
        <f t="shared" si="17"/>
        <v>0</v>
      </c>
      <c r="M47" s="38">
        <f t="shared" si="7"/>
        <v>0</v>
      </c>
      <c r="N47" s="38">
        <f t="shared" si="7"/>
        <v>0</v>
      </c>
      <c r="O47" s="38">
        <f t="shared" si="8"/>
        <v>0</v>
      </c>
      <c r="P47" s="38">
        <f t="shared" si="8"/>
        <v>0</v>
      </c>
      <c r="Q47" s="38">
        <f t="shared" si="9"/>
        <v>0</v>
      </c>
      <c r="R47" s="38">
        <f t="shared" si="9"/>
        <v>0</v>
      </c>
      <c r="S47" s="38">
        <f t="shared" si="10"/>
        <v>0</v>
      </c>
      <c r="T47" s="38">
        <f t="shared" si="10"/>
        <v>0</v>
      </c>
      <c r="U47" s="38">
        <f t="shared" si="11"/>
        <v>0</v>
      </c>
      <c r="V47" s="38">
        <f t="shared" si="11"/>
        <v>0</v>
      </c>
      <c r="W47" s="38">
        <f t="shared" si="12"/>
        <v>0</v>
      </c>
      <c r="X47" s="38">
        <f t="shared" si="12"/>
        <v>0</v>
      </c>
      <c r="Y47" s="95">
        <f t="shared" ref="Y47:AA47" si="70">Y18/Y$19*100</f>
        <v>0</v>
      </c>
      <c r="Z47" s="90">
        <f t="shared" si="70"/>
        <v>0</v>
      </c>
      <c r="AA47" s="90">
        <f t="shared" si="70"/>
        <v>0</v>
      </c>
      <c r="AB47" s="90">
        <f t="shared" ref="AB47:AC47" si="71">AB18/AB$19*100</f>
        <v>0</v>
      </c>
      <c r="AC47" s="90">
        <f t="shared" si="71"/>
        <v>0</v>
      </c>
      <c r="AD47" s="90">
        <f t="shared" ref="AD47" si="72">AD18/AD$19*100</f>
        <v>0</v>
      </c>
      <c r="AE47" s="90">
        <f t="shared" ref="AE47:AF47" si="73">AE18/AE$19*100</f>
        <v>0</v>
      </c>
      <c r="AF47" s="90">
        <f t="shared" si="73"/>
        <v>0</v>
      </c>
    </row>
    <row r="48" spans="1:32" s="39" customFormat="1" ht="18" customHeight="1" x14ac:dyDescent="0.15">
      <c r="A48" s="22" t="s">
        <v>114</v>
      </c>
      <c r="B48" s="38" t="e">
        <f t="shared" ref="B48:L48" si="74">SUM(B33:B47)</f>
        <v>#DIV/0!</v>
      </c>
      <c r="C48" s="35" t="e">
        <f t="shared" si="74"/>
        <v>#DIV/0!</v>
      </c>
      <c r="D48" s="35">
        <f t="shared" si="74"/>
        <v>100.00000000000001</v>
      </c>
      <c r="E48" s="35">
        <f t="shared" si="74"/>
        <v>100.00000000000001</v>
      </c>
      <c r="F48" s="35">
        <f t="shared" si="74"/>
        <v>100.00000000000003</v>
      </c>
      <c r="G48" s="35">
        <f t="shared" si="74"/>
        <v>99.999999999999986</v>
      </c>
      <c r="H48" s="35">
        <f t="shared" si="74"/>
        <v>100.00000000000001</v>
      </c>
      <c r="I48" s="35">
        <f t="shared" si="74"/>
        <v>100</v>
      </c>
      <c r="J48" s="35">
        <f t="shared" si="74"/>
        <v>100</v>
      </c>
      <c r="K48" s="35">
        <f t="shared" si="74"/>
        <v>100</v>
      </c>
      <c r="L48" s="35">
        <f t="shared" si="74"/>
        <v>100</v>
      </c>
      <c r="M48" s="35">
        <f t="shared" ref="M48:U48" si="75">SUM(M33:M47)</f>
        <v>100.00000000000001</v>
      </c>
      <c r="N48" s="35">
        <f t="shared" si="75"/>
        <v>100</v>
      </c>
      <c r="O48" s="35">
        <f t="shared" si="75"/>
        <v>99.999999999999986</v>
      </c>
      <c r="P48" s="35">
        <f t="shared" si="75"/>
        <v>100</v>
      </c>
      <c r="Q48" s="35">
        <f t="shared" si="75"/>
        <v>100</v>
      </c>
      <c r="R48" s="35">
        <f t="shared" si="75"/>
        <v>100.00000000000001</v>
      </c>
      <c r="S48" s="35">
        <f t="shared" si="75"/>
        <v>100</v>
      </c>
      <c r="T48" s="35">
        <f t="shared" si="75"/>
        <v>100</v>
      </c>
      <c r="U48" s="35">
        <f t="shared" si="75"/>
        <v>100</v>
      </c>
      <c r="V48" s="35">
        <f>SUM(V33:V47)</f>
        <v>100</v>
      </c>
      <c r="W48" s="35">
        <f>SUM(W33:W47)</f>
        <v>100</v>
      </c>
      <c r="X48" s="35">
        <f>SUM(X33:X47)</f>
        <v>99.999999999999986</v>
      </c>
      <c r="Y48" s="96">
        <f t="shared" ref="Y48:AB48" si="76">SUM(Y33:Y47)</f>
        <v>100</v>
      </c>
      <c r="Z48" s="24">
        <f t="shared" si="76"/>
        <v>100</v>
      </c>
      <c r="AA48" s="24">
        <f t="shared" si="76"/>
        <v>100</v>
      </c>
      <c r="AB48" s="24">
        <f t="shared" si="76"/>
        <v>100</v>
      </c>
      <c r="AC48" s="24">
        <f t="shared" ref="AC48" si="77">SUM(AC33:AC47)</f>
        <v>100</v>
      </c>
      <c r="AD48" s="24">
        <f t="shared" ref="AD48" si="78">SUM(AD33:AD47)</f>
        <v>100.00000000000001</v>
      </c>
      <c r="AE48" s="24">
        <f t="shared" ref="AE48:AF48" si="79">SUM(AE33:AE47)</f>
        <v>100</v>
      </c>
      <c r="AF48" s="24">
        <f t="shared" si="79"/>
        <v>100</v>
      </c>
    </row>
    <row r="49" spans="10:32" s="39" customFormat="1" ht="18" customHeight="1" x14ac:dyDescent="0.15">
      <c r="J49" s="40"/>
      <c r="K49" s="40"/>
      <c r="Y49" s="79"/>
      <c r="Z49" s="91"/>
      <c r="AA49" s="91"/>
      <c r="AB49" s="91"/>
      <c r="AC49" s="91"/>
      <c r="AD49" s="91"/>
      <c r="AE49" s="91"/>
      <c r="AF49" s="91"/>
    </row>
    <row r="50" spans="10:32" s="39" customFormat="1" ht="18" customHeight="1" x14ac:dyDescent="0.15">
      <c r="J50" s="40"/>
      <c r="K50" s="40"/>
      <c r="Y50" s="79"/>
      <c r="Z50" s="91"/>
      <c r="AA50" s="91"/>
      <c r="AB50" s="91"/>
      <c r="AC50" s="91"/>
      <c r="AD50" s="91"/>
      <c r="AE50" s="91"/>
      <c r="AF50" s="91"/>
    </row>
    <row r="51" spans="10:32" s="39" customFormat="1" ht="18" customHeight="1" x14ac:dyDescent="0.15">
      <c r="J51" s="40"/>
      <c r="K51" s="40"/>
      <c r="Y51" s="79"/>
      <c r="Z51" s="91"/>
      <c r="AA51" s="91"/>
      <c r="AB51" s="91"/>
      <c r="AC51" s="91"/>
      <c r="AD51" s="91"/>
      <c r="AE51" s="91"/>
      <c r="AF51" s="91"/>
    </row>
    <row r="52" spans="10:32" s="39" customFormat="1" ht="18" customHeight="1" x14ac:dyDescent="0.15">
      <c r="J52" s="40"/>
      <c r="K52" s="40"/>
      <c r="Y52" s="79"/>
      <c r="Z52" s="91"/>
      <c r="AA52" s="91"/>
      <c r="AB52" s="91"/>
      <c r="AC52" s="91"/>
      <c r="AD52" s="91"/>
      <c r="AE52" s="91"/>
      <c r="AF52" s="91"/>
    </row>
    <row r="53" spans="10:32" s="39" customFormat="1" ht="18" customHeight="1" x14ac:dyDescent="0.15">
      <c r="J53" s="40"/>
      <c r="K53" s="40"/>
      <c r="Y53" s="79"/>
      <c r="Z53" s="91"/>
      <c r="AA53" s="91"/>
      <c r="AB53" s="91"/>
      <c r="AC53" s="91"/>
      <c r="AD53" s="91"/>
      <c r="AE53" s="91"/>
      <c r="AF53" s="91"/>
    </row>
    <row r="54" spans="10:32" s="39" customFormat="1" ht="18" customHeight="1" x14ac:dyDescent="0.15">
      <c r="J54" s="40"/>
      <c r="K54" s="40"/>
      <c r="Y54" s="79"/>
      <c r="Z54" s="91"/>
      <c r="AA54" s="91"/>
      <c r="AB54" s="91"/>
      <c r="AC54" s="91"/>
      <c r="AD54" s="91"/>
      <c r="AE54" s="91"/>
      <c r="AF54" s="91"/>
    </row>
    <row r="55" spans="10:32" s="39" customFormat="1" ht="18" customHeight="1" x14ac:dyDescent="0.15">
      <c r="J55" s="40"/>
      <c r="K55" s="40"/>
      <c r="Y55" s="79"/>
      <c r="Z55" s="91"/>
      <c r="AA55" s="91"/>
      <c r="AB55" s="91"/>
      <c r="AC55" s="91"/>
      <c r="AD55" s="91"/>
      <c r="AE55" s="91"/>
      <c r="AF55" s="91"/>
    </row>
    <row r="56" spans="10:32" s="39" customFormat="1" ht="18" customHeight="1" x14ac:dyDescent="0.15">
      <c r="J56" s="40"/>
      <c r="K56" s="40"/>
      <c r="Y56" s="79"/>
      <c r="Z56" s="91"/>
      <c r="AA56" s="91"/>
      <c r="AB56" s="91"/>
      <c r="AC56" s="91"/>
      <c r="AD56" s="91"/>
      <c r="AE56" s="91"/>
      <c r="AF56" s="91"/>
    </row>
    <row r="57" spans="10:32" s="39" customFormat="1" ht="18" customHeight="1" x14ac:dyDescent="0.15">
      <c r="J57" s="40"/>
      <c r="K57" s="40"/>
      <c r="Y57" s="79"/>
      <c r="Z57" s="91"/>
      <c r="AA57" s="91"/>
      <c r="AB57" s="91"/>
      <c r="AC57" s="91"/>
      <c r="AD57" s="91"/>
      <c r="AE57" s="91"/>
      <c r="AF57" s="91"/>
    </row>
    <row r="58" spans="10:32" s="39" customFormat="1" ht="18" customHeight="1" x14ac:dyDescent="0.15">
      <c r="J58" s="40"/>
      <c r="K58" s="40"/>
      <c r="Y58" s="79"/>
      <c r="Z58" s="91"/>
      <c r="AA58" s="91"/>
      <c r="AB58" s="91"/>
      <c r="AC58" s="91"/>
      <c r="AD58" s="91"/>
      <c r="AE58" s="91"/>
      <c r="AF58" s="91"/>
    </row>
    <row r="59" spans="10:32" s="39" customFormat="1" ht="18" customHeight="1" x14ac:dyDescent="0.15">
      <c r="J59" s="40"/>
      <c r="K59" s="40"/>
      <c r="Y59" s="79"/>
      <c r="Z59" s="91"/>
      <c r="AA59" s="91"/>
      <c r="AB59" s="91"/>
      <c r="AC59" s="91"/>
      <c r="AD59" s="91"/>
      <c r="AE59" s="91"/>
      <c r="AF59" s="91"/>
    </row>
    <row r="60" spans="10:32" s="39" customFormat="1" ht="18" customHeight="1" x14ac:dyDescent="0.15">
      <c r="J60" s="40"/>
      <c r="K60" s="40"/>
      <c r="Y60" s="79"/>
      <c r="Z60" s="91"/>
      <c r="AA60" s="91"/>
      <c r="AB60" s="91"/>
      <c r="AC60" s="91"/>
      <c r="AD60" s="91"/>
      <c r="AE60" s="91"/>
      <c r="AF60" s="91"/>
    </row>
    <row r="61" spans="10:32" s="39" customFormat="1" ht="18" customHeight="1" x14ac:dyDescent="0.15">
      <c r="J61" s="40"/>
      <c r="K61" s="40"/>
      <c r="Y61" s="79"/>
      <c r="Z61" s="91"/>
      <c r="AA61" s="91"/>
      <c r="AB61" s="91"/>
      <c r="AC61" s="91"/>
      <c r="AD61" s="91"/>
      <c r="AE61" s="91"/>
      <c r="AF61" s="91"/>
    </row>
    <row r="62" spans="10:32" s="39" customFormat="1" ht="18" customHeight="1" x14ac:dyDescent="0.15">
      <c r="J62" s="40"/>
      <c r="K62" s="40"/>
      <c r="Y62" s="79"/>
      <c r="Z62" s="91"/>
      <c r="AA62" s="91"/>
      <c r="AB62" s="91"/>
      <c r="AC62" s="91"/>
      <c r="AD62" s="91"/>
      <c r="AE62" s="91"/>
      <c r="AF62" s="91"/>
    </row>
    <row r="63" spans="10:32" s="39" customFormat="1" ht="18" customHeight="1" x14ac:dyDescent="0.15">
      <c r="J63" s="40"/>
      <c r="K63" s="40"/>
      <c r="Y63" s="79"/>
      <c r="Z63" s="91"/>
      <c r="AA63" s="91"/>
      <c r="AB63" s="91"/>
      <c r="AC63" s="91"/>
      <c r="AD63" s="91"/>
      <c r="AE63" s="91"/>
      <c r="AF63" s="91"/>
    </row>
    <row r="64" spans="10:32" s="39" customFormat="1" ht="18" customHeight="1" x14ac:dyDescent="0.15">
      <c r="J64" s="40"/>
      <c r="K64" s="40"/>
      <c r="Y64" s="79"/>
      <c r="Z64" s="91"/>
      <c r="AA64" s="91"/>
      <c r="AB64" s="91"/>
      <c r="AC64" s="91"/>
      <c r="AD64" s="91"/>
      <c r="AE64" s="91"/>
      <c r="AF64" s="91"/>
    </row>
    <row r="65" spans="10:32" s="39" customFormat="1" ht="18" customHeight="1" x14ac:dyDescent="0.15">
      <c r="J65" s="40"/>
      <c r="K65" s="40"/>
      <c r="Y65" s="79"/>
      <c r="Z65" s="91"/>
      <c r="AA65" s="91"/>
      <c r="AB65" s="91"/>
      <c r="AC65" s="91"/>
      <c r="AD65" s="91"/>
      <c r="AE65" s="91"/>
      <c r="AF65" s="91"/>
    </row>
    <row r="66" spans="10:32" s="39" customFormat="1" ht="18" customHeight="1" x14ac:dyDescent="0.15">
      <c r="J66" s="40"/>
      <c r="K66" s="40"/>
      <c r="Y66" s="79"/>
      <c r="Z66" s="91"/>
      <c r="AA66" s="91"/>
      <c r="AB66" s="91"/>
      <c r="AC66" s="91"/>
      <c r="AD66" s="91"/>
      <c r="AE66" s="91"/>
      <c r="AF66" s="91"/>
    </row>
    <row r="67" spans="10:32" s="39" customFormat="1" ht="18" customHeight="1" x14ac:dyDescent="0.15">
      <c r="J67" s="40"/>
      <c r="K67" s="40"/>
      <c r="Y67" s="79"/>
      <c r="Z67" s="91"/>
      <c r="AA67" s="91"/>
      <c r="AB67" s="91"/>
      <c r="AC67" s="91"/>
      <c r="AD67" s="91"/>
      <c r="AE67" s="91"/>
      <c r="AF67" s="91"/>
    </row>
    <row r="68" spans="10:32" s="39" customFormat="1" ht="18" customHeight="1" x14ac:dyDescent="0.15">
      <c r="J68" s="40"/>
      <c r="K68" s="40"/>
      <c r="Y68" s="79"/>
      <c r="Z68" s="91"/>
      <c r="AA68" s="91"/>
      <c r="AB68" s="91"/>
      <c r="AC68" s="91"/>
      <c r="AD68" s="91"/>
      <c r="AE68" s="91"/>
      <c r="AF68" s="91"/>
    </row>
    <row r="69" spans="10:32" s="39" customFormat="1" ht="18" customHeight="1" x14ac:dyDescent="0.15">
      <c r="J69" s="40"/>
      <c r="K69" s="40"/>
      <c r="Y69" s="79"/>
      <c r="Z69" s="91"/>
      <c r="AA69" s="91"/>
      <c r="AB69" s="91"/>
      <c r="AC69" s="91"/>
      <c r="AD69" s="91"/>
      <c r="AE69" s="91"/>
      <c r="AF69" s="91"/>
    </row>
    <row r="70" spans="10:32" s="39" customFormat="1" ht="18" customHeight="1" x14ac:dyDescent="0.15">
      <c r="J70" s="40"/>
      <c r="K70" s="40"/>
      <c r="Y70" s="79"/>
      <c r="Z70" s="91"/>
      <c r="AA70" s="91"/>
      <c r="AB70" s="91"/>
      <c r="AC70" s="91"/>
      <c r="AD70" s="91"/>
      <c r="AE70" s="91"/>
      <c r="AF70" s="91"/>
    </row>
    <row r="71" spans="10:32" s="39" customFormat="1" ht="18" customHeight="1" x14ac:dyDescent="0.15">
      <c r="J71" s="40"/>
      <c r="K71" s="40"/>
      <c r="Y71" s="79"/>
      <c r="Z71" s="91"/>
      <c r="AA71" s="91"/>
      <c r="AB71" s="91"/>
      <c r="AC71" s="91"/>
      <c r="AD71" s="91"/>
      <c r="AE71" s="91"/>
      <c r="AF71" s="91"/>
    </row>
    <row r="72" spans="10:32" s="39" customFormat="1" ht="18" customHeight="1" x14ac:dyDescent="0.15">
      <c r="J72" s="40"/>
      <c r="K72" s="40"/>
      <c r="Y72" s="79"/>
      <c r="Z72" s="91"/>
      <c r="AA72" s="91"/>
      <c r="AB72" s="91"/>
      <c r="AC72" s="91"/>
      <c r="AD72" s="91"/>
      <c r="AE72" s="91"/>
      <c r="AF72" s="91"/>
    </row>
    <row r="73" spans="10:32" s="39" customFormat="1" ht="18" customHeight="1" x14ac:dyDescent="0.15">
      <c r="J73" s="40"/>
      <c r="K73" s="40"/>
      <c r="Y73" s="79"/>
      <c r="Z73" s="91"/>
      <c r="AA73" s="91"/>
      <c r="AB73" s="91"/>
      <c r="AC73" s="91"/>
      <c r="AD73" s="91"/>
      <c r="AE73" s="91"/>
      <c r="AF73" s="91"/>
    </row>
    <row r="74" spans="10:32" s="39" customFormat="1" ht="18" customHeight="1" x14ac:dyDescent="0.15">
      <c r="J74" s="40"/>
      <c r="K74" s="40"/>
      <c r="Y74" s="79"/>
      <c r="Z74" s="91"/>
      <c r="AA74" s="91"/>
      <c r="AB74" s="91"/>
      <c r="AC74" s="91"/>
      <c r="AD74" s="91"/>
      <c r="AE74" s="91"/>
      <c r="AF74" s="91"/>
    </row>
    <row r="75" spans="10:32" s="39" customFormat="1" ht="18" customHeight="1" x14ac:dyDescent="0.15">
      <c r="J75" s="40"/>
      <c r="K75" s="40"/>
      <c r="Y75" s="79"/>
      <c r="Z75" s="91"/>
      <c r="AA75" s="91"/>
      <c r="AB75" s="91"/>
      <c r="AC75" s="91"/>
      <c r="AD75" s="91"/>
      <c r="AE75" s="91"/>
      <c r="AF75" s="91"/>
    </row>
    <row r="76" spans="10:32" s="39" customFormat="1" ht="18" customHeight="1" x14ac:dyDescent="0.15">
      <c r="J76" s="40"/>
      <c r="K76" s="40"/>
      <c r="Y76" s="79"/>
      <c r="Z76" s="91"/>
      <c r="AA76" s="91"/>
      <c r="AB76" s="91"/>
      <c r="AC76" s="91"/>
      <c r="AD76" s="91"/>
      <c r="AE76" s="91"/>
      <c r="AF76" s="91"/>
    </row>
    <row r="77" spans="10:32" s="39" customFormat="1" ht="18" customHeight="1" x14ac:dyDescent="0.15">
      <c r="J77" s="40"/>
      <c r="K77" s="40"/>
      <c r="Y77" s="79"/>
      <c r="Z77" s="91"/>
      <c r="AA77" s="91"/>
      <c r="AB77" s="91"/>
      <c r="AC77" s="91"/>
      <c r="AD77" s="91"/>
      <c r="AE77" s="91"/>
      <c r="AF77" s="91"/>
    </row>
    <row r="78" spans="10:32" s="39" customFormat="1" ht="18" customHeight="1" x14ac:dyDescent="0.15">
      <c r="J78" s="40"/>
      <c r="K78" s="40"/>
      <c r="Y78" s="79"/>
      <c r="Z78" s="91"/>
      <c r="AA78" s="91"/>
      <c r="AB78" s="91"/>
      <c r="AC78" s="91"/>
      <c r="AD78" s="91"/>
      <c r="AE78" s="91"/>
      <c r="AF78" s="91"/>
    </row>
    <row r="79" spans="10:32" s="39" customFormat="1" ht="18" customHeight="1" x14ac:dyDescent="0.15">
      <c r="J79" s="40"/>
      <c r="K79" s="40"/>
      <c r="Y79" s="79"/>
      <c r="Z79" s="91"/>
      <c r="AA79" s="91"/>
      <c r="AB79" s="91"/>
      <c r="AC79" s="91"/>
      <c r="AD79" s="91"/>
      <c r="AE79" s="91"/>
      <c r="AF79" s="91"/>
    </row>
    <row r="80" spans="10:32" s="39" customFormat="1" ht="18" customHeight="1" x14ac:dyDescent="0.15">
      <c r="J80" s="40"/>
      <c r="K80" s="40"/>
      <c r="Y80" s="79"/>
      <c r="Z80" s="91"/>
      <c r="AA80" s="91"/>
      <c r="AB80" s="91"/>
      <c r="AC80" s="91"/>
      <c r="AD80" s="91"/>
      <c r="AE80" s="91"/>
      <c r="AF80" s="91"/>
    </row>
    <row r="81" spans="10:32" s="39" customFormat="1" ht="18" customHeight="1" x14ac:dyDescent="0.15">
      <c r="J81" s="40"/>
      <c r="K81" s="40"/>
      <c r="Y81" s="79"/>
      <c r="Z81" s="91"/>
      <c r="AA81" s="91"/>
      <c r="AB81" s="91"/>
      <c r="AC81" s="91"/>
      <c r="AD81" s="91"/>
      <c r="AE81" s="91"/>
      <c r="AF81" s="91"/>
    </row>
    <row r="82" spans="10:32" s="39" customFormat="1" ht="18" customHeight="1" x14ac:dyDescent="0.15">
      <c r="J82" s="40"/>
      <c r="K82" s="40"/>
      <c r="Y82" s="79"/>
      <c r="Z82" s="91"/>
      <c r="AA82" s="91"/>
      <c r="AB82" s="91"/>
      <c r="AC82" s="91"/>
      <c r="AD82" s="91"/>
      <c r="AE82" s="91"/>
      <c r="AF82" s="91"/>
    </row>
    <row r="83" spans="10:32" s="39" customFormat="1" ht="18" customHeight="1" x14ac:dyDescent="0.15">
      <c r="J83" s="40"/>
      <c r="K83" s="40"/>
      <c r="Y83" s="79"/>
      <c r="Z83" s="91"/>
      <c r="AA83" s="91"/>
      <c r="AB83" s="91"/>
      <c r="AC83" s="91"/>
      <c r="AD83" s="91"/>
      <c r="AE83" s="91"/>
      <c r="AF83" s="91"/>
    </row>
    <row r="84" spans="10:32" s="39" customFormat="1" ht="18" customHeight="1" x14ac:dyDescent="0.15">
      <c r="J84" s="40"/>
      <c r="K84" s="40"/>
      <c r="Y84" s="79"/>
      <c r="Z84" s="91"/>
      <c r="AA84" s="91"/>
      <c r="AB84" s="91"/>
      <c r="AC84" s="91"/>
      <c r="AD84" s="91"/>
      <c r="AE84" s="91"/>
      <c r="AF84" s="91"/>
    </row>
    <row r="85" spans="10:32" s="39" customFormat="1" ht="18" customHeight="1" x14ac:dyDescent="0.15">
      <c r="J85" s="40"/>
      <c r="K85" s="40"/>
      <c r="Y85" s="79"/>
      <c r="Z85" s="91"/>
      <c r="AA85" s="91"/>
      <c r="AB85" s="91"/>
      <c r="AC85" s="91"/>
      <c r="AD85" s="91"/>
      <c r="AE85" s="91"/>
      <c r="AF85" s="91"/>
    </row>
    <row r="86" spans="10:32" s="39" customFormat="1" ht="18" customHeight="1" x14ac:dyDescent="0.15">
      <c r="J86" s="40"/>
      <c r="K86" s="40"/>
      <c r="Y86" s="79"/>
      <c r="Z86" s="91"/>
      <c r="AA86" s="91"/>
      <c r="AB86" s="91"/>
      <c r="AC86" s="91"/>
      <c r="AD86" s="91"/>
      <c r="AE86" s="91"/>
      <c r="AF86" s="91"/>
    </row>
    <row r="87" spans="10:32" s="39" customFormat="1" ht="18" customHeight="1" x14ac:dyDescent="0.15">
      <c r="J87" s="40"/>
      <c r="K87" s="40"/>
      <c r="Y87" s="79"/>
      <c r="Z87" s="91"/>
      <c r="AA87" s="91"/>
      <c r="AB87" s="91"/>
      <c r="AC87" s="91"/>
      <c r="AD87" s="91"/>
      <c r="AE87" s="91"/>
      <c r="AF87" s="91"/>
    </row>
    <row r="88" spans="10:32" s="39" customFormat="1" ht="18" customHeight="1" x14ac:dyDescent="0.15">
      <c r="J88" s="40"/>
      <c r="K88" s="40"/>
      <c r="Y88" s="79"/>
      <c r="Z88" s="91"/>
      <c r="AA88" s="91"/>
      <c r="AB88" s="91"/>
      <c r="AC88" s="91"/>
      <c r="AD88" s="91"/>
      <c r="AE88" s="91"/>
      <c r="AF88" s="91"/>
    </row>
    <row r="89" spans="10:32" s="39" customFormat="1" ht="18" customHeight="1" x14ac:dyDescent="0.15">
      <c r="J89" s="40"/>
      <c r="K89" s="40"/>
      <c r="Y89" s="79"/>
      <c r="Z89" s="91"/>
      <c r="AA89" s="91"/>
      <c r="AB89" s="91"/>
      <c r="AC89" s="91"/>
      <c r="AD89" s="91"/>
      <c r="AE89" s="91"/>
      <c r="AF89" s="91"/>
    </row>
    <row r="90" spans="10:32" s="39" customFormat="1" ht="18" customHeight="1" x14ac:dyDescent="0.15">
      <c r="J90" s="40"/>
      <c r="K90" s="40"/>
      <c r="Y90" s="79"/>
      <c r="Z90" s="91"/>
      <c r="AA90" s="91"/>
      <c r="AB90" s="91"/>
      <c r="AC90" s="91"/>
      <c r="AD90" s="91"/>
      <c r="AE90" s="91"/>
      <c r="AF90" s="91"/>
    </row>
    <row r="91" spans="10:32" s="39" customFormat="1" ht="18" customHeight="1" x14ac:dyDescent="0.15">
      <c r="J91" s="40"/>
      <c r="K91" s="40"/>
      <c r="Y91" s="79"/>
      <c r="Z91" s="91"/>
      <c r="AA91" s="91"/>
      <c r="AB91" s="91"/>
      <c r="AC91" s="91"/>
      <c r="AD91" s="91"/>
      <c r="AE91" s="91"/>
      <c r="AF91" s="91"/>
    </row>
    <row r="92" spans="10:32" s="39" customFormat="1" ht="18" customHeight="1" x14ac:dyDescent="0.15">
      <c r="J92" s="40"/>
      <c r="K92" s="40"/>
      <c r="Y92" s="79"/>
      <c r="Z92" s="91"/>
      <c r="AA92" s="91"/>
      <c r="AB92" s="91"/>
      <c r="AC92" s="91"/>
      <c r="AD92" s="91"/>
      <c r="AE92" s="91"/>
      <c r="AF92" s="91"/>
    </row>
    <row r="93" spans="10:32" s="39" customFormat="1" ht="18" customHeight="1" x14ac:dyDescent="0.15">
      <c r="J93" s="40"/>
      <c r="K93" s="40"/>
      <c r="Y93" s="79"/>
      <c r="Z93" s="91"/>
      <c r="AA93" s="91"/>
      <c r="AB93" s="91"/>
      <c r="AC93" s="91"/>
      <c r="AD93" s="91"/>
      <c r="AE93" s="91"/>
      <c r="AF93" s="91"/>
    </row>
    <row r="94" spans="10:32" s="39" customFormat="1" ht="18" customHeight="1" x14ac:dyDescent="0.15">
      <c r="J94" s="40"/>
      <c r="K94" s="40"/>
      <c r="Y94" s="79"/>
      <c r="Z94" s="91"/>
      <c r="AA94" s="91"/>
      <c r="AB94" s="91"/>
      <c r="AC94" s="91"/>
      <c r="AD94" s="91"/>
      <c r="AE94" s="91"/>
      <c r="AF94" s="91"/>
    </row>
    <row r="95" spans="10:32" s="39" customFormat="1" ht="18" customHeight="1" x14ac:dyDescent="0.15">
      <c r="J95" s="40"/>
      <c r="K95" s="40"/>
      <c r="Y95" s="79"/>
      <c r="Z95" s="91"/>
      <c r="AA95" s="91"/>
      <c r="AB95" s="91"/>
      <c r="AC95" s="91"/>
      <c r="AD95" s="91"/>
      <c r="AE95" s="91"/>
      <c r="AF95" s="91"/>
    </row>
    <row r="96" spans="10:32" s="39" customFormat="1" ht="18" customHeight="1" x14ac:dyDescent="0.15">
      <c r="J96" s="40"/>
      <c r="K96" s="40"/>
      <c r="Y96" s="79"/>
      <c r="Z96" s="91"/>
      <c r="AA96" s="91"/>
      <c r="AB96" s="91"/>
      <c r="AC96" s="91"/>
      <c r="AD96" s="91"/>
      <c r="AE96" s="91"/>
      <c r="AF96" s="91"/>
    </row>
    <row r="97" spans="10:32" s="39" customFormat="1" ht="18" customHeight="1" x14ac:dyDescent="0.15">
      <c r="J97" s="40"/>
      <c r="K97" s="40"/>
      <c r="Y97" s="79"/>
      <c r="Z97" s="91"/>
      <c r="AA97" s="91"/>
      <c r="AB97" s="91"/>
      <c r="AC97" s="91"/>
      <c r="AD97" s="91"/>
      <c r="AE97" s="91"/>
      <c r="AF97" s="91"/>
    </row>
    <row r="98" spans="10:32" s="39" customFormat="1" ht="18" customHeight="1" x14ac:dyDescent="0.15">
      <c r="J98" s="40"/>
      <c r="K98" s="40"/>
      <c r="Y98" s="79"/>
      <c r="Z98" s="91"/>
      <c r="AA98" s="91"/>
      <c r="AB98" s="91"/>
      <c r="AC98" s="91"/>
      <c r="AD98" s="91"/>
      <c r="AE98" s="91"/>
      <c r="AF98" s="91"/>
    </row>
    <row r="99" spans="10:32" s="39" customFormat="1" ht="18" customHeight="1" x14ac:dyDescent="0.15">
      <c r="J99" s="40"/>
      <c r="K99" s="40"/>
      <c r="Y99" s="79"/>
      <c r="Z99" s="91"/>
      <c r="AA99" s="91"/>
      <c r="AB99" s="91"/>
      <c r="AC99" s="91"/>
      <c r="AD99" s="91"/>
      <c r="AE99" s="91"/>
      <c r="AF99" s="91"/>
    </row>
    <row r="100" spans="10:32" s="39" customFormat="1" ht="18" customHeight="1" x14ac:dyDescent="0.15">
      <c r="J100" s="40"/>
      <c r="K100" s="40"/>
      <c r="Y100" s="79"/>
      <c r="Z100" s="91"/>
      <c r="AA100" s="91"/>
      <c r="AB100" s="91"/>
      <c r="AC100" s="91"/>
      <c r="AD100" s="91"/>
      <c r="AE100" s="91"/>
      <c r="AF100" s="91"/>
    </row>
    <row r="101" spans="10:32" s="39" customFormat="1" ht="18" customHeight="1" x14ac:dyDescent="0.15">
      <c r="J101" s="40"/>
      <c r="K101" s="40"/>
      <c r="Y101" s="79"/>
      <c r="Z101" s="91"/>
      <c r="AA101" s="91"/>
      <c r="AB101" s="91"/>
      <c r="AC101" s="91"/>
      <c r="AD101" s="91"/>
      <c r="AE101" s="91"/>
      <c r="AF101" s="91"/>
    </row>
    <row r="102" spans="10:32" s="39" customFormat="1" ht="18" customHeight="1" x14ac:dyDescent="0.15">
      <c r="J102" s="40"/>
      <c r="K102" s="40"/>
      <c r="Y102" s="79"/>
      <c r="Z102" s="91"/>
      <c r="AA102" s="91"/>
      <c r="AB102" s="91"/>
      <c r="AC102" s="91"/>
      <c r="AD102" s="91"/>
      <c r="AE102" s="91"/>
      <c r="AF102" s="91"/>
    </row>
    <row r="103" spans="10:32" s="39" customFormat="1" ht="18" customHeight="1" x14ac:dyDescent="0.15">
      <c r="J103" s="40"/>
      <c r="K103" s="40"/>
      <c r="Y103" s="79"/>
      <c r="Z103" s="91"/>
      <c r="AA103" s="91"/>
      <c r="AB103" s="91"/>
      <c r="AC103" s="91"/>
      <c r="AD103" s="91"/>
      <c r="AE103" s="91"/>
      <c r="AF103" s="91"/>
    </row>
    <row r="104" spans="10:32" s="39" customFormat="1" ht="18" customHeight="1" x14ac:dyDescent="0.15">
      <c r="J104" s="40"/>
      <c r="K104" s="40"/>
      <c r="Y104" s="79"/>
      <c r="Z104" s="91"/>
      <c r="AA104" s="91"/>
      <c r="AB104" s="91"/>
      <c r="AC104" s="91"/>
      <c r="AD104" s="91"/>
      <c r="AE104" s="91"/>
      <c r="AF104" s="91"/>
    </row>
    <row r="105" spans="10:32" s="39" customFormat="1" ht="18" customHeight="1" x14ac:dyDescent="0.15">
      <c r="J105" s="40"/>
      <c r="K105" s="40"/>
      <c r="Y105" s="79"/>
      <c r="Z105" s="91"/>
      <c r="AA105" s="91"/>
      <c r="AB105" s="91"/>
      <c r="AC105" s="91"/>
      <c r="AD105" s="91"/>
      <c r="AE105" s="91"/>
      <c r="AF105" s="91"/>
    </row>
    <row r="106" spans="10:32" s="39" customFormat="1" ht="18" customHeight="1" x14ac:dyDescent="0.15">
      <c r="J106" s="40"/>
      <c r="K106" s="40"/>
      <c r="Y106" s="79"/>
      <c r="Z106" s="91"/>
      <c r="AA106" s="91"/>
      <c r="AB106" s="91"/>
      <c r="AC106" s="91"/>
      <c r="AD106" s="91"/>
      <c r="AE106" s="91"/>
      <c r="AF106" s="91"/>
    </row>
    <row r="107" spans="10:32" s="39" customFormat="1" ht="18" customHeight="1" x14ac:dyDescent="0.15">
      <c r="J107" s="40"/>
      <c r="K107" s="40"/>
      <c r="Y107" s="79"/>
      <c r="Z107" s="91"/>
      <c r="AA107" s="91"/>
      <c r="AB107" s="91"/>
      <c r="AC107" s="91"/>
      <c r="AD107" s="91"/>
      <c r="AE107" s="91"/>
      <c r="AF107" s="91"/>
    </row>
    <row r="108" spans="10:32" s="39" customFormat="1" ht="18" customHeight="1" x14ac:dyDescent="0.15">
      <c r="J108" s="40"/>
      <c r="K108" s="40"/>
      <c r="Y108" s="79"/>
      <c r="Z108" s="91"/>
      <c r="AA108" s="91"/>
      <c r="AB108" s="91"/>
      <c r="AC108" s="91"/>
      <c r="AD108" s="91"/>
      <c r="AE108" s="91"/>
      <c r="AF108" s="91"/>
    </row>
    <row r="109" spans="10:32" s="39" customFormat="1" ht="18" customHeight="1" x14ac:dyDescent="0.15">
      <c r="J109" s="40"/>
      <c r="K109" s="40"/>
      <c r="Y109" s="79"/>
      <c r="Z109" s="91"/>
      <c r="AA109" s="91"/>
      <c r="AB109" s="91"/>
      <c r="AC109" s="91"/>
      <c r="AD109" s="91"/>
      <c r="AE109" s="91"/>
      <c r="AF109" s="91"/>
    </row>
    <row r="110" spans="10:32" s="39" customFormat="1" ht="18" customHeight="1" x14ac:dyDescent="0.15">
      <c r="J110" s="40"/>
      <c r="K110" s="40"/>
      <c r="Y110" s="79"/>
      <c r="Z110" s="91"/>
      <c r="AA110" s="91"/>
      <c r="AB110" s="91"/>
      <c r="AC110" s="91"/>
      <c r="AD110" s="91"/>
      <c r="AE110" s="91"/>
      <c r="AF110" s="91"/>
    </row>
    <row r="111" spans="10:32" s="39" customFormat="1" ht="18" customHeight="1" x14ac:dyDescent="0.15">
      <c r="J111" s="40"/>
      <c r="K111" s="40"/>
      <c r="Y111" s="79"/>
      <c r="Z111" s="91"/>
      <c r="AA111" s="91"/>
      <c r="AB111" s="91"/>
      <c r="AC111" s="91"/>
      <c r="AD111" s="91"/>
      <c r="AE111" s="91"/>
      <c r="AF111" s="91"/>
    </row>
    <row r="112" spans="10:32" s="39" customFormat="1" ht="18" customHeight="1" x14ac:dyDescent="0.15">
      <c r="J112" s="40"/>
      <c r="K112" s="40"/>
      <c r="Y112" s="79"/>
      <c r="Z112" s="91"/>
      <c r="AA112" s="91"/>
      <c r="AB112" s="91"/>
      <c r="AC112" s="91"/>
      <c r="AD112" s="91"/>
      <c r="AE112" s="91"/>
      <c r="AF112" s="91"/>
    </row>
    <row r="113" spans="10:32" s="39" customFormat="1" ht="18" customHeight="1" x14ac:dyDescent="0.15">
      <c r="J113" s="40"/>
      <c r="K113" s="40"/>
      <c r="Y113" s="79"/>
      <c r="Z113" s="91"/>
      <c r="AA113" s="91"/>
      <c r="AB113" s="91"/>
      <c r="AC113" s="91"/>
      <c r="AD113" s="91"/>
      <c r="AE113" s="91"/>
      <c r="AF113" s="91"/>
    </row>
    <row r="114" spans="10:32" s="39" customFormat="1" ht="18" customHeight="1" x14ac:dyDescent="0.15">
      <c r="J114" s="40"/>
      <c r="K114" s="40"/>
      <c r="Y114" s="79"/>
      <c r="Z114" s="91"/>
      <c r="AA114" s="91"/>
      <c r="AB114" s="91"/>
      <c r="AC114" s="91"/>
      <c r="AD114" s="91"/>
      <c r="AE114" s="91"/>
      <c r="AF114" s="91"/>
    </row>
    <row r="115" spans="10:32" s="39" customFormat="1" ht="18" customHeight="1" x14ac:dyDescent="0.15">
      <c r="J115" s="40"/>
      <c r="K115" s="40"/>
      <c r="Y115" s="79"/>
      <c r="Z115" s="91"/>
      <c r="AA115" s="91"/>
      <c r="AB115" s="91"/>
      <c r="AC115" s="91"/>
      <c r="AD115" s="91"/>
      <c r="AE115" s="91"/>
      <c r="AF115" s="91"/>
    </row>
    <row r="116" spans="10:32" s="39" customFormat="1" ht="18" customHeight="1" x14ac:dyDescent="0.15">
      <c r="J116" s="40"/>
      <c r="K116" s="40"/>
      <c r="Y116" s="79"/>
      <c r="Z116" s="91"/>
      <c r="AA116" s="91"/>
      <c r="AB116" s="91"/>
      <c r="AC116" s="91"/>
      <c r="AD116" s="91"/>
      <c r="AE116" s="91"/>
      <c r="AF116" s="91"/>
    </row>
    <row r="117" spans="10:32" s="39" customFormat="1" ht="18" customHeight="1" x14ac:dyDescent="0.15">
      <c r="J117" s="40"/>
      <c r="K117" s="40"/>
      <c r="Y117" s="79"/>
      <c r="Z117" s="91"/>
      <c r="AA117" s="91"/>
      <c r="AB117" s="91"/>
      <c r="AC117" s="91"/>
      <c r="AD117" s="91"/>
      <c r="AE117" s="91"/>
      <c r="AF117" s="91"/>
    </row>
    <row r="118" spans="10:32" s="39" customFormat="1" ht="18" customHeight="1" x14ac:dyDescent="0.15">
      <c r="J118" s="40"/>
      <c r="K118" s="40"/>
      <c r="Y118" s="79"/>
      <c r="Z118" s="91"/>
      <c r="AA118" s="91"/>
      <c r="AB118" s="91"/>
      <c r="AC118" s="91"/>
      <c r="AD118" s="91"/>
      <c r="AE118" s="91"/>
      <c r="AF118" s="91"/>
    </row>
    <row r="119" spans="10:32" s="39" customFormat="1" ht="18" customHeight="1" x14ac:dyDescent="0.15">
      <c r="J119" s="40"/>
      <c r="K119" s="40"/>
      <c r="Y119" s="79"/>
      <c r="Z119" s="91"/>
      <c r="AA119" s="91"/>
      <c r="AB119" s="91"/>
      <c r="AC119" s="91"/>
      <c r="AD119" s="91"/>
      <c r="AE119" s="91"/>
      <c r="AF119" s="91"/>
    </row>
    <row r="120" spans="10:32" s="39" customFormat="1" ht="18" customHeight="1" x14ac:dyDescent="0.15">
      <c r="J120" s="40"/>
      <c r="K120" s="40"/>
      <c r="Y120" s="79"/>
      <c r="Z120" s="91"/>
      <c r="AA120" s="91"/>
      <c r="AB120" s="91"/>
      <c r="AC120" s="91"/>
      <c r="AD120" s="91"/>
      <c r="AE120" s="91"/>
      <c r="AF120" s="91"/>
    </row>
    <row r="121" spans="10:32" s="39" customFormat="1" ht="18" customHeight="1" x14ac:dyDescent="0.15">
      <c r="J121" s="40"/>
      <c r="K121" s="40"/>
      <c r="Y121" s="79"/>
      <c r="Z121" s="91"/>
      <c r="AA121" s="91"/>
      <c r="AB121" s="91"/>
      <c r="AC121" s="91"/>
      <c r="AD121" s="91"/>
      <c r="AE121" s="91"/>
      <c r="AF121" s="91"/>
    </row>
    <row r="122" spans="10:32" s="39" customFormat="1" ht="18" customHeight="1" x14ac:dyDescent="0.15">
      <c r="J122" s="40"/>
      <c r="K122" s="40"/>
      <c r="Y122" s="79"/>
      <c r="Z122" s="91"/>
      <c r="AA122" s="91"/>
      <c r="AB122" s="91"/>
      <c r="AC122" s="91"/>
      <c r="AD122" s="91"/>
      <c r="AE122" s="91"/>
      <c r="AF122" s="91"/>
    </row>
    <row r="123" spans="10:32" s="39" customFormat="1" ht="18" customHeight="1" x14ac:dyDescent="0.15">
      <c r="J123" s="40"/>
      <c r="K123" s="40"/>
      <c r="Y123" s="79"/>
      <c r="Z123" s="91"/>
      <c r="AA123" s="91"/>
      <c r="AB123" s="91"/>
      <c r="AC123" s="91"/>
      <c r="AD123" s="91"/>
      <c r="AE123" s="91"/>
      <c r="AF123" s="91"/>
    </row>
    <row r="124" spans="10:32" s="39" customFormat="1" ht="18" customHeight="1" x14ac:dyDescent="0.15">
      <c r="J124" s="40"/>
      <c r="K124" s="40"/>
      <c r="Y124" s="79"/>
      <c r="Z124" s="91"/>
      <c r="AA124" s="91"/>
      <c r="AB124" s="91"/>
      <c r="AC124" s="91"/>
      <c r="AD124" s="91"/>
      <c r="AE124" s="91"/>
      <c r="AF124" s="91"/>
    </row>
    <row r="125" spans="10:32" s="39" customFormat="1" ht="18" customHeight="1" x14ac:dyDescent="0.15">
      <c r="J125" s="40"/>
      <c r="K125" s="40"/>
      <c r="Y125" s="79"/>
      <c r="Z125" s="91"/>
      <c r="AA125" s="91"/>
      <c r="AB125" s="91"/>
      <c r="AC125" s="91"/>
      <c r="AD125" s="91"/>
      <c r="AE125" s="91"/>
      <c r="AF125" s="91"/>
    </row>
    <row r="126" spans="10:32" s="39" customFormat="1" ht="18" customHeight="1" x14ac:dyDescent="0.15">
      <c r="J126" s="40"/>
      <c r="K126" s="40"/>
      <c r="Y126" s="79"/>
      <c r="Z126" s="91"/>
      <c r="AA126" s="91"/>
      <c r="AB126" s="91"/>
      <c r="AC126" s="91"/>
      <c r="AD126" s="91"/>
      <c r="AE126" s="91"/>
      <c r="AF126" s="91"/>
    </row>
    <row r="127" spans="10:32" s="39" customFormat="1" ht="18" customHeight="1" x14ac:dyDescent="0.15">
      <c r="J127" s="40"/>
      <c r="K127" s="40"/>
      <c r="Y127" s="79"/>
      <c r="Z127" s="91"/>
      <c r="AA127" s="91"/>
      <c r="AB127" s="91"/>
      <c r="AC127" s="91"/>
      <c r="AD127" s="91"/>
      <c r="AE127" s="91"/>
      <c r="AF127" s="91"/>
    </row>
    <row r="128" spans="10:32" s="39" customFormat="1" ht="18" customHeight="1" x14ac:dyDescent="0.15">
      <c r="J128" s="40"/>
      <c r="K128" s="40"/>
      <c r="Y128" s="79"/>
      <c r="Z128" s="91"/>
      <c r="AA128" s="91"/>
      <c r="AB128" s="91"/>
      <c r="AC128" s="91"/>
      <c r="AD128" s="91"/>
      <c r="AE128" s="91"/>
      <c r="AF128" s="91"/>
    </row>
    <row r="129" spans="10:32" s="39" customFormat="1" ht="18" customHeight="1" x14ac:dyDescent="0.15">
      <c r="J129" s="40"/>
      <c r="K129" s="40"/>
      <c r="Y129" s="79"/>
      <c r="Z129" s="91"/>
      <c r="AA129" s="91"/>
      <c r="AB129" s="91"/>
      <c r="AC129" s="91"/>
      <c r="AD129" s="91"/>
      <c r="AE129" s="91"/>
      <c r="AF129" s="91"/>
    </row>
    <row r="130" spans="10:32" s="39" customFormat="1" ht="18" customHeight="1" x14ac:dyDescent="0.15">
      <c r="J130" s="40"/>
      <c r="K130" s="40"/>
      <c r="Y130" s="79"/>
      <c r="Z130" s="91"/>
      <c r="AA130" s="91"/>
      <c r="AB130" s="91"/>
      <c r="AC130" s="91"/>
      <c r="AD130" s="91"/>
      <c r="AE130" s="91"/>
      <c r="AF130" s="91"/>
    </row>
    <row r="131" spans="10:32" s="39" customFormat="1" ht="18" customHeight="1" x14ac:dyDescent="0.15">
      <c r="J131" s="40"/>
      <c r="K131" s="40"/>
      <c r="Y131" s="79"/>
      <c r="Z131" s="91"/>
      <c r="AA131" s="91"/>
      <c r="AB131" s="91"/>
      <c r="AC131" s="91"/>
      <c r="AD131" s="91"/>
      <c r="AE131" s="91"/>
      <c r="AF131" s="91"/>
    </row>
    <row r="132" spans="10:32" s="39" customFormat="1" ht="18" customHeight="1" x14ac:dyDescent="0.15">
      <c r="J132" s="40"/>
      <c r="K132" s="40"/>
      <c r="Y132" s="79"/>
      <c r="Z132" s="91"/>
      <c r="AA132" s="91"/>
      <c r="AB132" s="91"/>
      <c r="AC132" s="91"/>
      <c r="AD132" s="91"/>
      <c r="AE132" s="91"/>
      <c r="AF132" s="91"/>
    </row>
    <row r="133" spans="10:32" s="39" customFormat="1" ht="18" customHeight="1" x14ac:dyDescent="0.15">
      <c r="J133" s="40"/>
      <c r="K133" s="40"/>
      <c r="Y133" s="79"/>
      <c r="Z133" s="91"/>
      <c r="AA133" s="91"/>
      <c r="AB133" s="91"/>
      <c r="AC133" s="91"/>
      <c r="AD133" s="91"/>
      <c r="AE133" s="91"/>
      <c r="AF133" s="91"/>
    </row>
    <row r="134" spans="10:32" s="39" customFormat="1" ht="18" customHeight="1" x14ac:dyDescent="0.15">
      <c r="J134" s="40"/>
      <c r="K134" s="40"/>
      <c r="Y134" s="79"/>
      <c r="Z134" s="91"/>
      <c r="AA134" s="91"/>
      <c r="AB134" s="91"/>
      <c r="AC134" s="91"/>
      <c r="AD134" s="91"/>
      <c r="AE134" s="91"/>
      <c r="AF134" s="91"/>
    </row>
    <row r="135" spans="10:32" s="39" customFormat="1" ht="18" customHeight="1" x14ac:dyDescent="0.15">
      <c r="J135" s="40"/>
      <c r="K135" s="40"/>
      <c r="Y135" s="79"/>
      <c r="Z135" s="91"/>
      <c r="AA135" s="91"/>
      <c r="AB135" s="91"/>
      <c r="AC135" s="91"/>
      <c r="AD135" s="91"/>
      <c r="AE135" s="91"/>
      <c r="AF135" s="91"/>
    </row>
    <row r="136" spans="10:32" s="39" customFormat="1" ht="18" customHeight="1" x14ac:dyDescent="0.15">
      <c r="J136" s="40"/>
      <c r="K136" s="40"/>
      <c r="Y136" s="79"/>
      <c r="Z136" s="91"/>
      <c r="AA136" s="91"/>
      <c r="AB136" s="91"/>
      <c r="AC136" s="91"/>
      <c r="AD136" s="91"/>
      <c r="AE136" s="91"/>
      <c r="AF136" s="91"/>
    </row>
    <row r="137" spans="10:32" s="39" customFormat="1" ht="18" customHeight="1" x14ac:dyDescent="0.15">
      <c r="J137" s="40"/>
      <c r="K137" s="40"/>
      <c r="Y137" s="79"/>
      <c r="Z137" s="91"/>
      <c r="AA137" s="91"/>
      <c r="AB137" s="91"/>
      <c r="AC137" s="91"/>
      <c r="AD137" s="91"/>
      <c r="AE137" s="91"/>
      <c r="AF137" s="91"/>
    </row>
    <row r="138" spans="10:32" s="39" customFormat="1" ht="18" customHeight="1" x14ac:dyDescent="0.15">
      <c r="J138" s="40"/>
      <c r="K138" s="40"/>
      <c r="Y138" s="79"/>
      <c r="Z138" s="91"/>
      <c r="AA138" s="91"/>
      <c r="AB138" s="91"/>
      <c r="AC138" s="91"/>
      <c r="AD138" s="91"/>
      <c r="AE138" s="91"/>
      <c r="AF138" s="91"/>
    </row>
    <row r="139" spans="10:32" s="39" customFormat="1" ht="18" customHeight="1" x14ac:dyDescent="0.15">
      <c r="J139" s="40"/>
      <c r="K139" s="40"/>
      <c r="Y139" s="79"/>
      <c r="Z139" s="91"/>
      <c r="AA139" s="91"/>
      <c r="AB139" s="91"/>
      <c r="AC139" s="91"/>
      <c r="AD139" s="91"/>
      <c r="AE139" s="91"/>
      <c r="AF139" s="91"/>
    </row>
    <row r="140" spans="10:32" s="39" customFormat="1" ht="18" customHeight="1" x14ac:dyDescent="0.15">
      <c r="J140" s="40"/>
      <c r="K140" s="40"/>
      <c r="Y140" s="79"/>
      <c r="Z140" s="91"/>
      <c r="AA140" s="91"/>
      <c r="AB140" s="91"/>
      <c r="AC140" s="91"/>
      <c r="AD140" s="91"/>
      <c r="AE140" s="91"/>
      <c r="AF140" s="91"/>
    </row>
    <row r="141" spans="10:32" s="39" customFormat="1" ht="18" customHeight="1" x14ac:dyDescent="0.15">
      <c r="J141" s="40"/>
      <c r="K141" s="40"/>
      <c r="Y141" s="79"/>
      <c r="Z141" s="91"/>
      <c r="AA141" s="91"/>
      <c r="AB141" s="91"/>
      <c r="AC141" s="91"/>
      <c r="AD141" s="91"/>
      <c r="AE141" s="91"/>
      <c r="AF141" s="91"/>
    </row>
    <row r="142" spans="10:32" s="39" customFormat="1" ht="18" customHeight="1" x14ac:dyDescent="0.15">
      <c r="J142" s="40"/>
      <c r="K142" s="40"/>
      <c r="Y142" s="79"/>
      <c r="Z142" s="91"/>
      <c r="AA142" s="91"/>
      <c r="AB142" s="91"/>
      <c r="AC142" s="91"/>
      <c r="AD142" s="91"/>
      <c r="AE142" s="91"/>
      <c r="AF142" s="91"/>
    </row>
    <row r="143" spans="10:32" s="39" customFormat="1" ht="18" customHeight="1" x14ac:dyDescent="0.15">
      <c r="J143" s="40"/>
      <c r="K143" s="40"/>
      <c r="Y143" s="79"/>
      <c r="Z143" s="91"/>
      <c r="AA143" s="91"/>
      <c r="AB143" s="91"/>
      <c r="AC143" s="91"/>
      <c r="AD143" s="91"/>
      <c r="AE143" s="91"/>
      <c r="AF143" s="91"/>
    </row>
    <row r="144" spans="10:32" s="39" customFormat="1" ht="18" customHeight="1" x14ac:dyDescent="0.15">
      <c r="J144" s="40"/>
      <c r="K144" s="40"/>
      <c r="Y144" s="79"/>
      <c r="Z144" s="91"/>
      <c r="AA144" s="91"/>
      <c r="AB144" s="91"/>
      <c r="AC144" s="91"/>
      <c r="AD144" s="91"/>
      <c r="AE144" s="91"/>
      <c r="AF144" s="91"/>
    </row>
    <row r="145" spans="10:32" s="39" customFormat="1" ht="18" customHeight="1" x14ac:dyDescent="0.15">
      <c r="J145" s="40"/>
      <c r="K145" s="40"/>
      <c r="Y145" s="79"/>
      <c r="Z145" s="91"/>
      <c r="AA145" s="91"/>
      <c r="AB145" s="91"/>
      <c r="AC145" s="91"/>
      <c r="AD145" s="91"/>
      <c r="AE145" s="91"/>
      <c r="AF145" s="91"/>
    </row>
    <row r="146" spans="10:32" s="39" customFormat="1" ht="18" customHeight="1" x14ac:dyDescent="0.15">
      <c r="J146" s="40"/>
      <c r="K146" s="40"/>
      <c r="Y146" s="79"/>
      <c r="Z146" s="91"/>
      <c r="AA146" s="91"/>
      <c r="AB146" s="91"/>
      <c r="AC146" s="91"/>
      <c r="AD146" s="91"/>
      <c r="AE146" s="91"/>
      <c r="AF146" s="91"/>
    </row>
    <row r="147" spans="10:32" s="39" customFormat="1" ht="18" customHeight="1" x14ac:dyDescent="0.15">
      <c r="J147" s="40"/>
      <c r="K147" s="40"/>
      <c r="Y147" s="79"/>
      <c r="Z147" s="91"/>
      <c r="AA147" s="91"/>
      <c r="AB147" s="91"/>
      <c r="AC147" s="91"/>
      <c r="AD147" s="91"/>
      <c r="AE147" s="91"/>
      <c r="AF147" s="91"/>
    </row>
    <row r="148" spans="10:32" s="39" customFormat="1" ht="18" customHeight="1" x14ac:dyDescent="0.15">
      <c r="J148" s="40"/>
      <c r="K148" s="40"/>
      <c r="Y148" s="79"/>
      <c r="Z148" s="91"/>
      <c r="AA148" s="91"/>
      <c r="AB148" s="91"/>
      <c r="AC148" s="91"/>
      <c r="AD148" s="91"/>
      <c r="AE148" s="91"/>
      <c r="AF148" s="91"/>
    </row>
    <row r="149" spans="10:32" s="39" customFormat="1" ht="18" customHeight="1" x14ac:dyDescent="0.15">
      <c r="J149" s="40"/>
      <c r="K149" s="40"/>
      <c r="Y149" s="79"/>
      <c r="Z149" s="91"/>
      <c r="AA149" s="91"/>
      <c r="AB149" s="91"/>
      <c r="AC149" s="91"/>
      <c r="AD149" s="91"/>
      <c r="AE149" s="91"/>
      <c r="AF149" s="91"/>
    </row>
    <row r="150" spans="10:32" s="39" customFormat="1" ht="18" customHeight="1" x14ac:dyDescent="0.15">
      <c r="J150" s="40"/>
      <c r="K150" s="40"/>
      <c r="Y150" s="79"/>
      <c r="Z150" s="91"/>
      <c r="AA150" s="91"/>
      <c r="AB150" s="91"/>
      <c r="AC150" s="91"/>
      <c r="AD150" s="91"/>
      <c r="AE150" s="91"/>
      <c r="AF150" s="91"/>
    </row>
    <row r="151" spans="10:32" s="39" customFormat="1" ht="18" customHeight="1" x14ac:dyDescent="0.15">
      <c r="J151" s="40"/>
      <c r="K151" s="40"/>
      <c r="Y151" s="79"/>
      <c r="Z151" s="91"/>
      <c r="AA151" s="91"/>
      <c r="AB151" s="91"/>
      <c r="AC151" s="91"/>
      <c r="AD151" s="91"/>
      <c r="AE151" s="91"/>
      <c r="AF151" s="91"/>
    </row>
    <row r="152" spans="10:32" s="39" customFormat="1" ht="18" customHeight="1" x14ac:dyDescent="0.15">
      <c r="J152" s="40"/>
      <c r="K152" s="40"/>
      <c r="Y152" s="79"/>
      <c r="Z152" s="91"/>
      <c r="AA152" s="91"/>
      <c r="AB152" s="91"/>
      <c r="AC152" s="91"/>
      <c r="AD152" s="91"/>
      <c r="AE152" s="91"/>
      <c r="AF152" s="91"/>
    </row>
    <row r="153" spans="10:32" s="39" customFormat="1" ht="18" customHeight="1" x14ac:dyDescent="0.15">
      <c r="J153" s="40"/>
      <c r="K153" s="40"/>
      <c r="Y153" s="79"/>
      <c r="Z153" s="91"/>
      <c r="AA153" s="91"/>
      <c r="AB153" s="91"/>
      <c r="AC153" s="91"/>
      <c r="AD153" s="91"/>
      <c r="AE153" s="91"/>
      <c r="AF153" s="91"/>
    </row>
    <row r="154" spans="10:32" s="39" customFormat="1" ht="18" customHeight="1" x14ac:dyDescent="0.15">
      <c r="J154" s="40"/>
      <c r="K154" s="40"/>
      <c r="Y154" s="79"/>
      <c r="Z154" s="91"/>
      <c r="AA154" s="91"/>
      <c r="AB154" s="91"/>
      <c r="AC154" s="91"/>
      <c r="AD154" s="91"/>
      <c r="AE154" s="91"/>
      <c r="AF154" s="91"/>
    </row>
    <row r="155" spans="10:32" s="39" customFormat="1" ht="18" customHeight="1" x14ac:dyDescent="0.15">
      <c r="J155" s="40"/>
      <c r="K155" s="40"/>
      <c r="Y155" s="79"/>
      <c r="Z155" s="91"/>
      <c r="AA155" s="91"/>
      <c r="AB155" s="91"/>
      <c r="AC155" s="91"/>
      <c r="AD155" s="91"/>
      <c r="AE155" s="91"/>
      <c r="AF155" s="91"/>
    </row>
    <row r="156" spans="10:32" s="39" customFormat="1" ht="18" customHeight="1" x14ac:dyDescent="0.15">
      <c r="J156" s="40"/>
      <c r="K156" s="40"/>
      <c r="Y156" s="79"/>
      <c r="Z156" s="91"/>
      <c r="AA156" s="91"/>
      <c r="AB156" s="91"/>
      <c r="AC156" s="91"/>
      <c r="AD156" s="91"/>
      <c r="AE156" s="91"/>
      <c r="AF156" s="91"/>
    </row>
    <row r="157" spans="10:32" s="39" customFormat="1" ht="18" customHeight="1" x14ac:dyDescent="0.15">
      <c r="J157" s="40"/>
      <c r="K157" s="40"/>
      <c r="Y157" s="79"/>
      <c r="Z157" s="91"/>
      <c r="AA157" s="91"/>
      <c r="AB157" s="91"/>
      <c r="AC157" s="91"/>
      <c r="AD157" s="91"/>
      <c r="AE157" s="91"/>
      <c r="AF157" s="91"/>
    </row>
    <row r="158" spans="10:32" s="39" customFormat="1" ht="18" customHeight="1" x14ac:dyDescent="0.15">
      <c r="J158" s="40"/>
      <c r="K158" s="40"/>
      <c r="Y158" s="79"/>
      <c r="Z158" s="91"/>
      <c r="AA158" s="91"/>
      <c r="AB158" s="91"/>
      <c r="AC158" s="91"/>
      <c r="AD158" s="91"/>
      <c r="AE158" s="91"/>
      <c r="AF158" s="91"/>
    </row>
    <row r="159" spans="10:32" s="39" customFormat="1" ht="18" customHeight="1" x14ac:dyDescent="0.15">
      <c r="J159" s="40"/>
      <c r="K159" s="40"/>
      <c r="Y159" s="79"/>
      <c r="Z159" s="91"/>
      <c r="AA159" s="91"/>
      <c r="AB159" s="91"/>
      <c r="AC159" s="91"/>
      <c r="AD159" s="91"/>
      <c r="AE159" s="91"/>
      <c r="AF159" s="91"/>
    </row>
    <row r="160" spans="10:32" s="39" customFormat="1" ht="18" customHeight="1" x14ac:dyDescent="0.15">
      <c r="J160" s="40"/>
      <c r="K160" s="40"/>
      <c r="Y160" s="79"/>
      <c r="Z160" s="91"/>
      <c r="AA160" s="91"/>
      <c r="AB160" s="91"/>
      <c r="AC160" s="91"/>
      <c r="AD160" s="91"/>
      <c r="AE160" s="91"/>
      <c r="AF160" s="91"/>
    </row>
    <row r="161" spans="10:32" s="39" customFormat="1" ht="18" customHeight="1" x14ac:dyDescent="0.15">
      <c r="J161" s="40"/>
      <c r="K161" s="40"/>
      <c r="Y161" s="79"/>
      <c r="Z161" s="91"/>
      <c r="AA161" s="91"/>
      <c r="AB161" s="91"/>
      <c r="AC161" s="91"/>
      <c r="AD161" s="91"/>
      <c r="AE161" s="91"/>
      <c r="AF161" s="91"/>
    </row>
    <row r="162" spans="10:32" s="39" customFormat="1" ht="18" customHeight="1" x14ac:dyDescent="0.15">
      <c r="J162" s="40"/>
      <c r="K162" s="40"/>
      <c r="Y162" s="79"/>
      <c r="Z162" s="91"/>
      <c r="AA162" s="91"/>
      <c r="AB162" s="91"/>
      <c r="AC162" s="91"/>
      <c r="AD162" s="91"/>
      <c r="AE162" s="91"/>
      <c r="AF162" s="91"/>
    </row>
    <row r="163" spans="10:32" s="39" customFormat="1" ht="18" customHeight="1" x14ac:dyDescent="0.15">
      <c r="J163" s="40"/>
      <c r="K163" s="40"/>
      <c r="Y163" s="79"/>
      <c r="Z163" s="91"/>
      <c r="AA163" s="91"/>
      <c r="AB163" s="91"/>
      <c r="AC163" s="91"/>
      <c r="AD163" s="91"/>
      <c r="AE163" s="91"/>
      <c r="AF163" s="91"/>
    </row>
    <row r="164" spans="10:32" s="39" customFormat="1" ht="18" customHeight="1" x14ac:dyDescent="0.15">
      <c r="J164" s="40"/>
      <c r="K164" s="40"/>
      <c r="Y164" s="79"/>
      <c r="Z164" s="91"/>
      <c r="AA164" s="91"/>
      <c r="AB164" s="91"/>
      <c r="AC164" s="91"/>
      <c r="AD164" s="91"/>
      <c r="AE164" s="91"/>
      <c r="AF164" s="91"/>
    </row>
    <row r="165" spans="10:32" s="39" customFormat="1" ht="18" customHeight="1" x14ac:dyDescent="0.15">
      <c r="J165" s="40"/>
      <c r="K165" s="40"/>
      <c r="Y165" s="79"/>
      <c r="Z165" s="91"/>
      <c r="AA165" s="91"/>
      <c r="AB165" s="91"/>
      <c r="AC165" s="91"/>
      <c r="AD165" s="91"/>
      <c r="AE165" s="91"/>
      <c r="AF165" s="91"/>
    </row>
    <row r="166" spans="10:32" s="39" customFormat="1" ht="18" customHeight="1" x14ac:dyDescent="0.15">
      <c r="J166" s="40"/>
      <c r="K166" s="40"/>
      <c r="Y166" s="79"/>
      <c r="Z166" s="91"/>
      <c r="AA166" s="91"/>
      <c r="AB166" s="91"/>
      <c r="AC166" s="91"/>
      <c r="AD166" s="91"/>
      <c r="AE166" s="91"/>
      <c r="AF166" s="91"/>
    </row>
    <row r="167" spans="10:32" s="39" customFormat="1" ht="18" customHeight="1" x14ac:dyDescent="0.15">
      <c r="J167" s="40"/>
      <c r="K167" s="40"/>
      <c r="Y167" s="79"/>
      <c r="Z167" s="91"/>
      <c r="AA167" s="91"/>
      <c r="AB167" s="91"/>
      <c r="AC167" s="91"/>
      <c r="AD167" s="91"/>
      <c r="AE167" s="91"/>
      <c r="AF167" s="91"/>
    </row>
    <row r="168" spans="10:32" s="39" customFormat="1" ht="18" customHeight="1" x14ac:dyDescent="0.15">
      <c r="J168" s="40"/>
      <c r="K168" s="40"/>
      <c r="Y168" s="79"/>
      <c r="Z168" s="91"/>
      <c r="AA168" s="91"/>
      <c r="AB168" s="91"/>
      <c r="AC168" s="91"/>
      <c r="AD168" s="91"/>
      <c r="AE168" s="91"/>
      <c r="AF168" s="91"/>
    </row>
    <row r="169" spans="10:32" s="39" customFormat="1" ht="18" customHeight="1" x14ac:dyDescent="0.15">
      <c r="J169" s="40"/>
      <c r="K169" s="40"/>
      <c r="Y169" s="79"/>
      <c r="Z169" s="91"/>
      <c r="AA169" s="91"/>
      <c r="AB169" s="91"/>
      <c r="AC169" s="91"/>
      <c r="AD169" s="91"/>
      <c r="AE169" s="91"/>
      <c r="AF169" s="91"/>
    </row>
    <row r="170" spans="10:32" s="39" customFormat="1" ht="18" customHeight="1" x14ac:dyDescent="0.15">
      <c r="J170" s="40"/>
      <c r="K170" s="40"/>
      <c r="Y170" s="79"/>
      <c r="Z170" s="91"/>
      <c r="AA170" s="91"/>
      <c r="AB170" s="91"/>
      <c r="AC170" s="91"/>
      <c r="AD170" s="91"/>
      <c r="AE170" s="91"/>
      <c r="AF170" s="91"/>
    </row>
    <row r="171" spans="10:32" s="39" customFormat="1" ht="18" customHeight="1" x14ac:dyDescent="0.15">
      <c r="J171" s="40"/>
      <c r="K171" s="40"/>
      <c r="Y171" s="79"/>
      <c r="Z171" s="91"/>
      <c r="AA171" s="91"/>
      <c r="AB171" s="91"/>
      <c r="AC171" s="91"/>
      <c r="AD171" s="91"/>
      <c r="AE171" s="91"/>
      <c r="AF171" s="91"/>
    </row>
    <row r="172" spans="10:32" s="39" customFormat="1" ht="18" customHeight="1" x14ac:dyDescent="0.15">
      <c r="J172" s="40"/>
      <c r="K172" s="40"/>
      <c r="Y172" s="79"/>
      <c r="Z172" s="91"/>
      <c r="AA172" s="91"/>
      <c r="AB172" s="91"/>
      <c r="AC172" s="91"/>
      <c r="AD172" s="91"/>
      <c r="AE172" s="91"/>
      <c r="AF172" s="91"/>
    </row>
    <row r="173" spans="10:32" s="39" customFormat="1" ht="18" customHeight="1" x14ac:dyDescent="0.15">
      <c r="J173" s="40"/>
      <c r="K173" s="40"/>
      <c r="Y173" s="79"/>
      <c r="Z173" s="91"/>
      <c r="AA173" s="91"/>
      <c r="AB173" s="91"/>
      <c r="AC173" s="91"/>
      <c r="AD173" s="91"/>
      <c r="AE173" s="91"/>
      <c r="AF173" s="91"/>
    </row>
    <row r="174" spans="10:32" s="39" customFormat="1" ht="18" customHeight="1" x14ac:dyDescent="0.15">
      <c r="J174" s="40"/>
      <c r="K174" s="40"/>
      <c r="Y174" s="79"/>
      <c r="Z174" s="91"/>
      <c r="AA174" s="91"/>
      <c r="AB174" s="91"/>
      <c r="AC174" s="91"/>
      <c r="AD174" s="91"/>
      <c r="AE174" s="91"/>
      <c r="AF174" s="91"/>
    </row>
    <row r="175" spans="10:32" s="39" customFormat="1" ht="18" customHeight="1" x14ac:dyDescent="0.15">
      <c r="J175" s="40"/>
      <c r="K175" s="40"/>
      <c r="Y175" s="79"/>
      <c r="Z175" s="91"/>
      <c r="AA175" s="91"/>
      <c r="AB175" s="91"/>
      <c r="AC175" s="91"/>
      <c r="AD175" s="91"/>
      <c r="AE175" s="91"/>
      <c r="AF175" s="91"/>
    </row>
    <row r="176" spans="10:32" s="39" customFormat="1" ht="18" customHeight="1" x14ac:dyDescent="0.15">
      <c r="J176" s="40"/>
      <c r="K176" s="40"/>
      <c r="Y176" s="79"/>
      <c r="Z176" s="91"/>
      <c r="AA176" s="91"/>
      <c r="AB176" s="91"/>
      <c r="AC176" s="91"/>
      <c r="AD176" s="91"/>
      <c r="AE176" s="91"/>
      <c r="AF176" s="91"/>
    </row>
    <row r="177" spans="10:32" s="39" customFormat="1" ht="18" customHeight="1" x14ac:dyDescent="0.15">
      <c r="J177" s="40"/>
      <c r="K177" s="40"/>
      <c r="Y177" s="79"/>
      <c r="Z177" s="91"/>
      <c r="AA177" s="91"/>
      <c r="AB177" s="91"/>
      <c r="AC177" s="91"/>
      <c r="AD177" s="91"/>
      <c r="AE177" s="91"/>
      <c r="AF177" s="91"/>
    </row>
    <row r="178" spans="10:32" s="39" customFormat="1" ht="18" customHeight="1" x14ac:dyDescent="0.15">
      <c r="J178" s="40"/>
      <c r="K178" s="40"/>
      <c r="Y178" s="79"/>
      <c r="Z178" s="91"/>
      <c r="AA178" s="91"/>
      <c r="AB178" s="91"/>
      <c r="AC178" s="91"/>
      <c r="AD178" s="91"/>
      <c r="AE178" s="91"/>
      <c r="AF178" s="91"/>
    </row>
    <row r="179" spans="10:32" s="39" customFormat="1" ht="18" customHeight="1" x14ac:dyDescent="0.15">
      <c r="J179" s="40"/>
      <c r="K179" s="40"/>
      <c r="Y179" s="79"/>
      <c r="Z179" s="91"/>
      <c r="AA179" s="91"/>
      <c r="AB179" s="91"/>
      <c r="AC179" s="91"/>
      <c r="AD179" s="91"/>
      <c r="AE179" s="91"/>
      <c r="AF179" s="91"/>
    </row>
    <row r="180" spans="10:32" s="39" customFormat="1" ht="18" customHeight="1" x14ac:dyDescent="0.15">
      <c r="J180" s="40"/>
      <c r="K180" s="40"/>
      <c r="Y180" s="79"/>
      <c r="Z180" s="91"/>
      <c r="AA180" s="91"/>
      <c r="AB180" s="91"/>
      <c r="AC180" s="91"/>
      <c r="AD180" s="91"/>
      <c r="AE180" s="91"/>
      <c r="AF180" s="91"/>
    </row>
    <row r="181" spans="10:32" s="39" customFormat="1" ht="18" customHeight="1" x14ac:dyDescent="0.15">
      <c r="J181" s="40"/>
      <c r="K181" s="40"/>
      <c r="Y181" s="79"/>
      <c r="Z181" s="91"/>
      <c r="AA181" s="91"/>
      <c r="AB181" s="91"/>
      <c r="AC181" s="91"/>
      <c r="AD181" s="91"/>
      <c r="AE181" s="91"/>
      <c r="AF181" s="91"/>
    </row>
    <row r="182" spans="10:32" s="39" customFormat="1" ht="18" customHeight="1" x14ac:dyDescent="0.15">
      <c r="J182" s="40"/>
      <c r="K182" s="40"/>
      <c r="Y182" s="79"/>
      <c r="Z182" s="91"/>
      <c r="AA182" s="91"/>
      <c r="AB182" s="91"/>
      <c r="AC182" s="91"/>
      <c r="AD182" s="91"/>
      <c r="AE182" s="91"/>
      <c r="AF182" s="91"/>
    </row>
    <row r="183" spans="10:32" s="39" customFormat="1" ht="18" customHeight="1" x14ac:dyDescent="0.15">
      <c r="J183" s="40"/>
      <c r="K183" s="40"/>
      <c r="Y183" s="79"/>
      <c r="Z183" s="91"/>
      <c r="AA183" s="91"/>
      <c r="AB183" s="91"/>
      <c r="AC183" s="91"/>
      <c r="AD183" s="91"/>
      <c r="AE183" s="91"/>
      <c r="AF183" s="91"/>
    </row>
    <row r="184" spans="10:32" s="39" customFormat="1" ht="18" customHeight="1" x14ac:dyDescent="0.15">
      <c r="J184" s="40"/>
      <c r="K184" s="40"/>
      <c r="Y184" s="79"/>
      <c r="Z184" s="91"/>
      <c r="AA184" s="91"/>
      <c r="AB184" s="91"/>
      <c r="AC184" s="91"/>
      <c r="AD184" s="91"/>
      <c r="AE184" s="91"/>
      <c r="AF184" s="91"/>
    </row>
    <row r="185" spans="10:32" s="39" customFormat="1" ht="18" customHeight="1" x14ac:dyDescent="0.15">
      <c r="J185" s="40"/>
      <c r="K185" s="40"/>
      <c r="Y185" s="79"/>
      <c r="Z185" s="91"/>
      <c r="AA185" s="91"/>
      <c r="AB185" s="91"/>
      <c r="AC185" s="91"/>
      <c r="AD185" s="91"/>
      <c r="AE185" s="91"/>
      <c r="AF185" s="91"/>
    </row>
    <row r="186" spans="10:32" s="39" customFormat="1" ht="18" customHeight="1" x14ac:dyDescent="0.15">
      <c r="J186" s="40"/>
      <c r="K186" s="40"/>
      <c r="Y186" s="79"/>
      <c r="Z186" s="91"/>
      <c r="AA186" s="91"/>
      <c r="AB186" s="91"/>
      <c r="AC186" s="91"/>
      <c r="AD186" s="91"/>
      <c r="AE186" s="91"/>
      <c r="AF186" s="91"/>
    </row>
    <row r="187" spans="10:32" s="39" customFormat="1" ht="18" customHeight="1" x14ac:dyDescent="0.15">
      <c r="J187" s="40"/>
      <c r="K187" s="40"/>
      <c r="Y187" s="79"/>
      <c r="Z187" s="91"/>
      <c r="AA187" s="91"/>
      <c r="AB187" s="91"/>
      <c r="AC187" s="91"/>
      <c r="AD187" s="91"/>
      <c r="AE187" s="91"/>
      <c r="AF187" s="91"/>
    </row>
    <row r="188" spans="10:32" s="39" customFormat="1" ht="18" customHeight="1" x14ac:dyDescent="0.15">
      <c r="J188" s="40"/>
      <c r="K188" s="40"/>
      <c r="Y188" s="79"/>
      <c r="Z188" s="91"/>
      <c r="AA188" s="91"/>
      <c r="AB188" s="91"/>
      <c r="AC188" s="91"/>
      <c r="AD188" s="91"/>
      <c r="AE188" s="91"/>
      <c r="AF188" s="91"/>
    </row>
    <row r="189" spans="10:32" s="39" customFormat="1" ht="18" customHeight="1" x14ac:dyDescent="0.15">
      <c r="J189" s="40"/>
      <c r="K189" s="40"/>
      <c r="Y189" s="79"/>
      <c r="Z189" s="91"/>
      <c r="AA189" s="91"/>
      <c r="AB189" s="91"/>
      <c r="AC189" s="91"/>
      <c r="AD189" s="91"/>
      <c r="AE189" s="91"/>
      <c r="AF189" s="91"/>
    </row>
    <row r="190" spans="10:32" s="39" customFormat="1" ht="18" customHeight="1" x14ac:dyDescent="0.15">
      <c r="J190" s="40"/>
      <c r="K190" s="40"/>
      <c r="Y190" s="79"/>
      <c r="Z190" s="91"/>
      <c r="AA190" s="91"/>
      <c r="AB190" s="91"/>
      <c r="AC190" s="91"/>
      <c r="AD190" s="91"/>
      <c r="AE190" s="91"/>
      <c r="AF190" s="91"/>
    </row>
    <row r="191" spans="10:32" s="39" customFormat="1" ht="18" customHeight="1" x14ac:dyDescent="0.15">
      <c r="J191" s="40"/>
      <c r="K191" s="40"/>
      <c r="Y191" s="79"/>
      <c r="Z191" s="91"/>
      <c r="AA191" s="91"/>
      <c r="AB191" s="91"/>
      <c r="AC191" s="91"/>
      <c r="AD191" s="91"/>
      <c r="AE191" s="91"/>
      <c r="AF191" s="91"/>
    </row>
    <row r="192" spans="10:32" s="39" customFormat="1" ht="18" customHeight="1" x14ac:dyDescent="0.15">
      <c r="J192" s="40"/>
      <c r="K192" s="40"/>
      <c r="Y192" s="79"/>
      <c r="Z192" s="91"/>
      <c r="AA192" s="91"/>
      <c r="AB192" s="91"/>
      <c r="AC192" s="91"/>
      <c r="AD192" s="91"/>
      <c r="AE192" s="91"/>
      <c r="AF192" s="91"/>
    </row>
    <row r="193" spans="10:32" s="39" customFormat="1" ht="18" customHeight="1" x14ac:dyDescent="0.15">
      <c r="J193" s="40"/>
      <c r="K193" s="40"/>
      <c r="Y193" s="79"/>
      <c r="Z193" s="91"/>
      <c r="AA193" s="91"/>
      <c r="AB193" s="91"/>
      <c r="AC193" s="91"/>
      <c r="AD193" s="91"/>
      <c r="AE193" s="91"/>
      <c r="AF193" s="91"/>
    </row>
    <row r="194" spans="10:32" s="39" customFormat="1" ht="18" customHeight="1" x14ac:dyDescent="0.15">
      <c r="J194" s="40"/>
      <c r="K194" s="40"/>
      <c r="Y194" s="79"/>
      <c r="Z194" s="91"/>
      <c r="AA194" s="91"/>
      <c r="AB194" s="91"/>
      <c r="AC194" s="91"/>
      <c r="AD194" s="91"/>
      <c r="AE194" s="91"/>
      <c r="AF194" s="91"/>
    </row>
    <row r="195" spans="10:32" s="39" customFormat="1" ht="18" customHeight="1" x14ac:dyDescent="0.15">
      <c r="J195" s="40"/>
      <c r="K195" s="40"/>
      <c r="Y195" s="79"/>
      <c r="Z195" s="91"/>
      <c r="AA195" s="91"/>
      <c r="AB195" s="91"/>
      <c r="AC195" s="91"/>
      <c r="AD195" s="91"/>
      <c r="AE195" s="91"/>
      <c r="AF195" s="91"/>
    </row>
    <row r="196" spans="10:32" s="39" customFormat="1" ht="18" customHeight="1" x14ac:dyDescent="0.15">
      <c r="J196" s="40"/>
      <c r="K196" s="40"/>
      <c r="Y196" s="79"/>
      <c r="Z196" s="91"/>
      <c r="AA196" s="91"/>
      <c r="AB196" s="91"/>
      <c r="AC196" s="91"/>
      <c r="AD196" s="91"/>
      <c r="AE196" s="91"/>
      <c r="AF196" s="91"/>
    </row>
    <row r="197" spans="10:32" s="39" customFormat="1" ht="18" customHeight="1" x14ac:dyDescent="0.15">
      <c r="J197" s="40"/>
      <c r="K197" s="40"/>
      <c r="Y197" s="79"/>
      <c r="Z197" s="91"/>
      <c r="AA197" s="91"/>
      <c r="AB197" s="91"/>
      <c r="AC197" s="91"/>
      <c r="AD197" s="91"/>
      <c r="AE197" s="91"/>
      <c r="AF197" s="91"/>
    </row>
    <row r="198" spans="10:32" s="39" customFormat="1" ht="18" customHeight="1" x14ac:dyDescent="0.15">
      <c r="J198" s="40"/>
      <c r="K198" s="40"/>
      <c r="Y198" s="79"/>
      <c r="Z198" s="91"/>
      <c r="AA198" s="91"/>
      <c r="AB198" s="91"/>
      <c r="AC198" s="91"/>
      <c r="AD198" s="91"/>
      <c r="AE198" s="91"/>
      <c r="AF198" s="91"/>
    </row>
    <row r="199" spans="10:32" s="39" customFormat="1" ht="18" customHeight="1" x14ac:dyDescent="0.15">
      <c r="J199" s="40"/>
      <c r="K199" s="40"/>
      <c r="Y199" s="79"/>
      <c r="Z199" s="91"/>
      <c r="AA199" s="91"/>
      <c r="AB199" s="91"/>
      <c r="AC199" s="91"/>
      <c r="AD199" s="91"/>
      <c r="AE199" s="91"/>
      <c r="AF199" s="91"/>
    </row>
    <row r="200" spans="10:32" s="39" customFormat="1" ht="18" customHeight="1" x14ac:dyDescent="0.15">
      <c r="J200" s="40"/>
      <c r="K200" s="40"/>
      <c r="Y200" s="79"/>
      <c r="Z200" s="91"/>
      <c r="AA200" s="91"/>
      <c r="AB200" s="91"/>
      <c r="AC200" s="91"/>
      <c r="AD200" s="91"/>
      <c r="AE200" s="91"/>
      <c r="AF200" s="91"/>
    </row>
    <row r="201" spans="10:32" s="39" customFormat="1" ht="18" customHeight="1" x14ac:dyDescent="0.15">
      <c r="J201" s="40"/>
      <c r="K201" s="40"/>
      <c r="Y201" s="79"/>
      <c r="Z201" s="91"/>
      <c r="AA201" s="91"/>
      <c r="AB201" s="91"/>
      <c r="AC201" s="91"/>
      <c r="AD201" s="91"/>
      <c r="AE201" s="91"/>
      <c r="AF201" s="91"/>
    </row>
    <row r="202" spans="10:32" s="39" customFormat="1" ht="18" customHeight="1" x14ac:dyDescent="0.15">
      <c r="J202" s="40"/>
      <c r="K202" s="40"/>
      <c r="Y202" s="79"/>
      <c r="Z202" s="91"/>
      <c r="AA202" s="91"/>
      <c r="AB202" s="91"/>
      <c r="AC202" s="91"/>
      <c r="AD202" s="91"/>
      <c r="AE202" s="91"/>
      <c r="AF202" s="91"/>
    </row>
    <row r="203" spans="10:32" s="39" customFormat="1" ht="18" customHeight="1" x14ac:dyDescent="0.15">
      <c r="J203" s="40"/>
      <c r="K203" s="40"/>
      <c r="Y203" s="79"/>
      <c r="Z203" s="91"/>
      <c r="AA203" s="91"/>
      <c r="AB203" s="91"/>
      <c r="AC203" s="91"/>
      <c r="AD203" s="91"/>
      <c r="AE203" s="91"/>
      <c r="AF203" s="91"/>
    </row>
    <row r="204" spans="10:32" s="39" customFormat="1" ht="18" customHeight="1" x14ac:dyDescent="0.15">
      <c r="J204" s="40"/>
      <c r="K204" s="40"/>
      <c r="Y204" s="79"/>
      <c r="Z204" s="91"/>
      <c r="AA204" s="91"/>
      <c r="AB204" s="91"/>
      <c r="AC204" s="91"/>
      <c r="AD204" s="91"/>
      <c r="AE204" s="91"/>
      <c r="AF204" s="91"/>
    </row>
    <row r="205" spans="10:32" s="39" customFormat="1" ht="18" customHeight="1" x14ac:dyDescent="0.15">
      <c r="J205" s="40"/>
      <c r="K205" s="40"/>
      <c r="Y205" s="79"/>
      <c r="Z205" s="91"/>
      <c r="AA205" s="91"/>
      <c r="AB205" s="91"/>
      <c r="AC205" s="91"/>
      <c r="AD205" s="91"/>
      <c r="AE205" s="91"/>
      <c r="AF205" s="91"/>
    </row>
    <row r="206" spans="10:32" s="39" customFormat="1" ht="18" customHeight="1" x14ac:dyDescent="0.15">
      <c r="J206" s="40"/>
      <c r="K206" s="40"/>
      <c r="Y206" s="79"/>
      <c r="Z206" s="91"/>
      <c r="AA206" s="91"/>
      <c r="AB206" s="91"/>
      <c r="AC206" s="91"/>
      <c r="AD206" s="91"/>
      <c r="AE206" s="91"/>
      <c r="AF206" s="91"/>
    </row>
    <row r="207" spans="10:32" s="39" customFormat="1" ht="18" customHeight="1" x14ac:dyDescent="0.15">
      <c r="J207" s="40"/>
      <c r="K207" s="40"/>
      <c r="Y207" s="79"/>
      <c r="Z207" s="91"/>
      <c r="AA207" s="91"/>
      <c r="AB207" s="91"/>
      <c r="AC207" s="91"/>
      <c r="AD207" s="91"/>
      <c r="AE207" s="91"/>
      <c r="AF207" s="91"/>
    </row>
    <row r="208" spans="10:32" s="39" customFormat="1" ht="18" customHeight="1" x14ac:dyDescent="0.15">
      <c r="J208" s="40"/>
      <c r="K208" s="40"/>
      <c r="Y208" s="79"/>
      <c r="Z208" s="91"/>
      <c r="AA208" s="91"/>
      <c r="AB208" s="91"/>
      <c r="AC208" s="91"/>
      <c r="AD208" s="91"/>
      <c r="AE208" s="91"/>
      <c r="AF208" s="91"/>
    </row>
    <row r="209" spans="10:32" s="39" customFormat="1" ht="18" customHeight="1" x14ac:dyDescent="0.15">
      <c r="J209" s="40"/>
      <c r="K209" s="40"/>
      <c r="Y209" s="79"/>
      <c r="Z209" s="91"/>
      <c r="AA209" s="91"/>
      <c r="AB209" s="91"/>
      <c r="AC209" s="91"/>
      <c r="AD209" s="91"/>
      <c r="AE209" s="91"/>
      <c r="AF209" s="91"/>
    </row>
    <row r="210" spans="10:32" s="39" customFormat="1" ht="18" customHeight="1" x14ac:dyDescent="0.15">
      <c r="J210" s="40"/>
      <c r="K210" s="40"/>
      <c r="Y210" s="79"/>
      <c r="Z210" s="91"/>
      <c r="AA210" s="91"/>
      <c r="AB210" s="91"/>
      <c r="AC210" s="91"/>
      <c r="AD210" s="91"/>
      <c r="AE210" s="91"/>
      <c r="AF210" s="91"/>
    </row>
    <row r="211" spans="10:32" s="39" customFormat="1" ht="18" customHeight="1" x14ac:dyDescent="0.15">
      <c r="J211" s="40"/>
      <c r="K211" s="40"/>
      <c r="Y211" s="79"/>
      <c r="Z211" s="91"/>
      <c r="AA211" s="91"/>
      <c r="AB211" s="91"/>
      <c r="AC211" s="91"/>
      <c r="AD211" s="91"/>
      <c r="AE211" s="91"/>
      <c r="AF211" s="91"/>
    </row>
    <row r="212" spans="10:32" s="39" customFormat="1" ht="18" customHeight="1" x14ac:dyDescent="0.15">
      <c r="J212" s="40"/>
      <c r="K212" s="40"/>
      <c r="Y212" s="79"/>
      <c r="Z212" s="91"/>
      <c r="AA212" s="91"/>
      <c r="AB212" s="91"/>
      <c r="AC212" s="91"/>
      <c r="AD212" s="91"/>
      <c r="AE212" s="91"/>
      <c r="AF212" s="91"/>
    </row>
    <row r="213" spans="10:32" s="39" customFormat="1" ht="18" customHeight="1" x14ac:dyDescent="0.15">
      <c r="J213" s="40"/>
      <c r="K213" s="40"/>
      <c r="Y213" s="79"/>
      <c r="Z213" s="91"/>
      <c r="AA213" s="91"/>
      <c r="AB213" s="91"/>
      <c r="AC213" s="91"/>
      <c r="AD213" s="91"/>
      <c r="AE213" s="91"/>
      <c r="AF213" s="91"/>
    </row>
    <row r="214" spans="10:32" s="39" customFormat="1" ht="18" customHeight="1" x14ac:dyDescent="0.15">
      <c r="J214" s="40"/>
      <c r="K214" s="40"/>
      <c r="Y214" s="79"/>
      <c r="Z214" s="91"/>
      <c r="AA214" s="91"/>
      <c r="AB214" s="91"/>
      <c r="AC214" s="91"/>
      <c r="AD214" s="91"/>
      <c r="AE214" s="91"/>
      <c r="AF214" s="91"/>
    </row>
    <row r="215" spans="10:32" s="39" customFormat="1" ht="18" customHeight="1" x14ac:dyDescent="0.15">
      <c r="J215" s="40"/>
      <c r="K215" s="40"/>
      <c r="Y215" s="79"/>
      <c r="Z215" s="91"/>
      <c r="AA215" s="91"/>
      <c r="AB215" s="91"/>
      <c r="AC215" s="91"/>
      <c r="AD215" s="91"/>
      <c r="AE215" s="91"/>
      <c r="AF215" s="91"/>
    </row>
    <row r="216" spans="10:32" s="39" customFormat="1" ht="18" customHeight="1" x14ac:dyDescent="0.15">
      <c r="J216" s="40"/>
      <c r="K216" s="40"/>
      <c r="Y216" s="79"/>
      <c r="Z216" s="91"/>
      <c r="AA216" s="91"/>
      <c r="AB216" s="91"/>
      <c r="AC216" s="91"/>
      <c r="AD216" s="91"/>
      <c r="AE216" s="91"/>
      <c r="AF216" s="91"/>
    </row>
    <row r="217" spans="10:32" s="39" customFormat="1" ht="18" customHeight="1" x14ac:dyDescent="0.15">
      <c r="J217" s="40"/>
      <c r="K217" s="40"/>
      <c r="Y217" s="79"/>
      <c r="Z217" s="91"/>
      <c r="AA217" s="91"/>
      <c r="AB217" s="91"/>
      <c r="AC217" s="91"/>
      <c r="AD217" s="91"/>
      <c r="AE217" s="91"/>
      <c r="AF217" s="91"/>
    </row>
    <row r="218" spans="10:32" s="39" customFormat="1" ht="18" customHeight="1" x14ac:dyDescent="0.15">
      <c r="J218" s="40"/>
      <c r="K218" s="40"/>
      <c r="Y218" s="79"/>
      <c r="Z218" s="91"/>
      <c r="AA218" s="91"/>
      <c r="AB218" s="91"/>
      <c r="AC218" s="91"/>
      <c r="AD218" s="91"/>
      <c r="AE218" s="91"/>
      <c r="AF218" s="91"/>
    </row>
    <row r="219" spans="10:32" s="39" customFormat="1" ht="18" customHeight="1" x14ac:dyDescent="0.15">
      <c r="J219" s="40"/>
      <c r="K219" s="40"/>
      <c r="Y219" s="79"/>
      <c r="Z219" s="91"/>
      <c r="AA219" s="91"/>
      <c r="AB219" s="91"/>
      <c r="AC219" s="91"/>
      <c r="AD219" s="91"/>
      <c r="AE219" s="91"/>
      <c r="AF219" s="91"/>
    </row>
    <row r="220" spans="10:32" s="39" customFormat="1" ht="18" customHeight="1" x14ac:dyDescent="0.15">
      <c r="J220" s="40"/>
      <c r="K220" s="40"/>
      <c r="Y220" s="79"/>
      <c r="Z220" s="91"/>
      <c r="AA220" s="91"/>
      <c r="AB220" s="91"/>
      <c r="AC220" s="91"/>
      <c r="AD220" s="91"/>
      <c r="AE220" s="91"/>
      <c r="AF220" s="91"/>
    </row>
    <row r="221" spans="10:32" s="39" customFormat="1" ht="18" customHeight="1" x14ac:dyDescent="0.15">
      <c r="J221" s="40"/>
      <c r="K221" s="40"/>
      <c r="Y221" s="79"/>
      <c r="Z221" s="91"/>
      <c r="AA221" s="91"/>
      <c r="AB221" s="91"/>
      <c r="AC221" s="91"/>
      <c r="AD221" s="91"/>
      <c r="AE221" s="91"/>
      <c r="AF221" s="91"/>
    </row>
    <row r="222" spans="10:32" s="39" customFormat="1" ht="18" customHeight="1" x14ac:dyDescent="0.15">
      <c r="J222" s="40"/>
      <c r="K222" s="40"/>
      <c r="Y222" s="79"/>
      <c r="Z222" s="91"/>
      <c r="AA222" s="91"/>
      <c r="AB222" s="91"/>
      <c r="AC222" s="91"/>
      <c r="AD222" s="91"/>
      <c r="AE222" s="91"/>
      <c r="AF222" s="91"/>
    </row>
    <row r="223" spans="10:32" s="39" customFormat="1" ht="18" customHeight="1" x14ac:dyDescent="0.15">
      <c r="J223" s="40"/>
      <c r="K223" s="40"/>
      <c r="Y223" s="79"/>
      <c r="Z223" s="91"/>
      <c r="AA223" s="91"/>
      <c r="AB223" s="91"/>
      <c r="AC223" s="91"/>
      <c r="AD223" s="91"/>
      <c r="AE223" s="91"/>
      <c r="AF223" s="91"/>
    </row>
    <row r="224" spans="10:32" s="39" customFormat="1" ht="18" customHeight="1" x14ac:dyDescent="0.15">
      <c r="J224" s="40"/>
      <c r="K224" s="40"/>
      <c r="Y224" s="79"/>
      <c r="Z224" s="91"/>
      <c r="AA224" s="91"/>
      <c r="AB224" s="91"/>
      <c r="AC224" s="91"/>
      <c r="AD224" s="91"/>
      <c r="AE224" s="91"/>
      <c r="AF224" s="91"/>
    </row>
    <row r="225" spans="10:32" s="39" customFormat="1" ht="18" customHeight="1" x14ac:dyDescent="0.15">
      <c r="J225" s="40"/>
      <c r="K225" s="40"/>
      <c r="Y225" s="79"/>
      <c r="Z225" s="91"/>
      <c r="AA225" s="91"/>
      <c r="AB225" s="91"/>
      <c r="AC225" s="91"/>
      <c r="AD225" s="91"/>
      <c r="AE225" s="91"/>
      <c r="AF225" s="91"/>
    </row>
    <row r="226" spans="10:32" s="39" customFormat="1" ht="18" customHeight="1" x14ac:dyDescent="0.15">
      <c r="J226" s="40"/>
      <c r="K226" s="40"/>
      <c r="Y226" s="79"/>
      <c r="Z226" s="91"/>
      <c r="AA226" s="91"/>
      <c r="AB226" s="91"/>
      <c r="AC226" s="91"/>
      <c r="AD226" s="91"/>
      <c r="AE226" s="91"/>
      <c r="AF226" s="91"/>
    </row>
    <row r="227" spans="10:32" s="39" customFormat="1" ht="18" customHeight="1" x14ac:dyDescent="0.15">
      <c r="J227" s="40"/>
      <c r="K227" s="40"/>
      <c r="Y227" s="79"/>
      <c r="Z227" s="91"/>
      <c r="AA227" s="91"/>
      <c r="AB227" s="91"/>
      <c r="AC227" s="91"/>
      <c r="AD227" s="91"/>
      <c r="AE227" s="91"/>
      <c r="AF227" s="91"/>
    </row>
    <row r="228" spans="10:32" s="39" customFormat="1" ht="18" customHeight="1" x14ac:dyDescent="0.15">
      <c r="J228" s="40"/>
      <c r="K228" s="40"/>
      <c r="Y228" s="79"/>
      <c r="Z228" s="91"/>
      <c r="AA228" s="91"/>
      <c r="AB228" s="91"/>
      <c r="AC228" s="91"/>
      <c r="AD228" s="91"/>
      <c r="AE228" s="91"/>
      <c r="AF228" s="91"/>
    </row>
    <row r="229" spans="10:32" s="39" customFormat="1" ht="18" customHeight="1" x14ac:dyDescent="0.15">
      <c r="J229" s="40"/>
      <c r="K229" s="40"/>
      <c r="Y229" s="79"/>
      <c r="Z229" s="91"/>
      <c r="AA229" s="91"/>
      <c r="AB229" s="91"/>
      <c r="AC229" s="91"/>
      <c r="AD229" s="91"/>
      <c r="AE229" s="91"/>
      <c r="AF229" s="91"/>
    </row>
    <row r="230" spans="10:32" s="39" customFormat="1" x14ac:dyDescent="0.15">
      <c r="J230" s="40"/>
      <c r="K230" s="40"/>
      <c r="Y230" s="79"/>
      <c r="Z230" s="91"/>
      <c r="AA230" s="91"/>
      <c r="AB230" s="91"/>
      <c r="AC230" s="91"/>
      <c r="AD230" s="91"/>
      <c r="AE230" s="91"/>
      <c r="AF230" s="91"/>
    </row>
    <row r="231" spans="10:32" s="39" customFormat="1" x14ac:dyDescent="0.15">
      <c r="J231" s="40"/>
      <c r="K231" s="40"/>
      <c r="Y231" s="79"/>
      <c r="Z231" s="91"/>
      <c r="AA231" s="91"/>
      <c r="AB231" s="91"/>
      <c r="AC231" s="91"/>
      <c r="AD231" s="91"/>
      <c r="AE231" s="91"/>
      <c r="AF231" s="91"/>
    </row>
    <row r="232" spans="10:32" s="39" customFormat="1" x14ac:dyDescent="0.15">
      <c r="J232" s="40"/>
      <c r="K232" s="40"/>
      <c r="Y232" s="79"/>
      <c r="Z232" s="91"/>
      <c r="AA232" s="91"/>
      <c r="AB232" s="91"/>
      <c r="AC232" s="91"/>
      <c r="AD232" s="91"/>
      <c r="AE232" s="91"/>
      <c r="AF232" s="91"/>
    </row>
    <row r="233" spans="10:32" s="39" customFormat="1" x14ac:dyDescent="0.15">
      <c r="J233" s="40"/>
      <c r="K233" s="40"/>
      <c r="Y233" s="79"/>
      <c r="Z233" s="91"/>
      <c r="AA233" s="91"/>
      <c r="AB233" s="91"/>
      <c r="AC233" s="91"/>
      <c r="AD233" s="91"/>
      <c r="AE233" s="91"/>
      <c r="AF233" s="91"/>
    </row>
    <row r="234" spans="10:32" s="39" customFormat="1" x14ac:dyDescent="0.15">
      <c r="J234" s="40"/>
      <c r="K234" s="40"/>
      <c r="Y234" s="79"/>
      <c r="Z234" s="91"/>
      <c r="AA234" s="91"/>
      <c r="AB234" s="91"/>
      <c r="AC234" s="91"/>
      <c r="AD234" s="91"/>
      <c r="AE234" s="91"/>
      <c r="AF234" s="91"/>
    </row>
    <row r="235" spans="10:32" s="39" customFormat="1" x14ac:dyDescent="0.15">
      <c r="J235" s="40"/>
      <c r="K235" s="40"/>
      <c r="Y235" s="79"/>
      <c r="Z235" s="91"/>
      <c r="AA235" s="91"/>
      <c r="AB235" s="91"/>
      <c r="AC235" s="91"/>
      <c r="AD235" s="91"/>
      <c r="AE235" s="91"/>
      <c r="AF235" s="91"/>
    </row>
    <row r="236" spans="10:32" s="39" customFormat="1" x14ac:dyDescent="0.15">
      <c r="J236" s="40"/>
      <c r="K236" s="40"/>
      <c r="Y236" s="79"/>
      <c r="Z236" s="91"/>
      <c r="AA236" s="91"/>
      <c r="AB236" s="91"/>
      <c r="AC236" s="91"/>
      <c r="AD236" s="91"/>
      <c r="AE236" s="91"/>
      <c r="AF236" s="91"/>
    </row>
    <row r="237" spans="10:32" s="39" customFormat="1" x14ac:dyDescent="0.15">
      <c r="J237" s="40"/>
      <c r="K237" s="40"/>
      <c r="Y237" s="79"/>
      <c r="Z237" s="91"/>
      <c r="AA237" s="91"/>
      <c r="AB237" s="91"/>
      <c r="AC237" s="91"/>
      <c r="AD237" s="91"/>
      <c r="AE237" s="91"/>
      <c r="AF237" s="91"/>
    </row>
    <row r="238" spans="10:32" s="39" customFormat="1" x14ac:dyDescent="0.15">
      <c r="J238" s="40"/>
      <c r="K238" s="40"/>
      <c r="Y238" s="79"/>
      <c r="Z238" s="91"/>
      <c r="AA238" s="91"/>
      <c r="AB238" s="91"/>
      <c r="AC238" s="91"/>
      <c r="AD238" s="91"/>
      <c r="AE238" s="91"/>
      <c r="AF238" s="91"/>
    </row>
    <row r="239" spans="10:32" s="39" customFormat="1" x14ac:dyDescent="0.15">
      <c r="J239" s="40"/>
      <c r="K239" s="40"/>
      <c r="Y239" s="79"/>
      <c r="Z239" s="91"/>
      <c r="AA239" s="91"/>
      <c r="AB239" s="91"/>
      <c r="AC239" s="91"/>
      <c r="AD239" s="91"/>
      <c r="AE239" s="91"/>
      <c r="AF239" s="91"/>
    </row>
    <row r="240" spans="10:32" s="39" customFormat="1" x14ac:dyDescent="0.15">
      <c r="J240" s="40"/>
      <c r="K240" s="40"/>
      <c r="Y240" s="79"/>
      <c r="Z240" s="91"/>
      <c r="AA240" s="91"/>
      <c r="AB240" s="91"/>
      <c r="AC240" s="91"/>
      <c r="AD240" s="91"/>
      <c r="AE240" s="91"/>
      <c r="AF240" s="91"/>
    </row>
    <row r="241" spans="10:32" s="39" customFormat="1" x14ac:dyDescent="0.15">
      <c r="J241" s="40"/>
      <c r="K241" s="40"/>
      <c r="Y241" s="79"/>
      <c r="Z241" s="91"/>
      <c r="AA241" s="91"/>
      <c r="AB241" s="91"/>
      <c r="AC241" s="91"/>
      <c r="AD241" s="91"/>
      <c r="AE241" s="91"/>
      <c r="AF241" s="91"/>
    </row>
    <row r="242" spans="10:32" s="39" customFormat="1" x14ac:dyDescent="0.15">
      <c r="J242" s="40"/>
      <c r="K242" s="40"/>
      <c r="Y242" s="79"/>
      <c r="Z242" s="91"/>
      <c r="AA242" s="91"/>
      <c r="AB242" s="91"/>
      <c r="AC242" s="91"/>
      <c r="AD242" s="91"/>
      <c r="AE242" s="91"/>
      <c r="AF242" s="91"/>
    </row>
    <row r="243" spans="10:32" s="39" customFormat="1" x14ac:dyDescent="0.15">
      <c r="J243" s="40"/>
      <c r="K243" s="40"/>
      <c r="Y243" s="79"/>
      <c r="Z243" s="91"/>
      <c r="AA243" s="91"/>
      <c r="AB243" s="91"/>
      <c r="AC243" s="91"/>
      <c r="AD243" s="91"/>
      <c r="AE243" s="91"/>
      <c r="AF243" s="91"/>
    </row>
    <row r="244" spans="10:32" s="39" customFormat="1" x14ac:dyDescent="0.15">
      <c r="J244" s="40"/>
      <c r="K244" s="40"/>
      <c r="Y244" s="79"/>
      <c r="Z244" s="91"/>
      <c r="AA244" s="91"/>
      <c r="AB244" s="91"/>
      <c r="AC244" s="91"/>
      <c r="AD244" s="91"/>
      <c r="AE244" s="91"/>
      <c r="AF244" s="91"/>
    </row>
    <row r="245" spans="10:32" s="39" customFormat="1" x14ac:dyDescent="0.15">
      <c r="J245" s="40"/>
      <c r="K245" s="40"/>
      <c r="Y245" s="79"/>
      <c r="Z245" s="91"/>
      <c r="AA245" s="91"/>
      <c r="AB245" s="91"/>
      <c r="AC245" s="91"/>
      <c r="AD245" s="91"/>
      <c r="AE245" s="91"/>
      <c r="AF245" s="91"/>
    </row>
    <row r="246" spans="10:32" s="39" customFormat="1" x14ac:dyDescent="0.15">
      <c r="J246" s="40"/>
      <c r="K246" s="40"/>
      <c r="Y246" s="79"/>
      <c r="Z246" s="91"/>
      <c r="AA246" s="91"/>
      <c r="AB246" s="91"/>
      <c r="AC246" s="91"/>
      <c r="AD246" s="91"/>
      <c r="AE246" s="91"/>
      <c r="AF246" s="91"/>
    </row>
    <row r="247" spans="10:32" s="39" customFormat="1" x14ac:dyDescent="0.15">
      <c r="J247" s="40"/>
      <c r="K247" s="40"/>
      <c r="Y247" s="79"/>
      <c r="Z247" s="91"/>
      <c r="AA247" s="91"/>
      <c r="AB247" s="91"/>
      <c r="AC247" s="91"/>
      <c r="AD247" s="91"/>
      <c r="AE247" s="91"/>
      <c r="AF247" s="91"/>
    </row>
    <row r="248" spans="10:32" s="39" customFormat="1" x14ac:dyDescent="0.15">
      <c r="J248" s="40"/>
      <c r="K248" s="40"/>
      <c r="Y248" s="79"/>
      <c r="Z248" s="91"/>
      <c r="AA248" s="91"/>
      <c r="AB248" s="91"/>
      <c r="AC248" s="91"/>
      <c r="AD248" s="91"/>
      <c r="AE248" s="91"/>
      <c r="AF248" s="91"/>
    </row>
    <row r="249" spans="10:32" s="39" customFormat="1" x14ac:dyDescent="0.15">
      <c r="J249" s="40"/>
      <c r="K249" s="40"/>
      <c r="Y249" s="79"/>
      <c r="Z249" s="91"/>
      <c r="AA249" s="91"/>
      <c r="AB249" s="91"/>
      <c r="AC249" s="91"/>
      <c r="AD249" s="91"/>
      <c r="AE249" s="91"/>
      <c r="AF249" s="91"/>
    </row>
    <row r="250" spans="10:32" s="39" customFormat="1" x14ac:dyDescent="0.15">
      <c r="J250" s="40"/>
      <c r="K250" s="40"/>
      <c r="Y250" s="79"/>
      <c r="Z250" s="91"/>
      <c r="AA250" s="91"/>
      <c r="AB250" s="91"/>
      <c r="AC250" s="91"/>
      <c r="AD250" s="91"/>
      <c r="AE250" s="91"/>
      <c r="AF250" s="91"/>
    </row>
    <row r="251" spans="10:32" s="39" customFormat="1" x14ac:dyDescent="0.15">
      <c r="J251" s="40"/>
      <c r="K251" s="40"/>
      <c r="Y251" s="79"/>
      <c r="Z251" s="91"/>
      <c r="AA251" s="91"/>
      <c r="AB251" s="91"/>
      <c r="AC251" s="91"/>
      <c r="AD251" s="91"/>
      <c r="AE251" s="91"/>
      <c r="AF251" s="91"/>
    </row>
    <row r="252" spans="10:32" s="39" customFormat="1" x14ac:dyDescent="0.15">
      <c r="J252" s="40"/>
      <c r="K252" s="40"/>
      <c r="Y252" s="79"/>
      <c r="Z252" s="91"/>
      <c r="AA252" s="91"/>
      <c r="AB252" s="91"/>
      <c r="AC252" s="91"/>
      <c r="AD252" s="91"/>
      <c r="AE252" s="91"/>
      <c r="AF252" s="91"/>
    </row>
    <row r="253" spans="10:32" s="39" customFormat="1" x14ac:dyDescent="0.15">
      <c r="J253" s="40"/>
      <c r="K253" s="40"/>
      <c r="Y253" s="79"/>
      <c r="Z253" s="91"/>
      <c r="AA253" s="91"/>
      <c r="AB253" s="91"/>
      <c r="AC253" s="91"/>
      <c r="AD253" s="91"/>
      <c r="AE253" s="91"/>
      <c r="AF253" s="91"/>
    </row>
    <row r="254" spans="10:32" s="39" customFormat="1" x14ac:dyDescent="0.15">
      <c r="J254" s="40"/>
      <c r="K254" s="40"/>
      <c r="Y254" s="79"/>
      <c r="Z254" s="91"/>
      <c r="AA254" s="91"/>
      <c r="AB254" s="91"/>
      <c r="AC254" s="91"/>
      <c r="AD254" s="91"/>
      <c r="AE254" s="91"/>
      <c r="AF254" s="91"/>
    </row>
    <row r="255" spans="10:32" s="39" customFormat="1" x14ac:dyDescent="0.15">
      <c r="J255" s="40"/>
      <c r="K255" s="40"/>
      <c r="Y255" s="79"/>
      <c r="Z255" s="91"/>
      <c r="AA255" s="91"/>
      <c r="AB255" s="91"/>
      <c r="AC255" s="91"/>
      <c r="AD255" s="91"/>
      <c r="AE255" s="91"/>
      <c r="AF255" s="91"/>
    </row>
    <row r="256" spans="10:32" s="39" customFormat="1" x14ac:dyDescent="0.15">
      <c r="J256" s="40"/>
      <c r="K256" s="40"/>
      <c r="Y256" s="79"/>
      <c r="Z256" s="91"/>
      <c r="AA256" s="91"/>
      <c r="AB256" s="91"/>
      <c r="AC256" s="91"/>
      <c r="AD256" s="91"/>
      <c r="AE256" s="91"/>
      <c r="AF256" s="91"/>
    </row>
    <row r="257" spans="10:32" s="39" customFormat="1" x14ac:dyDescent="0.15">
      <c r="J257" s="40"/>
      <c r="K257" s="40"/>
      <c r="Y257" s="79"/>
      <c r="Z257" s="91"/>
      <c r="AA257" s="91"/>
      <c r="AB257" s="91"/>
      <c r="AC257" s="91"/>
      <c r="AD257" s="91"/>
      <c r="AE257" s="91"/>
      <c r="AF257" s="91"/>
    </row>
    <row r="258" spans="10:32" s="39" customFormat="1" x14ac:dyDescent="0.15">
      <c r="J258" s="40"/>
      <c r="K258" s="40"/>
      <c r="Y258" s="79"/>
      <c r="Z258" s="91"/>
      <c r="AA258" s="91"/>
      <c r="AB258" s="91"/>
      <c r="AC258" s="91"/>
      <c r="AD258" s="91"/>
      <c r="AE258" s="91"/>
      <c r="AF258" s="91"/>
    </row>
    <row r="259" spans="10:32" s="39" customFormat="1" x14ac:dyDescent="0.15">
      <c r="J259" s="40"/>
      <c r="K259" s="40"/>
      <c r="Y259" s="79"/>
      <c r="Z259" s="91"/>
      <c r="AA259" s="91"/>
      <c r="AB259" s="91"/>
      <c r="AC259" s="91"/>
      <c r="AD259" s="91"/>
      <c r="AE259" s="91"/>
      <c r="AF259" s="91"/>
    </row>
    <row r="260" spans="10:32" s="39" customFormat="1" x14ac:dyDescent="0.15">
      <c r="J260" s="40"/>
      <c r="K260" s="40"/>
      <c r="Y260" s="79"/>
      <c r="Z260" s="91"/>
      <c r="AA260" s="91"/>
      <c r="AB260" s="91"/>
      <c r="AC260" s="91"/>
      <c r="AD260" s="91"/>
      <c r="AE260" s="91"/>
      <c r="AF260" s="91"/>
    </row>
    <row r="261" spans="10:32" s="39" customFormat="1" x14ac:dyDescent="0.15">
      <c r="J261" s="40"/>
      <c r="K261" s="40"/>
      <c r="Y261" s="79"/>
      <c r="Z261" s="91"/>
      <c r="AA261" s="91"/>
      <c r="AB261" s="91"/>
      <c r="AC261" s="91"/>
      <c r="AD261" s="91"/>
      <c r="AE261" s="91"/>
      <c r="AF261" s="91"/>
    </row>
    <row r="262" spans="10:32" s="39" customFormat="1" x14ac:dyDescent="0.15">
      <c r="J262" s="40"/>
      <c r="K262" s="40"/>
      <c r="Y262" s="79"/>
      <c r="Z262" s="91"/>
      <c r="AA262" s="91"/>
      <c r="AB262" s="91"/>
      <c r="AC262" s="91"/>
      <c r="AD262" s="91"/>
      <c r="AE262" s="91"/>
      <c r="AF262" s="91"/>
    </row>
    <row r="263" spans="10:32" s="39" customFormat="1" x14ac:dyDescent="0.15">
      <c r="J263" s="40"/>
      <c r="K263" s="40"/>
      <c r="Y263" s="79"/>
      <c r="Z263" s="91"/>
      <c r="AA263" s="91"/>
      <c r="AB263" s="91"/>
      <c r="AC263" s="91"/>
      <c r="AD263" s="91"/>
      <c r="AE263" s="91"/>
      <c r="AF263" s="91"/>
    </row>
    <row r="264" spans="10:32" s="39" customFormat="1" x14ac:dyDescent="0.15">
      <c r="J264" s="40"/>
      <c r="K264" s="40"/>
      <c r="Y264" s="79"/>
      <c r="Z264" s="91"/>
      <c r="AA264" s="91"/>
      <c r="AB264" s="91"/>
      <c r="AC264" s="91"/>
      <c r="AD264" s="91"/>
      <c r="AE264" s="91"/>
      <c r="AF264" s="91"/>
    </row>
    <row r="265" spans="10:32" s="39" customFormat="1" x14ac:dyDescent="0.15">
      <c r="J265" s="40"/>
      <c r="K265" s="40"/>
      <c r="Y265" s="79"/>
      <c r="Z265" s="91"/>
      <c r="AA265" s="91"/>
      <c r="AB265" s="91"/>
      <c r="AC265" s="91"/>
      <c r="AD265" s="91"/>
      <c r="AE265" s="91"/>
      <c r="AF265" s="91"/>
    </row>
    <row r="266" spans="10:32" s="39" customFormat="1" x14ac:dyDescent="0.15">
      <c r="J266" s="40"/>
      <c r="K266" s="40"/>
      <c r="Y266" s="79"/>
      <c r="Z266" s="91"/>
      <c r="AA266" s="91"/>
      <c r="AB266" s="91"/>
      <c r="AC266" s="91"/>
      <c r="AD266" s="91"/>
      <c r="AE266" s="91"/>
      <c r="AF266" s="91"/>
    </row>
    <row r="267" spans="10:32" s="39" customFormat="1" x14ac:dyDescent="0.15">
      <c r="J267" s="40"/>
      <c r="K267" s="40"/>
      <c r="Y267" s="79"/>
      <c r="Z267" s="91"/>
      <c r="AA267" s="91"/>
      <c r="AB267" s="91"/>
      <c r="AC267" s="91"/>
      <c r="AD267" s="91"/>
      <c r="AE267" s="91"/>
      <c r="AF267" s="91"/>
    </row>
    <row r="268" spans="10:32" s="39" customFormat="1" x14ac:dyDescent="0.15">
      <c r="J268" s="40"/>
      <c r="K268" s="40"/>
      <c r="Y268" s="79"/>
      <c r="Z268" s="91"/>
      <c r="AA268" s="91"/>
      <c r="AB268" s="91"/>
      <c r="AC268" s="91"/>
      <c r="AD268" s="91"/>
      <c r="AE268" s="91"/>
      <c r="AF268" s="91"/>
    </row>
    <row r="269" spans="10:32" s="39" customFormat="1" x14ac:dyDescent="0.15">
      <c r="J269" s="40"/>
      <c r="K269" s="40"/>
      <c r="Y269" s="79"/>
      <c r="Z269" s="91"/>
      <c r="AA269" s="91"/>
      <c r="AB269" s="91"/>
      <c r="AC269" s="91"/>
      <c r="AD269" s="91"/>
      <c r="AE269" s="91"/>
      <c r="AF269" s="91"/>
    </row>
    <row r="270" spans="10:32" s="39" customFormat="1" x14ac:dyDescent="0.15">
      <c r="J270" s="40"/>
      <c r="K270" s="40"/>
      <c r="Y270" s="79"/>
      <c r="Z270" s="91"/>
      <c r="AA270" s="91"/>
      <c r="AB270" s="91"/>
      <c r="AC270" s="91"/>
      <c r="AD270" s="91"/>
      <c r="AE270" s="91"/>
      <c r="AF270" s="91"/>
    </row>
    <row r="271" spans="10:32" s="39" customFormat="1" x14ac:dyDescent="0.15">
      <c r="J271" s="40"/>
      <c r="K271" s="40"/>
      <c r="Y271" s="79"/>
      <c r="Z271" s="91"/>
      <c r="AA271" s="91"/>
      <c r="AB271" s="91"/>
      <c r="AC271" s="91"/>
      <c r="AD271" s="91"/>
      <c r="AE271" s="91"/>
      <c r="AF271" s="91"/>
    </row>
    <row r="272" spans="10:32" s="39" customFormat="1" x14ac:dyDescent="0.15">
      <c r="J272" s="40"/>
      <c r="K272" s="40"/>
      <c r="Y272" s="79"/>
      <c r="Z272" s="91"/>
      <c r="AA272" s="91"/>
      <c r="AB272" s="91"/>
      <c r="AC272" s="91"/>
      <c r="AD272" s="91"/>
      <c r="AE272" s="91"/>
      <c r="AF272" s="91"/>
    </row>
    <row r="273" spans="10:32" s="39" customFormat="1" x14ac:dyDescent="0.15">
      <c r="J273" s="40"/>
      <c r="K273" s="40"/>
      <c r="Y273" s="79"/>
      <c r="Z273" s="91"/>
      <c r="AA273" s="91"/>
      <c r="AB273" s="91"/>
      <c r="AC273" s="91"/>
      <c r="AD273" s="91"/>
      <c r="AE273" s="91"/>
      <c r="AF273" s="91"/>
    </row>
    <row r="274" spans="10:32" s="39" customFormat="1" x14ac:dyDescent="0.15">
      <c r="J274" s="40"/>
      <c r="K274" s="40"/>
      <c r="Y274" s="79"/>
      <c r="Z274" s="91"/>
      <c r="AA274" s="91"/>
      <c r="AB274" s="91"/>
      <c r="AC274" s="91"/>
      <c r="AD274" s="91"/>
      <c r="AE274" s="91"/>
      <c r="AF274" s="91"/>
    </row>
    <row r="275" spans="10:32" s="39" customFormat="1" x14ac:dyDescent="0.15">
      <c r="J275" s="40"/>
      <c r="K275" s="40"/>
      <c r="Y275" s="79"/>
      <c r="Z275" s="91"/>
      <c r="AA275" s="91"/>
      <c r="AB275" s="91"/>
      <c r="AC275" s="91"/>
      <c r="AD275" s="91"/>
      <c r="AE275" s="91"/>
      <c r="AF275" s="91"/>
    </row>
    <row r="276" spans="10:32" s="39" customFormat="1" x14ac:dyDescent="0.15">
      <c r="J276" s="40"/>
      <c r="K276" s="40"/>
      <c r="Y276" s="79"/>
      <c r="Z276" s="91"/>
      <c r="AA276" s="91"/>
      <c r="AB276" s="91"/>
      <c r="AC276" s="91"/>
      <c r="AD276" s="91"/>
      <c r="AE276" s="91"/>
      <c r="AF276" s="91"/>
    </row>
    <row r="277" spans="10:32" s="39" customFormat="1" x14ac:dyDescent="0.15">
      <c r="J277" s="40"/>
      <c r="K277" s="40"/>
      <c r="Y277" s="79"/>
      <c r="Z277" s="91"/>
      <c r="AA277" s="91"/>
      <c r="AB277" s="91"/>
      <c r="AC277" s="91"/>
      <c r="AD277" s="91"/>
      <c r="AE277" s="91"/>
      <c r="AF277" s="91"/>
    </row>
    <row r="278" spans="10:32" s="39" customFormat="1" x14ac:dyDescent="0.15">
      <c r="J278" s="40"/>
      <c r="K278" s="40"/>
      <c r="Y278" s="79"/>
      <c r="Z278" s="91"/>
      <c r="AA278" s="91"/>
      <c r="AB278" s="91"/>
      <c r="AC278" s="91"/>
      <c r="AD278" s="91"/>
      <c r="AE278" s="91"/>
      <c r="AF278" s="91"/>
    </row>
    <row r="279" spans="10:32" s="39" customFormat="1" x14ac:dyDescent="0.15">
      <c r="J279" s="40"/>
      <c r="K279" s="40"/>
      <c r="Y279" s="79"/>
      <c r="Z279" s="91"/>
      <c r="AA279" s="91"/>
      <c r="AB279" s="91"/>
      <c r="AC279" s="91"/>
      <c r="AD279" s="91"/>
      <c r="AE279" s="91"/>
      <c r="AF279" s="91"/>
    </row>
    <row r="280" spans="10:32" s="39" customFormat="1" x14ac:dyDescent="0.15">
      <c r="J280" s="40"/>
      <c r="K280" s="40"/>
      <c r="Y280" s="79"/>
      <c r="Z280" s="91"/>
      <c r="AA280" s="91"/>
      <c r="AB280" s="91"/>
      <c r="AC280" s="91"/>
      <c r="AD280" s="91"/>
      <c r="AE280" s="91"/>
      <c r="AF280" s="91"/>
    </row>
    <row r="281" spans="10:32" s="39" customFormat="1" x14ac:dyDescent="0.15">
      <c r="J281" s="40"/>
      <c r="K281" s="40"/>
      <c r="Y281" s="79"/>
      <c r="Z281" s="91"/>
      <c r="AA281" s="91"/>
      <c r="AB281" s="91"/>
      <c r="AC281" s="91"/>
      <c r="AD281" s="91"/>
      <c r="AE281" s="91"/>
      <c r="AF281" s="91"/>
    </row>
    <row r="282" spans="10:32" s="39" customFormat="1" x14ac:dyDescent="0.15">
      <c r="J282" s="40"/>
      <c r="K282" s="40"/>
      <c r="Y282" s="79"/>
      <c r="Z282" s="91"/>
      <c r="AA282" s="91"/>
      <c r="AB282" s="91"/>
      <c r="AC282" s="91"/>
      <c r="AD282" s="91"/>
      <c r="AE282" s="91"/>
      <c r="AF282" s="91"/>
    </row>
    <row r="283" spans="10:32" s="39" customFormat="1" x14ac:dyDescent="0.15">
      <c r="J283" s="40"/>
      <c r="K283" s="40"/>
      <c r="Y283" s="79"/>
      <c r="Z283" s="91"/>
      <c r="AA283" s="91"/>
      <c r="AB283" s="91"/>
      <c r="AC283" s="91"/>
      <c r="AD283" s="91"/>
      <c r="AE283" s="91"/>
      <c r="AF283" s="91"/>
    </row>
    <row r="284" spans="10:32" s="39" customFormat="1" x14ac:dyDescent="0.15">
      <c r="J284" s="40"/>
      <c r="K284" s="40"/>
      <c r="Y284" s="79"/>
      <c r="Z284" s="91"/>
      <c r="AA284" s="91"/>
      <c r="AB284" s="91"/>
      <c r="AC284" s="91"/>
      <c r="AD284" s="91"/>
      <c r="AE284" s="91"/>
      <c r="AF284" s="91"/>
    </row>
    <row r="285" spans="10:32" s="39" customFormat="1" x14ac:dyDescent="0.15">
      <c r="J285" s="40"/>
      <c r="K285" s="40"/>
      <c r="Y285" s="79"/>
      <c r="Z285" s="91"/>
      <c r="AA285" s="91"/>
      <c r="AB285" s="91"/>
      <c r="AC285" s="91"/>
      <c r="AD285" s="91"/>
      <c r="AE285" s="91"/>
      <c r="AF285" s="91"/>
    </row>
    <row r="286" spans="10:32" s="39" customFormat="1" x14ac:dyDescent="0.15">
      <c r="J286" s="40"/>
      <c r="K286" s="40"/>
      <c r="Y286" s="79"/>
      <c r="Z286" s="91"/>
      <c r="AA286" s="91"/>
      <c r="AB286" s="91"/>
      <c r="AC286" s="91"/>
      <c r="AD286" s="91"/>
      <c r="AE286" s="91"/>
      <c r="AF286" s="91"/>
    </row>
    <row r="287" spans="10:32" s="39" customFormat="1" x14ac:dyDescent="0.15">
      <c r="J287" s="40"/>
      <c r="K287" s="40"/>
      <c r="Y287" s="79"/>
      <c r="Z287" s="91"/>
      <c r="AA287" s="91"/>
      <c r="AB287" s="91"/>
      <c r="AC287" s="91"/>
      <c r="AD287" s="91"/>
      <c r="AE287" s="91"/>
      <c r="AF287" s="91"/>
    </row>
    <row r="288" spans="10:32" s="39" customFormat="1" x14ac:dyDescent="0.15">
      <c r="J288" s="40"/>
      <c r="K288" s="40"/>
      <c r="Y288" s="79"/>
      <c r="Z288" s="91"/>
      <c r="AA288" s="91"/>
      <c r="AB288" s="91"/>
      <c r="AC288" s="91"/>
      <c r="AD288" s="91"/>
      <c r="AE288" s="91"/>
      <c r="AF288" s="91"/>
    </row>
    <row r="289" spans="10:32" s="39" customFormat="1" x14ac:dyDescent="0.15">
      <c r="J289" s="40"/>
      <c r="K289" s="40"/>
      <c r="Y289" s="79"/>
      <c r="Z289" s="91"/>
      <c r="AA289" s="91"/>
      <c r="AB289" s="91"/>
      <c r="AC289" s="91"/>
      <c r="AD289" s="91"/>
      <c r="AE289" s="91"/>
      <c r="AF289" s="91"/>
    </row>
    <row r="290" spans="10:32" s="39" customFormat="1" x14ac:dyDescent="0.15">
      <c r="J290" s="40"/>
      <c r="K290" s="40"/>
      <c r="Y290" s="79"/>
      <c r="Z290" s="91"/>
      <c r="AA290" s="91"/>
      <c r="AB290" s="91"/>
      <c r="AC290" s="91"/>
      <c r="AD290" s="91"/>
      <c r="AE290" s="91"/>
      <c r="AF290" s="91"/>
    </row>
    <row r="291" spans="10:32" s="39" customFormat="1" x14ac:dyDescent="0.15">
      <c r="J291" s="40"/>
      <c r="K291" s="40"/>
      <c r="Y291" s="79"/>
      <c r="Z291" s="91"/>
      <c r="AA291" s="91"/>
      <c r="AB291" s="91"/>
      <c r="AC291" s="91"/>
      <c r="AD291" s="91"/>
      <c r="AE291" s="91"/>
      <c r="AF291" s="91"/>
    </row>
    <row r="292" spans="10:32" s="39" customFormat="1" x14ac:dyDescent="0.15">
      <c r="J292" s="40"/>
      <c r="K292" s="40"/>
      <c r="Y292" s="79"/>
      <c r="Z292" s="91"/>
      <c r="AA292" s="91"/>
      <c r="AB292" s="91"/>
      <c r="AC292" s="91"/>
      <c r="AD292" s="91"/>
      <c r="AE292" s="91"/>
      <c r="AF292" s="91"/>
    </row>
    <row r="293" spans="10:32" s="39" customFormat="1" x14ac:dyDescent="0.15">
      <c r="J293" s="40"/>
      <c r="K293" s="40"/>
      <c r="Y293" s="79"/>
      <c r="Z293" s="91"/>
      <c r="AA293" s="91"/>
      <c r="AB293" s="91"/>
      <c r="AC293" s="91"/>
      <c r="AD293" s="91"/>
      <c r="AE293" s="91"/>
      <c r="AF293" s="91"/>
    </row>
    <row r="294" spans="10:32" s="39" customFormat="1" x14ac:dyDescent="0.15">
      <c r="J294" s="40"/>
      <c r="K294" s="40"/>
      <c r="Y294" s="79"/>
      <c r="Z294" s="91"/>
      <c r="AA294" s="91"/>
      <c r="AB294" s="91"/>
      <c r="AC294" s="91"/>
      <c r="AD294" s="91"/>
      <c r="AE294" s="91"/>
      <c r="AF294" s="91"/>
    </row>
    <row r="295" spans="10:32" s="39" customFormat="1" x14ac:dyDescent="0.15">
      <c r="J295" s="40"/>
      <c r="K295" s="40"/>
      <c r="Y295" s="79"/>
      <c r="Z295" s="91"/>
      <c r="AA295" s="91"/>
      <c r="AB295" s="91"/>
      <c r="AC295" s="91"/>
      <c r="AD295" s="91"/>
      <c r="AE295" s="91"/>
      <c r="AF295" s="91"/>
    </row>
    <row r="296" spans="10:32" s="39" customFormat="1" x14ac:dyDescent="0.15">
      <c r="J296" s="40"/>
      <c r="K296" s="40"/>
      <c r="Y296" s="79"/>
      <c r="Z296" s="91"/>
      <c r="AA296" s="91"/>
      <c r="AB296" s="91"/>
      <c r="AC296" s="91"/>
      <c r="AD296" s="91"/>
      <c r="AE296" s="91"/>
      <c r="AF296" s="91"/>
    </row>
    <row r="297" spans="10:32" s="39" customFormat="1" x14ac:dyDescent="0.15">
      <c r="J297" s="40"/>
      <c r="K297" s="40"/>
      <c r="Y297" s="79"/>
      <c r="Z297" s="91"/>
      <c r="AA297" s="91"/>
      <c r="AB297" s="91"/>
      <c r="AC297" s="91"/>
      <c r="AD297" s="91"/>
      <c r="AE297" s="91"/>
      <c r="AF297" s="91"/>
    </row>
    <row r="298" spans="10:32" s="39" customFormat="1" x14ac:dyDescent="0.15">
      <c r="J298" s="40"/>
      <c r="K298" s="40"/>
      <c r="Y298" s="79"/>
      <c r="Z298" s="91"/>
      <c r="AA298" s="91"/>
      <c r="AB298" s="91"/>
      <c r="AC298" s="91"/>
      <c r="AD298" s="91"/>
      <c r="AE298" s="91"/>
      <c r="AF298" s="91"/>
    </row>
    <row r="299" spans="10:32" s="39" customFormat="1" x14ac:dyDescent="0.15">
      <c r="J299" s="40"/>
      <c r="K299" s="40"/>
      <c r="Y299" s="79"/>
      <c r="Z299" s="91"/>
      <c r="AA299" s="91"/>
      <c r="AB299" s="91"/>
      <c r="AC299" s="91"/>
      <c r="AD299" s="91"/>
      <c r="AE299" s="91"/>
      <c r="AF299" s="91"/>
    </row>
    <row r="300" spans="10:32" s="39" customFormat="1" x14ac:dyDescent="0.15">
      <c r="J300" s="40"/>
      <c r="K300" s="40"/>
      <c r="Y300" s="79"/>
      <c r="Z300" s="91"/>
      <c r="AA300" s="91"/>
      <c r="AB300" s="91"/>
      <c r="AC300" s="91"/>
      <c r="AD300" s="91"/>
      <c r="AE300" s="91"/>
      <c r="AF300" s="91"/>
    </row>
    <row r="301" spans="10:32" s="39" customFormat="1" x14ac:dyDescent="0.15">
      <c r="J301" s="40"/>
      <c r="K301" s="40"/>
      <c r="Y301" s="79"/>
      <c r="Z301" s="91"/>
      <c r="AA301" s="91"/>
      <c r="AB301" s="91"/>
      <c r="AC301" s="91"/>
      <c r="AD301" s="91"/>
      <c r="AE301" s="91"/>
      <c r="AF301" s="91"/>
    </row>
    <row r="302" spans="10:32" s="39" customFormat="1" x14ac:dyDescent="0.15">
      <c r="J302" s="40"/>
      <c r="K302" s="40"/>
      <c r="Y302" s="79"/>
      <c r="Z302" s="91"/>
      <c r="AA302" s="91"/>
      <c r="AB302" s="91"/>
      <c r="AC302" s="91"/>
      <c r="AD302" s="91"/>
      <c r="AE302" s="91"/>
      <c r="AF302" s="91"/>
    </row>
    <row r="303" spans="10:32" s="39" customFormat="1" x14ac:dyDescent="0.15">
      <c r="J303" s="40"/>
      <c r="K303" s="40"/>
      <c r="Y303" s="79"/>
      <c r="Z303" s="91"/>
      <c r="AA303" s="91"/>
      <c r="AB303" s="91"/>
      <c r="AC303" s="91"/>
      <c r="AD303" s="91"/>
      <c r="AE303" s="91"/>
      <c r="AF303" s="91"/>
    </row>
    <row r="304" spans="10:32" s="39" customFormat="1" x14ac:dyDescent="0.15">
      <c r="J304" s="40"/>
      <c r="K304" s="40"/>
      <c r="Y304" s="79"/>
      <c r="Z304" s="91"/>
      <c r="AA304" s="91"/>
      <c r="AB304" s="91"/>
      <c r="AC304" s="91"/>
      <c r="AD304" s="91"/>
      <c r="AE304" s="91"/>
      <c r="AF304" s="91"/>
    </row>
    <row r="305" spans="10:32" s="39" customFormat="1" x14ac:dyDescent="0.15">
      <c r="J305" s="40"/>
      <c r="K305" s="40"/>
      <c r="Y305" s="79"/>
      <c r="Z305" s="91"/>
      <c r="AA305" s="91"/>
      <c r="AB305" s="91"/>
      <c r="AC305" s="91"/>
      <c r="AD305" s="91"/>
      <c r="AE305" s="91"/>
      <c r="AF305" s="91"/>
    </row>
    <row r="306" spans="10:32" s="39" customFormat="1" x14ac:dyDescent="0.15">
      <c r="J306" s="40"/>
      <c r="K306" s="40"/>
      <c r="Y306" s="79"/>
      <c r="Z306" s="91"/>
      <c r="AA306" s="91"/>
      <c r="AB306" s="91"/>
      <c r="AC306" s="91"/>
      <c r="AD306" s="91"/>
      <c r="AE306" s="91"/>
      <c r="AF306" s="91"/>
    </row>
    <row r="307" spans="10:32" s="39" customFormat="1" x14ac:dyDescent="0.15">
      <c r="J307" s="40"/>
      <c r="K307" s="40"/>
      <c r="Y307" s="79"/>
      <c r="Z307" s="91"/>
      <c r="AA307" s="91"/>
      <c r="AB307" s="91"/>
      <c r="AC307" s="91"/>
      <c r="AD307" s="91"/>
      <c r="AE307" s="91"/>
      <c r="AF307" s="91"/>
    </row>
    <row r="308" spans="10:32" s="39" customFormat="1" x14ac:dyDescent="0.15">
      <c r="J308" s="40"/>
      <c r="K308" s="40"/>
      <c r="Y308" s="79"/>
      <c r="Z308" s="91"/>
      <c r="AA308" s="91"/>
      <c r="AB308" s="91"/>
      <c r="AC308" s="91"/>
      <c r="AD308" s="91"/>
      <c r="AE308" s="91"/>
      <c r="AF308" s="91"/>
    </row>
    <row r="309" spans="10:32" s="39" customFormat="1" x14ac:dyDescent="0.15">
      <c r="J309" s="40"/>
      <c r="K309" s="40"/>
      <c r="Y309" s="79"/>
      <c r="Z309" s="91"/>
      <c r="AA309" s="91"/>
      <c r="AB309" s="91"/>
      <c r="AC309" s="91"/>
      <c r="AD309" s="91"/>
      <c r="AE309" s="91"/>
      <c r="AF309" s="91"/>
    </row>
    <row r="310" spans="10:32" s="39" customFormat="1" x14ac:dyDescent="0.15">
      <c r="J310" s="40"/>
      <c r="K310" s="40"/>
      <c r="Y310" s="79"/>
      <c r="Z310" s="91"/>
      <c r="AA310" s="91"/>
      <c r="AB310" s="91"/>
      <c r="AC310" s="91"/>
      <c r="AD310" s="91"/>
      <c r="AE310" s="91"/>
      <c r="AF310" s="91"/>
    </row>
    <row r="311" spans="10:32" s="39" customFormat="1" x14ac:dyDescent="0.15">
      <c r="J311" s="40"/>
      <c r="K311" s="40"/>
      <c r="Y311" s="79"/>
      <c r="Z311" s="91"/>
      <c r="AA311" s="91"/>
      <c r="AB311" s="91"/>
      <c r="AC311" s="91"/>
      <c r="AD311" s="91"/>
      <c r="AE311" s="91"/>
      <c r="AF311" s="91"/>
    </row>
    <row r="312" spans="10:32" s="39" customFormat="1" x14ac:dyDescent="0.15">
      <c r="J312" s="40"/>
      <c r="K312" s="40"/>
      <c r="Y312" s="79"/>
      <c r="Z312" s="91"/>
      <c r="AA312" s="91"/>
      <c r="AB312" s="91"/>
      <c r="AC312" s="91"/>
      <c r="AD312" s="91"/>
      <c r="AE312" s="91"/>
      <c r="AF312" s="91"/>
    </row>
    <row r="313" spans="10:32" s="39" customFormat="1" x14ac:dyDescent="0.15">
      <c r="J313" s="40"/>
      <c r="K313" s="40"/>
      <c r="Y313" s="79"/>
      <c r="Z313" s="91"/>
      <c r="AA313" s="91"/>
      <c r="AB313" s="91"/>
      <c r="AC313" s="91"/>
      <c r="AD313" s="91"/>
      <c r="AE313" s="91"/>
      <c r="AF313" s="91"/>
    </row>
    <row r="314" spans="10:32" s="39" customFormat="1" x14ac:dyDescent="0.15">
      <c r="J314" s="40"/>
      <c r="K314" s="40"/>
      <c r="Y314" s="79"/>
      <c r="Z314" s="91"/>
      <c r="AA314" s="91"/>
      <c r="AB314" s="91"/>
      <c r="AC314" s="91"/>
      <c r="AD314" s="91"/>
      <c r="AE314" s="91"/>
      <c r="AF314" s="91"/>
    </row>
    <row r="315" spans="10:32" s="39" customFormat="1" x14ac:dyDescent="0.15">
      <c r="J315" s="40"/>
      <c r="K315" s="40"/>
      <c r="Y315" s="79"/>
      <c r="Z315" s="91"/>
      <c r="AA315" s="91"/>
      <c r="AB315" s="91"/>
      <c r="AC315" s="91"/>
      <c r="AD315" s="91"/>
      <c r="AE315" s="91"/>
      <c r="AF315" s="91"/>
    </row>
    <row r="316" spans="10:32" s="39" customFormat="1" x14ac:dyDescent="0.15">
      <c r="J316" s="40"/>
      <c r="K316" s="40"/>
      <c r="Y316" s="79"/>
      <c r="Z316" s="91"/>
      <c r="AA316" s="91"/>
      <c r="AB316" s="91"/>
      <c r="AC316" s="91"/>
      <c r="AD316" s="91"/>
      <c r="AE316" s="91"/>
      <c r="AF316" s="91"/>
    </row>
    <row r="317" spans="10:32" s="39" customFormat="1" x14ac:dyDescent="0.15">
      <c r="J317" s="40"/>
      <c r="K317" s="40"/>
      <c r="Y317" s="79"/>
      <c r="Z317" s="91"/>
      <c r="AA317" s="91"/>
      <c r="AB317" s="91"/>
      <c r="AC317" s="91"/>
      <c r="AD317" s="91"/>
      <c r="AE317" s="91"/>
      <c r="AF317" s="91"/>
    </row>
    <row r="318" spans="10:32" s="39" customFormat="1" x14ac:dyDescent="0.15">
      <c r="J318" s="40"/>
      <c r="K318" s="40"/>
      <c r="Y318" s="79"/>
      <c r="Z318" s="91"/>
      <c r="AA318" s="91"/>
      <c r="AB318" s="91"/>
      <c r="AC318" s="91"/>
      <c r="AD318" s="91"/>
      <c r="AE318" s="91"/>
      <c r="AF318" s="91"/>
    </row>
    <row r="319" spans="10:32" s="39" customFormat="1" x14ac:dyDescent="0.15">
      <c r="J319" s="40"/>
      <c r="K319" s="40"/>
      <c r="Y319" s="79"/>
      <c r="Z319" s="91"/>
      <c r="AA319" s="91"/>
      <c r="AB319" s="91"/>
      <c r="AC319" s="91"/>
      <c r="AD319" s="91"/>
      <c r="AE319" s="91"/>
      <c r="AF319" s="91"/>
    </row>
    <row r="320" spans="10:32" s="39" customFormat="1" x14ac:dyDescent="0.15">
      <c r="J320" s="40"/>
      <c r="K320" s="40"/>
      <c r="Y320" s="79"/>
      <c r="Z320" s="91"/>
      <c r="AA320" s="91"/>
      <c r="AB320" s="91"/>
      <c r="AC320" s="91"/>
      <c r="AD320" s="91"/>
      <c r="AE320" s="91"/>
      <c r="AF320" s="91"/>
    </row>
    <row r="321" spans="10:32" s="39" customFormat="1" x14ac:dyDescent="0.15">
      <c r="J321" s="40"/>
      <c r="K321" s="40"/>
      <c r="Y321" s="79"/>
      <c r="Z321" s="91"/>
      <c r="AA321" s="91"/>
      <c r="AB321" s="91"/>
      <c r="AC321" s="91"/>
      <c r="AD321" s="91"/>
      <c r="AE321" s="91"/>
      <c r="AF321" s="91"/>
    </row>
    <row r="322" spans="10:32" s="39" customFormat="1" x14ac:dyDescent="0.15">
      <c r="J322" s="40"/>
      <c r="K322" s="40"/>
      <c r="Y322" s="79"/>
      <c r="Z322" s="91"/>
      <c r="AA322" s="91"/>
      <c r="AB322" s="91"/>
      <c r="AC322" s="91"/>
      <c r="AD322" s="91"/>
      <c r="AE322" s="91"/>
      <c r="AF322" s="91"/>
    </row>
    <row r="323" spans="10:32" s="39" customFormat="1" x14ac:dyDescent="0.15">
      <c r="J323" s="40"/>
      <c r="K323" s="40"/>
      <c r="Y323" s="79"/>
      <c r="Z323" s="91"/>
      <c r="AA323" s="91"/>
      <c r="AB323" s="91"/>
      <c r="AC323" s="91"/>
      <c r="AD323" s="91"/>
      <c r="AE323" s="91"/>
      <c r="AF323" s="91"/>
    </row>
    <row r="324" spans="10:32" s="39" customFormat="1" x14ac:dyDescent="0.15">
      <c r="J324" s="40"/>
      <c r="K324" s="40"/>
      <c r="Y324" s="79"/>
      <c r="Z324" s="91"/>
      <c r="AA324" s="91"/>
      <c r="AB324" s="91"/>
      <c r="AC324" s="91"/>
      <c r="AD324" s="91"/>
      <c r="AE324" s="91"/>
      <c r="AF324" s="91"/>
    </row>
    <row r="325" spans="10:32" s="39" customFormat="1" x14ac:dyDescent="0.15">
      <c r="J325" s="40"/>
      <c r="K325" s="40"/>
      <c r="Y325" s="79"/>
      <c r="Z325" s="91"/>
      <c r="AA325" s="91"/>
      <c r="AB325" s="91"/>
      <c r="AC325" s="91"/>
      <c r="AD325" s="91"/>
      <c r="AE325" s="91"/>
      <c r="AF325" s="91"/>
    </row>
    <row r="326" spans="10:32" s="39" customFormat="1" x14ac:dyDescent="0.15">
      <c r="J326" s="40"/>
      <c r="K326" s="40"/>
      <c r="Y326" s="79"/>
      <c r="Z326" s="91"/>
      <c r="AA326" s="91"/>
      <c r="AB326" s="91"/>
      <c r="AC326" s="91"/>
      <c r="AD326" s="91"/>
      <c r="AE326" s="91"/>
      <c r="AF326" s="91"/>
    </row>
    <row r="327" spans="10:32" s="39" customFormat="1" x14ac:dyDescent="0.15">
      <c r="J327" s="40"/>
      <c r="K327" s="40"/>
      <c r="Y327" s="79"/>
      <c r="Z327" s="91"/>
      <c r="AA327" s="91"/>
      <c r="AB327" s="91"/>
      <c r="AC327" s="91"/>
      <c r="AD327" s="91"/>
      <c r="AE327" s="91"/>
      <c r="AF327" s="91"/>
    </row>
    <row r="328" spans="10:32" s="39" customFormat="1" x14ac:dyDescent="0.15">
      <c r="J328" s="40"/>
      <c r="K328" s="40"/>
      <c r="Y328" s="79"/>
      <c r="Z328" s="91"/>
      <c r="AA328" s="91"/>
      <c r="AB328" s="91"/>
      <c r="AC328" s="91"/>
      <c r="AD328" s="91"/>
      <c r="AE328" s="91"/>
      <c r="AF328" s="91"/>
    </row>
    <row r="329" spans="10:32" s="39" customFormat="1" x14ac:dyDescent="0.15">
      <c r="J329" s="40"/>
      <c r="K329" s="40"/>
      <c r="Y329" s="79"/>
      <c r="Z329" s="91"/>
      <c r="AA329" s="91"/>
      <c r="AB329" s="91"/>
      <c r="AC329" s="91"/>
      <c r="AD329" s="91"/>
      <c r="AE329" s="91"/>
      <c r="AF329" s="91"/>
    </row>
    <row r="330" spans="10:32" s="39" customFormat="1" x14ac:dyDescent="0.15">
      <c r="J330" s="40"/>
      <c r="K330" s="40"/>
      <c r="Y330" s="79"/>
      <c r="Z330" s="91"/>
      <c r="AA330" s="91"/>
      <c r="AB330" s="91"/>
      <c r="AC330" s="91"/>
      <c r="AD330" s="91"/>
      <c r="AE330" s="91"/>
      <c r="AF330" s="91"/>
    </row>
    <row r="331" spans="10:32" s="39" customFormat="1" x14ac:dyDescent="0.15">
      <c r="J331" s="40"/>
      <c r="K331" s="40"/>
      <c r="Y331" s="79"/>
      <c r="Z331" s="91"/>
      <c r="AA331" s="91"/>
      <c r="AB331" s="91"/>
      <c r="AC331" s="91"/>
      <c r="AD331" s="91"/>
      <c r="AE331" s="91"/>
      <c r="AF331" s="91"/>
    </row>
    <row r="332" spans="10:32" s="39" customFormat="1" x14ac:dyDescent="0.15">
      <c r="J332" s="40"/>
      <c r="K332" s="40"/>
      <c r="Y332" s="79"/>
      <c r="Z332" s="91"/>
      <c r="AA332" s="91"/>
      <c r="AB332" s="91"/>
      <c r="AC332" s="91"/>
      <c r="AD332" s="91"/>
      <c r="AE332" s="91"/>
      <c r="AF332" s="91"/>
    </row>
    <row r="333" spans="10:32" s="39" customFormat="1" x14ac:dyDescent="0.15">
      <c r="J333" s="40"/>
      <c r="K333" s="40"/>
      <c r="Y333" s="79"/>
      <c r="Z333" s="91"/>
      <c r="AA333" s="91"/>
      <c r="AB333" s="91"/>
      <c r="AC333" s="91"/>
      <c r="AD333" s="91"/>
      <c r="AE333" s="91"/>
      <c r="AF333" s="91"/>
    </row>
    <row r="334" spans="10:32" s="39" customFormat="1" x14ac:dyDescent="0.15">
      <c r="J334" s="40"/>
      <c r="K334" s="40"/>
      <c r="Y334" s="79"/>
      <c r="Z334" s="91"/>
      <c r="AA334" s="91"/>
      <c r="AB334" s="91"/>
      <c r="AC334" s="91"/>
      <c r="AD334" s="91"/>
      <c r="AE334" s="91"/>
      <c r="AF334" s="91"/>
    </row>
    <row r="335" spans="10:32" s="39" customFormat="1" x14ac:dyDescent="0.15">
      <c r="J335" s="40"/>
      <c r="K335" s="40"/>
      <c r="Y335" s="79"/>
      <c r="Z335" s="91"/>
      <c r="AA335" s="91"/>
      <c r="AB335" s="91"/>
      <c r="AC335" s="91"/>
      <c r="AD335" s="91"/>
      <c r="AE335" s="91"/>
      <c r="AF335" s="91"/>
    </row>
    <row r="336" spans="10:32" s="39" customFormat="1" x14ac:dyDescent="0.15">
      <c r="J336" s="40"/>
      <c r="K336" s="40"/>
      <c r="Y336" s="79"/>
      <c r="Z336" s="91"/>
      <c r="AA336" s="91"/>
      <c r="AB336" s="91"/>
      <c r="AC336" s="91"/>
      <c r="AD336" s="91"/>
      <c r="AE336" s="91"/>
      <c r="AF336" s="91"/>
    </row>
    <row r="337" spans="10:32" s="39" customFormat="1" x14ac:dyDescent="0.15">
      <c r="J337" s="40"/>
      <c r="K337" s="40"/>
      <c r="Y337" s="79"/>
      <c r="Z337" s="91"/>
      <c r="AA337" s="91"/>
      <c r="AB337" s="91"/>
      <c r="AC337" s="91"/>
      <c r="AD337" s="91"/>
      <c r="AE337" s="91"/>
      <c r="AF337" s="91"/>
    </row>
    <row r="338" spans="10:32" s="39" customFormat="1" x14ac:dyDescent="0.15">
      <c r="J338" s="40"/>
      <c r="K338" s="40"/>
      <c r="Y338" s="79"/>
      <c r="Z338" s="91"/>
      <c r="AA338" s="91"/>
      <c r="AB338" s="91"/>
      <c r="AC338" s="91"/>
      <c r="AD338" s="91"/>
      <c r="AE338" s="91"/>
      <c r="AF338" s="91"/>
    </row>
    <row r="339" spans="10:32" s="39" customFormat="1" x14ac:dyDescent="0.15">
      <c r="J339" s="40"/>
      <c r="K339" s="40"/>
      <c r="Y339" s="79"/>
      <c r="Z339" s="91"/>
      <c r="AA339" s="91"/>
      <c r="AB339" s="91"/>
      <c r="AC339" s="91"/>
      <c r="AD339" s="91"/>
      <c r="AE339" s="91"/>
      <c r="AF339" s="91"/>
    </row>
    <row r="340" spans="10:32" s="39" customFormat="1" x14ac:dyDescent="0.15">
      <c r="J340" s="40"/>
      <c r="K340" s="40"/>
      <c r="Y340" s="79"/>
      <c r="Z340" s="91"/>
      <c r="AA340" s="91"/>
      <c r="AB340" s="91"/>
      <c r="AC340" s="91"/>
      <c r="AD340" s="91"/>
      <c r="AE340" s="91"/>
      <c r="AF340" s="91"/>
    </row>
    <row r="341" spans="10:32" s="39" customFormat="1" x14ac:dyDescent="0.15">
      <c r="J341" s="40"/>
      <c r="K341" s="40"/>
      <c r="Y341" s="79"/>
      <c r="Z341" s="91"/>
      <c r="AA341" s="91"/>
      <c r="AB341" s="91"/>
      <c r="AC341" s="91"/>
      <c r="AD341" s="91"/>
      <c r="AE341" s="91"/>
      <c r="AF341" s="91"/>
    </row>
    <row r="342" spans="10:32" s="39" customFormat="1" x14ac:dyDescent="0.15">
      <c r="J342" s="40"/>
      <c r="K342" s="40"/>
      <c r="Y342" s="79"/>
      <c r="Z342" s="91"/>
      <c r="AA342" s="91"/>
      <c r="AB342" s="91"/>
      <c r="AC342" s="91"/>
      <c r="AD342" s="91"/>
      <c r="AE342" s="91"/>
      <c r="AF342" s="91"/>
    </row>
    <row r="343" spans="10:32" s="39" customFormat="1" x14ac:dyDescent="0.15">
      <c r="J343" s="40"/>
      <c r="K343" s="40"/>
      <c r="Y343" s="79"/>
      <c r="Z343" s="91"/>
      <c r="AA343" s="91"/>
      <c r="AB343" s="91"/>
      <c r="AC343" s="91"/>
      <c r="AD343" s="91"/>
      <c r="AE343" s="91"/>
      <c r="AF343" s="91"/>
    </row>
    <row r="344" spans="10:32" s="39" customFormat="1" x14ac:dyDescent="0.15">
      <c r="J344" s="40"/>
      <c r="K344" s="40"/>
      <c r="Y344" s="79"/>
      <c r="Z344" s="91"/>
      <c r="AA344" s="91"/>
      <c r="AB344" s="91"/>
      <c r="AC344" s="91"/>
      <c r="AD344" s="91"/>
      <c r="AE344" s="91"/>
      <c r="AF344" s="91"/>
    </row>
    <row r="345" spans="10:32" s="39" customFormat="1" x14ac:dyDescent="0.15">
      <c r="J345" s="40"/>
      <c r="K345" s="40"/>
      <c r="Y345" s="79"/>
      <c r="Z345" s="91"/>
      <c r="AA345" s="91"/>
      <c r="AB345" s="91"/>
      <c r="AC345" s="91"/>
      <c r="AD345" s="91"/>
      <c r="AE345" s="91"/>
      <c r="AF345" s="91"/>
    </row>
    <row r="346" spans="10:32" s="39" customFormat="1" x14ac:dyDescent="0.15">
      <c r="J346" s="40"/>
      <c r="K346" s="40"/>
      <c r="Y346" s="79"/>
      <c r="Z346" s="91"/>
      <c r="AA346" s="91"/>
      <c r="AB346" s="91"/>
      <c r="AC346" s="91"/>
      <c r="AD346" s="91"/>
      <c r="AE346" s="91"/>
      <c r="AF346" s="91"/>
    </row>
    <row r="347" spans="10:32" s="39" customFormat="1" x14ac:dyDescent="0.15">
      <c r="J347" s="40"/>
      <c r="K347" s="40"/>
      <c r="Y347" s="79"/>
      <c r="Z347" s="91"/>
      <c r="AA347" s="91"/>
      <c r="AB347" s="91"/>
      <c r="AC347" s="91"/>
      <c r="AD347" s="91"/>
      <c r="AE347" s="91"/>
      <c r="AF347" s="91"/>
    </row>
    <row r="348" spans="10:32" s="39" customFormat="1" x14ac:dyDescent="0.15">
      <c r="J348" s="40"/>
      <c r="K348" s="40"/>
      <c r="Y348" s="79"/>
      <c r="Z348" s="91"/>
      <c r="AA348" s="91"/>
      <c r="AB348" s="91"/>
      <c r="AC348" s="91"/>
      <c r="AD348" s="91"/>
      <c r="AE348" s="91"/>
      <c r="AF348" s="91"/>
    </row>
    <row r="349" spans="10:32" s="39" customFormat="1" x14ac:dyDescent="0.15">
      <c r="J349" s="40"/>
      <c r="K349" s="40"/>
      <c r="Y349" s="79"/>
      <c r="Z349" s="91"/>
      <c r="AA349" s="91"/>
      <c r="AB349" s="91"/>
      <c r="AC349" s="91"/>
      <c r="AD349" s="91"/>
      <c r="AE349" s="91"/>
      <c r="AF349" s="91"/>
    </row>
    <row r="350" spans="10:32" s="39" customFormat="1" x14ac:dyDescent="0.15">
      <c r="J350" s="40"/>
      <c r="K350" s="40"/>
      <c r="Y350" s="79"/>
      <c r="Z350" s="91"/>
      <c r="AA350" s="91"/>
      <c r="AB350" s="91"/>
      <c r="AC350" s="91"/>
      <c r="AD350" s="91"/>
      <c r="AE350" s="91"/>
      <c r="AF350" s="91"/>
    </row>
    <row r="351" spans="10:32" s="39" customFormat="1" x14ac:dyDescent="0.15">
      <c r="J351" s="40"/>
      <c r="K351" s="40"/>
      <c r="Y351" s="79"/>
      <c r="Z351" s="91"/>
      <c r="AA351" s="91"/>
      <c r="AB351" s="91"/>
      <c r="AC351" s="91"/>
      <c r="AD351" s="91"/>
      <c r="AE351" s="91"/>
      <c r="AF351" s="91"/>
    </row>
    <row r="352" spans="10:32" s="39" customFormat="1" x14ac:dyDescent="0.15">
      <c r="J352" s="40"/>
      <c r="K352" s="40"/>
      <c r="Y352" s="79"/>
      <c r="Z352" s="91"/>
      <c r="AA352" s="91"/>
      <c r="AB352" s="91"/>
      <c r="AC352" s="91"/>
      <c r="AD352" s="91"/>
      <c r="AE352" s="91"/>
      <c r="AF352" s="91"/>
    </row>
    <row r="353" spans="10:32" s="39" customFormat="1" x14ac:dyDescent="0.15">
      <c r="J353" s="40"/>
      <c r="K353" s="40"/>
      <c r="Y353" s="79"/>
      <c r="Z353" s="91"/>
      <c r="AA353" s="91"/>
      <c r="AB353" s="91"/>
      <c r="AC353" s="91"/>
      <c r="AD353" s="91"/>
      <c r="AE353" s="91"/>
      <c r="AF353" s="91"/>
    </row>
    <row r="354" spans="10:32" s="39" customFormat="1" x14ac:dyDescent="0.15">
      <c r="J354" s="40"/>
      <c r="K354" s="40"/>
      <c r="Y354" s="79"/>
      <c r="Z354" s="91"/>
      <c r="AA354" s="91"/>
      <c r="AB354" s="91"/>
      <c r="AC354" s="91"/>
      <c r="AD354" s="91"/>
      <c r="AE354" s="91"/>
      <c r="AF354" s="91"/>
    </row>
    <row r="355" spans="10:32" s="39" customFormat="1" x14ac:dyDescent="0.15">
      <c r="J355" s="40"/>
      <c r="K355" s="40"/>
      <c r="Y355" s="79"/>
      <c r="Z355" s="91"/>
      <c r="AA355" s="91"/>
      <c r="AB355" s="91"/>
      <c r="AC355" s="91"/>
      <c r="AD355" s="91"/>
      <c r="AE355" s="91"/>
      <c r="AF355" s="91"/>
    </row>
    <row r="356" spans="10:32" s="39" customFormat="1" x14ac:dyDescent="0.15">
      <c r="J356" s="40"/>
      <c r="K356" s="40"/>
      <c r="Y356" s="79"/>
      <c r="Z356" s="91"/>
      <c r="AA356" s="91"/>
      <c r="AB356" s="91"/>
      <c r="AC356" s="91"/>
      <c r="AD356" s="91"/>
      <c r="AE356" s="91"/>
      <c r="AF356" s="91"/>
    </row>
    <row r="357" spans="10:32" s="39" customFormat="1" x14ac:dyDescent="0.15">
      <c r="J357" s="40"/>
      <c r="K357" s="40"/>
      <c r="Y357" s="79"/>
      <c r="Z357" s="91"/>
      <c r="AA357" s="91"/>
      <c r="AB357" s="91"/>
      <c r="AC357" s="91"/>
      <c r="AD357" s="91"/>
      <c r="AE357" s="91"/>
      <c r="AF357" s="91"/>
    </row>
    <row r="358" spans="10:32" s="39" customFormat="1" x14ac:dyDescent="0.15">
      <c r="J358" s="40"/>
      <c r="K358" s="40"/>
      <c r="Y358" s="79"/>
      <c r="Z358" s="91"/>
      <c r="AA358" s="91"/>
      <c r="AB358" s="91"/>
      <c r="AC358" s="91"/>
      <c r="AD358" s="91"/>
      <c r="AE358" s="91"/>
      <c r="AF358" s="91"/>
    </row>
    <row r="359" spans="10:32" s="39" customFormat="1" x14ac:dyDescent="0.15">
      <c r="J359" s="40"/>
      <c r="K359" s="40"/>
      <c r="Y359" s="79"/>
      <c r="Z359" s="91"/>
      <c r="AA359" s="91"/>
      <c r="AB359" s="91"/>
      <c r="AC359" s="91"/>
      <c r="AD359" s="91"/>
      <c r="AE359" s="91"/>
      <c r="AF359" s="91"/>
    </row>
    <row r="360" spans="10:32" s="39" customFormat="1" x14ac:dyDescent="0.15">
      <c r="J360" s="40"/>
      <c r="K360" s="40"/>
      <c r="Y360" s="79"/>
      <c r="Z360" s="91"/>
      <c r="AA360" s="91"/>
      <c r="AB360" s="91"/>
      <c r="AC360" s="91"/>
      <c r="AD360" s="91"/>
      <c r="AE360" s="91"/>
      <c r="AF360" s="91"/>
    </row>
    <row r="361" spans="10:32" s="39" customFormat="1" x14ac:dyDescent="0.15">
      <c r="J361" s="40"/>
      <c r="K361" s="40"/>
      <c r="Y361" s="79"/>
      <c r="Z361" s="91"/>
      <c r="AA361" s="91"/>
      <c r="AB361" s="91"/>
      <c r="AC361" s="91"/>
      <c r="AD361" s="91"/>
      <c r="AE361" s="91"/>
      <c r="AF361" s="91"/>
    </row>
    <row r="362" spans="10:32" s="39" customFormat="1" x14ac:dyDescent="0.15">
      <c r="J362" s="40"/>
      <c r="K362" s="40"/>
      <c r="Y362" s="79"/>
      <c r="Z362" s="91"/>
      <c r="AA362" s="91"/>
      <c r="AB362" s="91"/>
      <c r="AC362" s="91"/>
      <c r="AD362" s="91"/>
      <c r="AE362" s="91"/>
      <c r="AF362" s="91"/>
    </row>
    <row r="363" spans="10:32" s="39" customFormat="1" x14ac:dyDescent="0.15">
      <c r="J363" s="40"/>
      <c r="K363" s="40"/>
      <c r="Y363" s="79"/>
      <c r="Z363" s="91"/>
      <c r="AA363" s="91"/>
      <c r="AB363" s="91"/>
      <c r="AC363" s="91"/>
      <c r="AD363" s="91"/>
      <c r="AE363" s="91"/>
      <c r="AF363" s="91"/>
    </row>
    <row r="364" spans="10:32" s="39" customFormat="1" x14ac:dyDescent="0.15">
      <c r="J364" s="40"/>
      <c r="K364" s="40"/>
      <c r="Y364" s="79"/>
      <c r="Z364" s="91"/>
      <c r="AA364" s="91"/>
      <c r="AB364" s="91"/>
      <c r="AC364" s="91"/>
      <c r="AD364" s="91"/>
      <c r="AE364" s="91"/>
      <c r="AF364" s="91"/>
    </row>
    <row r="365" spans="10:32" s="39" customFormat="1" x14ac:dyDescent="0.15">
      <c r="J365" s="40"/>
      <c r="K365" s="40"/>
      <c r="Y365" s="79"/>
      <c r="Z365" s="91"/>
      <c r="AA365" s="91"/>
      <c r="AB365" s="91"/>
      <c r="AC365" s="91"/>
      <c r="AD365" s="91"/>
      <c r="AE365" s="91"/>
      <c r="AF365" s="91"/>
    </row>
    <row r="366" spans="10:32" s="39" customFormat="1" x14ac:dyDescent="0.15">
      <c r="J366" s="40"/>
      <c r="K366" s="40"/>
      <c r="Y366" s="79"/>
      <c r="Z366" s="91"/>
      <c r="AA366" s="91"/>
      <c r="AB366" s="91"/>
      <c r="AC366" s="91"/>
      <c r="AD366" s="91"/>
      <c r="AE366" s="91"/>
      <c r="AF366" s="91"/>
    </row>
    <row r="367" spans="10:32" s="39" customFormat="1" x14ac:dyDescent="0.15">
      <c r="J367" s="40"/>
      <c r="K367" s="40"/>
      <c r="Y367" s="79"/>
      <c r="Z367" s="91"/>
      <c r="AA367" s="91"/>
      <c r="AB367" s="91"/>
      <c r="AC367" s="91"/>
      <c r="AD367" s="91"/>
      <c r="AE367" s="91"/>
      <c r="AF367" s="91"/>
    </row>
    <row r="368" spans="10:32" s="39" customFormat="1" x14ac:dyDescent="0.15">
      <c r="J368" s="40"/>
      <c r="K368" s="40"/>
      <c r="Y368" s="79"/>
      <c r="Z368" s="91"/>
      <c r="AA368" s="91"/>
      <c r="AB368" s="91"/>
      <c r="AC368" s="91"/>
      <c r="AD368" s="91"/>
      <c r="AE368" s="91"/>
      <c r="AF368" s="91"/>
    </row>
    <row r="369" spans="10:32" s="39" customFormat="1" x14ac:dyDescent="0.15">
      <c r="J369" s="40"/>
      <c r="K369" s="40"/>
      <c r="Y369" s="79"/>
      <c r="Z369" s="91"/>
      <c r="AA369" s="91"/>
      <c r="AB369" s="91"/>
      <c r="AC369" s="91"/>
      <c r="AD369" s="91"/>
      <c r="AE369" s="91"/>
      <c r="AF369" s="91"/>
    </row>
    <row r="370" spans="10:32" s="39" customFormat="1" x14ac:dyDescent="0.15">
      <c r="J370" s="40"/>
      <c r="K370" s="40"/>
      <c r="Y370" s="79"/>
      <c r="Z370" s="91"/>
      <c r="AA370" s="91"/>
      <c r="AB370" s="91"/>
      <c r="AC370" s="91"/>
      <c r="AD370" s="91"/>
      <c r="AE370" s="91"/>
      <c r="AF370" s="91"/>
    </row>
    <row r="371" spans="10:32" s="39" customFormat="1" x14ac:dyDescent="0.15">
      <c r="J371" s="40"/>
      <c r="K371" s="40"/>
      <c r="Y371" s="79"/>
      <c r="Z371" s="91"/>
      <c r="AA371" s="91"/>
      <c r="AB371" s="91"/>
      <c r="AC371" s="91"/>
      <c r="AD371" s="91"/>
      <c r="AE371" s="91"/>
      <c r="AF371" s="91"/>
    </row>
    <row r="372" spans="10:32" s="39" customFormat="1" x14ac:dyDescent="0.15">
      <c r="J372" s="40"/>
      <c r="K372" s="40"/>
      <c r="Y372" s="79"/>
      <c r="Z372" s="91"/>
      <c r="AA372" s="91"/>
      <c r="AB372" s="91"/>
      <c r="AC372" s="91"/>
      <c r="AD372" s="91"/>
      <c r="AE372" s="91"/>
      <c r="AF372" s="91"/>
    </row>
    <row r="373" spans="10:32" s="39" customFormat="1" x14ac:dyDescent="0.15">
      <c r="J373" s="40"/>
      <c r="K373" s="40"/>
      <c r="Y373" s="79"/>
      <c r="Z373" s="91"/>
      <c r="AA373" s="91"/>
      <c r="AB373" s="91"/>
      <c r="AC373" s="91"/>
      <c r="AD373" s="91"/>
      <c r="AE373" s="91"/>
      <c r="AF373" s="91"/>
    </row>
    <row r="374" spans="10:32" s="39" customFormat="1" x14ac:dyDescent="0.15">
      <c r="J374" s="40"/>
      <c r="K374" s="40"/>
      <c r="Y374" s="79"/>
      <c r="Z374" s="91"/>
      <c r="AA374" s="91"/>
      <c r="AB374" s="91"/>
      <c r="AC374" s="91"/>
      <c r="AD374" s="91"/>
      <c r="AE374" s="91"/>
      <c r="AF374" s="91"/>
    </row>
    <row r="375" spans="10:32" s="39" customFormat="1" x14ac:dyDescent="0.15">
      <c r="J375" s="40"/>
      <c r="K375" s="40"/>
      <c r="Y375" s="79"/>
      <c r="Z375" s="91"/>
      <c r="AA375" s="91"/>
      <c r="AB375" s="91"/>
      <c r="AC375" s="91"/>
      <c r="AD375" s="91"/>
      <c r="AE375" s="91"/>
      <c r="AF375" s="91"/>
    </row>
    <row r="376" spans="10:32" s="39" customFormat="1" x14ac:dyDescent="0.15">
      <c r="J376" s="40"/>
      <c r="K376" s="40"/>
      <c r="Y376" s="79"/>
      <c r="Z376" s="91"/>
      <c r="AA376" s="91"/>
      <c r="AB376" s="91"/>
      <c r="AC376" s="91"/>
      <c r="AD376" s="91"/>
      <c r="AE376" s="91"/>
      <c r="AF376" s="91"/>
    </row>
    <row r="377" spans="10:32" s="39" customFormat="1" x14ac:dyDescent="0.15">
      <c r="J377" s="40"/>
      <c r="K377" s="40"/>
      <c r="Y377" s="79"/>
      <c r="Z377" s="91"/>
      <c r="AA377" s="91"/>
      <c r="AB377" s="91"/>
      <c r="AC377" s="91"/>
      <c r="AD377" s="91"/>
      <c r="AE377" s="91"/>
      <c r="AF377" s="91"/>
    </row>
    <row r="378" spans="10:32" s="39" customFormat="1" x14ac:dyDescent="0.15">
      <c r="J378" s="40"/>
      <c r="K378" s="40"/>
      <c r="Y378" s="79"/>
      <c r="Z378" s="91"/>
      <c r="AA378" s="91"/>
      <c r="AB378" s="91"/>
      <c r="AC378" s="91"/>
      <c r="AD378" s="91"/>
      <c r="AE378" s="91"/>
      <c r="AF378" s="91"/>
    </row>
    <row r="379" spans="10:32" s="39" customFormat="1" x14ac:dyDescent="0.15">
      <c r="J379" s="40"/>
      <c r="K379" s="40"/>
      <c r="Y379" s="79"/>
      <c r="Z379" s="91"/>
      <c r="AA379" s="91"/>
      <c r="AB379" s="91"/>
      <c r="AC379" s="91"/>
      <c r="AD379" s="91"/>
      <c r="AE379" s="91"/>
      <c r="AF379" s="91"/>
    </row>
    <row r="380" spans="10:32" s="39" customFormat="1" x14ac:dyDescent="0.15">
      <c r="J380" s="40"/>
      <c r="K380" s="40"/>
      <c r="Y380" s="79"/>
      <c r="Z380" s="91"/>
      <c r="AA380" s="91"/>
      <c r="AB380" s="91"/>
      <c r="AC380" s="91"/>
      <c r="AD380" s="91"/>
      <c r="AE380" s="91"/>
      <c r="AF380" s="91"/>
    </row>
    <row r="381" spans="10:32" s="39" customFormat="1" x14ac:dyDescent="0.15">
      <c r="J381" s="40"/>
      <c r="K381" s="40"/>
      <c r="Y381" s="79"/>
      <c r="Z381" s="91"/>
      <c r="AA381" s="91"/>
      <c r="AB381" s="91"/>
      <c r="AC381" s="91"/>
      <c r="AD381" s="91"/>
      <c r="AE381" s="91"/>
      <c r="AF381" s="91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1"/>
  <sheetViews>
    <sheetView view="pageBreakPreview" zoomScale="80" zoomScaleNormal="75" zoomScaleSheetLayoutView="80" workbookViewId="0">
      <selection activeCell="S179" sqref="S179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88671875" bestFit="1" customWidth="1"/>
    <col min="24" max="46" width="10.109375" bestFit="1" customWidth="1"/>
  </cols>
  <sheetData>
    <row r="1" spans="13:46" x14ac:dyDescent="0.2">
      <c r="M1" s="37" t="str">
        <f>財政指標!$L$1</f>
        <v>壬生町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０1(H13）</v>
      </c>
      <c r="AC1" t="str">
        <f>歳入!O3</f>
        <v>０２(H14）</v>
      </c>
      <c r="AD1" t="str">
        <f>歳入!P3</f>
        <v>０３(H15）</v>
      </c>
      <c r="AE1" t="str">
        <f>歳入!Q3</f>
        <v>０４(H16）</v>
      </c>
      <c r="AF1" t="str">
        <f>歳入!R3</f>
        <v>０５(H17）</v>
      </c>
      <c r="AG1" t="str">
        <f>歳入!S3</f>
        <v>０６(H18）</v>
      </c>
      <c r="AH1" t="str">
        <f>歳入!T3</f>
        <v>０７(H19）</v>
      </c>
      <c r="AI1" t="str">
        <f>歳入!U3</f>
        <v>０８(H20）</v>
      </c>
      <c r="AJ1" t="str">
        <f>歳入!V3</f>
        <v>０９(H21）</v>
      </c>
      <c r="AK1" t="str">
        <f>歳入!W3</f>
        <v>１０(H22）</v>
      </c>
      <c r="AL1" t="str">
        <f>歳入!X3</f>
        <v>１１(H23）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5">
        <f>歳入!B4</f>
        <v>0</v>
      </c>
      <c r="R2" s="45">
        <f>歳入!D4</f>
        <v>4399151</v>
      </c>
      <c r="S2" s="45">
        <f>歳入!E4</f>
        <v>4807814</v>
      </c>
      <c r="T2" s="45">
        <f>歳入!F4</f>
        <v>4784621</v>
      </c>
      <c r="U2" s="45">
        <f>歳入!G4</f>
        <v>4483745</v>
      </c>
      <c r="V2" s="45">
        <f>歳入!H4</f>
        <v>4728683</v>
      </c>
      <c r="W2" s="45">
        <f>歳入!I4</f>
        <v>4707198</v>
      </c>
      <c r="X2" s="45">
        <f>歳入!J4</f>
        <v>5091863</v>
      </c>
      <c r="Y2" s="45">
        <f>歳入!K4</f>
        <v>4909805</v>
      </c>
      <c r="Z2" s="45">
        <f>歳入!L4</f>
        <v>4868459</v>
      </c>
      <c r="AA2" s="45">
        <f>歳入!M4</f>
        <v>4732127</v>
      </c>
      <c r="AB2" s="45">
        <f>歳入!N4</f>
        <v>4657774</v>
      </c>
      <c r="AC2" s="45">
        <f>歳入!O4</f>
        <v>4678681</v>
      </c>
      <c r="AD2" s="45">
        <f>歳入!P4</f>
        <v>4500726</v>
      </c>
      <c r="AE2" s="45">
        <f>歳入!Q4</f>
        <v>4507653</v>
      </c>
      <c r="AF2" s="45">
        <f>歳入!R4</f>
        <v>4627184</v>
      </c>
      <c r="AG2" s="45">
        <f>歳入!S4</f>
        <v>4644416</v>
      </c>
      <c r="AH2" s="45">
        <f>歳入!T4</f>
        <v>5007869</v>
      </c>
      <c r="AI2" s="45">
        <f>歳入!U4</f>
        <v>5064764</v>
      </c>
      <c r="AJ2" s="45">
        <f>歳入!V4</f>
        <v>4868336</v>
      </c>
      <c r="AK2" s="45">
        <f>歳入!W4</f>
        <v>4708549</v>
      </c>
      <c r="AL2" s="45">
        <f>歳入!X4</f>
        <v>4723837</v>
      </c>
      <c r="AM2" s="45">
        <f>歳入!Y4</f>
        <v>4627150</v>
      </c>
      <c r="AN2" s="45">
        <f>歳入!Z4</f>
        <v>4603223</v>
      </c>
      <c r="AO2" s="45">
        <f>歳入!AA4</f>
        <v>4679135</v>
      </c>
      <c r="AP2" s="45">
        <f>歳入!AB4</f>
        <v>4764062</v>
      </c>
      <c r="AQ2" s="45">
        <f>歳入!AC4</f>
        <v>4867392</v>
      </c>
      <c r="AR2" s="45">
        <f>歳入!AD4</f>
        <v>5169322</v>
      </c>
      <c r="AS2" s="45">
        <f>歳入!AE4</f>
        <v>5755944</v>
      </c>
      <c r="AT2" s="45">
        <f>歳入!AF4</f>
        <v>5625689</v>
      </c>
    </row>
    <row r="3" spans="13:46" x14ac:dyDescent="0.2">
      <c r="P3" s="45" t="s">
        <v>173</v>
      </c>
      <c r="Q3" s="45">
        <f>歳入!B15</f>
        <v>0</v>
      </c>
      <c r="R3" s="45">
        <f>歳入!D15</f>
        <v>1864872</v>
      </c>
      <c r="S3" s="45">
        <f>歳入!E15</f>
        <v>1958092</v>
      </c>
      <c r="T3" s="45">
        <f>歳入!F15</f>
        <v>1854089</v>
      </c>
      <c r="U3" s="45">
        <f>歳入!G15</f>
        <v>2216883</v>
      </c>
      <c r="V3" s="45">
        <f>歳入!H15</f>
        <v>2016894</v>
      </c>
      <c r="W3" s="45">
        <f>歳入!I15</f>
        <v>2215918</v>
      </c>
      <c r="X3" s="45">
        <f>歳入!J15</f>
        <v>2452389</v>
      </c>
      <c r="Y3" s="45">
        <f>歳入!K15</f>
        <v>2627129</v>
      </c>
      <c r="Z3" s="45">
        <f>歳入!L15</f>
        <v>2768295</v>
      </c>
      <c r="AA3" s="45">
        <f>歳入!M15</f>
        <v>2875312</v>
      </c>
      <c r="AB3" s="45">
        <f>歳入!N15</f>
        <v>2602674</v>
      </c>
      <c r="AC3" s="45">
        <f>歳入!O15</f>
        <v>2567572</v>
      </c>
      <c r="AD3" s="45">
        <f>歳入!P15</f>
        <v>2332215</v>
      </c>
      <c r="AE3" s="45">
        <f>歳入!Q15</f>
        <v>1979074</v>
      </c>
      <c r="AF3" s="45">
        <f>歳入!R15</f>
        <v>1883591</v>
      </c>
      <c r="AG3" s="45">
        <f>歳入!S15</f>
        <v>1672747</v>
      </c>
      <c r="AH3" s="45">
        <f>歳入!T15</f>
        <v>1715716</v>
      </c>
      <c r="AI3" s="45">
        <f>歳入!U15</f>
        <v>1853450</v>
      </c>
      <c r="AJ3" s="45">
        <f>歳入!V15</f>
        <v>1976764</v>
      </c>
      <c r="AK3" s="45">
        <f>歳入!W15</f>
        <v>2244994</v>
      </c>
      <c r="AL3" s="45">
        <f>歳入!X15</f>
        <v>2311118</v>
      </c>
      <c r="AM3" s="45">
        <f>歳入!Y15</f>
        <v>2208917</v>
      </c>
      <c r="AN3" s="45">
        <f>歳入!Z15</f>
        <v>2056976</v>
      </c>
      <c r="AO3" s="45">
        <f>歳入!AA15</f>
        <v>2028679</v>
      </c>
      <c r="AP3" s="45">
        <f>歳入!AB15</f>
        <v>1988662</v>
      </c>
      <c r="AQ3" s="45">
        <f>歳入!AC15</f>
        <v>1842160</v>
      </c>
      <c r="AR3" s="45">
        <f>歳入!AD15</f>
        <v>1882193</v>
      </c>
      <c r="AS3" s="45">
        <f>歳入!AE15</f>
        <v>1567977</v>
      </c>
      <c r="AT3" s="45">
        <f>歳入!AF15</f>
        <v>1100704</v>
      </c>
    </row>
    <row r="4" spans="13:46" x14ac:dyDescent="0.2">
      <c r="P4" t="s">
        <v>139</v>
      </c>
      <c r="Q4" s="45">
        <f>歳入!B23</f>
        <v>0</v>
      </c>
      <c r="R4" s="45">
        <f>歳入!D23</f>
        <v>226623</v>
      </c>
      <c r="S4" s="45">
        <f>歳入!E23</f>
        <v>262321</v>
      </c>
      <c r="T4" s="45">
        <f>歳入!F23</f>
        <v>600390</v>
      </c>
      <c r="U4" s="45">
        <f>歳入!G23</f>
        <v>491072</v>
      </c>
      <c r="V4" s="45">
        <f>歳入!H23</f>
        <v>627377</v>
      </c>
      <c r="W4" s="45">
        <f>歳入!I23</f>
        <v>721382</v>
      </c>
      <c r="X4" s="45">
        <f>歳入!J23</f>
        <v>782859</v>
      </c>
      <c r="Y4" s="45">
        <f>歳入!K23</f>
        <v>999599</v>
      </c>
      <c r="Z4" s="45">
        <f>歳入!L23</f>
        <v>1057645</v>
      </c>
      <c r="AA4" s="45">
        <f>歳入!M23</f>
        <v>504976</v>
      </c>
      <c r="AB4" s="45">
        <f>歳入!N23</f>
        <v>508112</v>
      </c>
      <c r="AC4" s="45">
        <f>歳入!O23</f>
        <v>470409</v>
      </c>
      <c r="AD4" s="45">
        <f>歳入!P23</f>
        <v>558302</v>
      </c>
      <c r="AE4" s="45">
        <f>歳入!Q23</f>
        <v>686259</v>
      </c>
      <c r="AF4" s="45">
        <f>歳入!R23</f>
        <v>551977</v>
      </c>
      <c r="AG4" s="45">
        <f>歳入!S23</f>
        <v>558436</v>
      </c>
      <c r="AH4" s="45">
        <f>歳入!T23</f>
        <v>912435</v>
      </c>
      <c r="AI4" s="45">
        <f>歳入!U23</f>
        <v>1122729</v>
      </c>
      <c r="AJ4" s="45">
        <f>歳入!V23</f>
        <v>1812040</v>
      </c>
      <c r="AK4" s="45">
        <f>歳入!W23</f>
        <v>1244259</v>
      </c>
      <c r="AL4" s="45">
        <f>歳入!X23</f>
        <v>1272716</v>
      </c>
      <c r="AM4" s="45">
        <f>歳入!Y23</f>
        <v>1116474</v>
      </c>
      <c r="AN4" s="45">
        <f>歳入!Z23</f>
        <v>1266870</v>
      </c>
      <c r="AO4" s="45">
        <f>歳入!AA23</f>
        <v>1549450</v>
      </c>
      <c r="AP4" s="45">
        <f>歳入!AB23</f>
        <v>1573553</v>
      </c>
      <c r="AQ4" s="45">
        <f>歳入!AC23</f>
        <v>1798250</v>
      </c>
      <c r="AR4" s="45">
        <f>歳入!AD23</f>
        <v>1552889</v>
      </c>
      <c r="AS4" s="45">
        <f>歳入!AE23</f>
        <v>1500133</v>
      </c>
      <c r="AT4" s="45">
        <f>歳入!AF23</f>
        <v>1696251</v>
      </c>
    </row>
    <row r="5" spans="13:46" x14ac:dyDescent="0.2">
      <c r="P5" t="s">
        <v>180</v>
      </c>
      <c r="Q5" s="45">
        <f>歳入!B29</f>
        <v>0</v>
      </c>
      <c r="R5" s="45">
        <f>歳入!D24</f>
        <v>315956</v>
      </c>
      <c r="S5" s="45">
        <f>歳入!E24</f>
        <v>476685</v>
      </c>
      <c r="T5" s="45">
        <f>歳入!F24</f>
        <v>417331</v>
      </c>
      <c r="U5" s="45">
        <f>歳入!G24</f>
        <v>364096</v>
      </c>
      <c r="V5" s="45">
        <f>歳入!H24</f>
        <v>363788</v>
      </c>
      <c r="W5" s="45">
        <f>歳入!I24</f>
        <v>458444</v>
      </c>
      <c r="X5" s="45">
        <f>歳入!J24</f>
        <v>411023</v>
      </c>
      <c r="Y5" s="45">
        <f>歳入!K24</f>
        <v>396667</v>
      </c>
      <c r="Z5" s="45">
        <f>歳入!L24</f>
        <v>486516</v>
      </c>
      <c r="AA5" s="45">
        <f>歳入!M24</f>
        <v>467148</v>
      </c>
      <c r="AB5" s="45">
        <f>歳入!N24</f>
        <v>494730</v>
      </c>
      <c r="AC5" s="45">
        <f>歳入!O24</f>
        <v>591174</v>
      </c>
      <c r="AD5" s="45">
        <f>歳入!P24</f>
        <v>523692</v>
      </c>
      <c r="AE5" s="45">
        <f>歳入!Q24</f>
        <v>500167</v>
      </c>
      <c r="AF5" s="45">
        <f>歳入!R24</f>
        <v>519159</v>
      </c>
      <c r="AG5" s="45">
        <f>歳入!S24</f>
        <v>507573</v>
      </c>
      <c r="AH5" s="45">
        <f>歳入!T24</f>
        <v>696119</v>
      </c>
      <c r="AI5" s="45">
        <f>歳入!U24</f>
        <v>615784</v>
      </c>
      <c r="AJ5" s="45">
        <f>歳入!V24</f>
        <v>735276</v>
      </c>
      <c r="AK5" s="45">
        <f>歳入!W24</f>
        <v>840578</v>
      </c>
      <c r="AL5" s="45">
        <f>歳入!X24</f>
        <v>826577</v>
      </c>
      <c r="AM5" s="45">
        <f>歳入!Y24</f>
        <v>1046791</v>
      </c>
      <c r="AN5" s="45">
        <f>歳入!Z24</f>
        <v>928874</v>
      </c>
      <c r="AO5" s="45">
        <f>歳入!AA24</f>
        <v>1132251</v>
      </c>
      <c r="AP5" s="45">
        <f>歳入!AB24</f>
        <v>907735</v>
      </c>
      <c r="AQ5" s="45">
        <f>歳入!AC24</f>
        <v>1107730</v>
      </c>
      <c r="AR5" s="45">
        <f>歳入!AD24</f>
        <v>1018244</v>
      </c>
      <c r="AS5" s="45">
        <f>歳入!AE24</f>
        <v>973482</v>
      </c>
      <c r="AT5" s="45">
        <f>歳入!AF24</f>
        <v>1064303</v>
      </c>
    </row>
    <row r="6" spans="13:46" x14ac:dyDescent="0.2">
      <c r="P6" t="s">
        <v>140</v>
      </c>
      <c r="Q6" s="45">
        <f>歳入!B30</f>
        <v>0</v>
      </c>
      <c r="R6" s="45">
        <f>歳入!D30</f>
        <v>75000</v>
      </c>
      <c r="S6" s="45">
        <f>歳入!E30</f>
        <v>228100</v>
      </c>
      <c r="T6" s="45">
        <f>歳入!F30</f>
        <v>1823100</v>
      </c>
      <c r="U6" s="45">
        <f>歳入!G30</f>
        <v>1991600</v>
      </c>
      <c r="V6" s="45">
        <f>歳入!H30</f>
        <v>1069400</v>
      </c>
      <c r="W6" s="45">
        <f>歳入!I30</f>
        <v>453200</v>
      </c>
      <c r="X6" s="45">
        <f>歳入!J30</f>
        <v>1244000</v>
      </c>
      <c r="Y6" s="45">
        <f>歳入!K30</f>
        <v>2185900</v>
      </c>
      <c r="Z6" s="45">
        <f>歳入!L30</f>
        <v>266200</v>
      </c>
      <c r="AA6" s="45">
        <f>歳入!M30</f>
        <v>265300</v>
      </c>
      <c r="AB6" s="45">
        <f>歳入!N30</f>
        <v>485200</v>
      </c>
      <c r="AC6" s="45">
        <f>歳入!O30</f>
        <v>501266</v>
      </c>
      <c r="AD6" s="45">
        <f>歳入!P30</f>
        <v>620400</v>
      </c>
      <c r="AE6" s="45">
        <f>歳入!Q30</f>
        <v>733500</v>
      </c>
      <c r="AF6" s="45">
        <f>歳入!R30</f>
        <v>611600</v>
      </c>
      <c r="AG6" s="45">
        <f>歳入!S30</f>
        <v>546900</v>
      </c>
      <c r="AH6" s="45">
        <f>歳入!T30</f>
        <v>535600</v>
      </c>
      <c r="AI6" s="45">
        <f>歳入!U30</f>
        <v>647300</v>
      </c>
      <c r="AJ6" s="45">
        <f>歳入!V30</f>
        <v>686000</v>
      </c>
      <c r="AK6" s="45">
        <f>歳入!W30</f>
        <v>946600</v>
      </c>
      <c r="AL6" s="45">
        <f>歳入!X30</f>
        <v>951200</v>
      </c>
      <c r="AM6" s="45">
        <f>歳入!Y30</f>
        <v>1059200</v>
      </c>
      <c r="AN6" s="45">
        <f>歳入!Z30</f>
        <v>974400</v>
      </c>
      <c r="AO6" s="45">
        <f>歳入!AA30</f>
        <v>1176000</v>
      </c>
      <c r="AP6" s="45">
        <f>歳入!AB30</f>
        <v>788800</v>
      </c>
      <c r="AQ6" s="45">
        <f>歳入!AC30</f>
        <v>698300</v>
      </c>
      <c r="AR6" s="45">
        <f>歳入!AD30</f>
        <v>593200</v>
      </c>
      <c r="AS6" s="45">
        <f>歳入!AE30</f>
        <v>570100</v>
      </c>
      <c r="AT6" s="45">
        <f>歳入!AF30</f>
        <v>906000</v>
      </c>
    </row>
    <row r="7" spans="13:46" x14ac:dyDescent="0.2">
      <c r="P7" s="69" t="str">
        <f>歳入!A33</f>
        <v>　 歳 入 合 計</v>
      </c>
      <c r="Q7" s="45">
        <f>歳入!B33</f>
        <v>0</v>
      </c>
      <c r="R7" s="45">
        <f>歳入!D33</f>
        <v>8944163</v>
      </c>
      <c r="S7" s="45">
        <f>歳入!E33</f>
        <v>9829448</v>
      </c>
      <c r="T7" s="45">
        <f>歳入!F33</f>
        <v>11822302</v>
      </c>
      <c r="U7" s="45">
        <f>歳入!G33</f>
        <v>11379269</v>
      </c>
      <c r="V7" s="45">
        <f>歳入!H33</f>
        <v>10532664</v>
      </c>
      <c r="W7" s="45">
        <f>歳入!I33</f>
        <v>10604208</v>
      </c>
      <c r="X7" s="45">
        <f>歳入!J33</f>
        <v>11821781</v>
      </c>
      <c r="Y7" s="45">
        <f>歳入!K33</f>
        <v>13206853</v>
      </c>
      <c r="Z7" s="45">
        <f>歳入!L33</f>
        <v>11474786</v>
      </c>
      <c r="AA7" s="45">
        <f>歳入!M33</f>
        <v>11105555</v>
      </c>
      <c r="AB7" s="45">
        <f>歳入!N33</f>
        <v>11574020</v>
      </c>
      <c r="AC7" s="45">
        <f>歳入!O33</f>
        <v>10630722</v>
      </c>
      <c r="AD7" s="45">
        <f>歳入!P33</f>
        <v>10501968</v>
      </c>
      <c r="AE7" s="45">
        <f>歳入!Q33</f>
        <v>10564084</v>
      </c>
      <c r="AF7" s="45">
        <f>歳入!R33</f>
        <v>10369293</v>
      </c>
      <c r="AG7" s="45">
        <f>歳入!S33</f>
        <v>10453038</v>
      </c>
      <c r="AH7" s="45">
        <f>歳入!T33</f>
        <v>11116463</v>
      </c>
      <c r="AI7" s="45">
        <f>歳入!U33</f>
        <v>11562330</v>
      </c>
      <c r="AJ7" s="45">
        <f>歳入!V33</f>
        <v>12576395</v>
      </c>
      <c r="AK7" s="45">
        <f>歳入!W33</f>
        <v>12348301</v>
      </c>
      <c r="AL7" s="45">
        <f>歳入!X33</f>
        <v>12853208</v>
      </c>
      <c r="AM7" s="45">
        <f>歳入!Y33</f>
        <v>12515329</v>
      </c>
      <c r="AN7" s="45">
        <f>歳入!Z33</f>
        <v>12295764</v>
      </c>
      <c r="AO7" s="45">
        <f>歳入!AA33</f>
        <v>12994663</v>
      </c>
      <c r="AP7" s="45">
        <f>歳入!AB33</f>
        <v>12674734</v>
      </c>
      <c r="AQ7" s="45">
        <f>歳入!AC33</f>
        <v>13087762</v>
      </c>
      <c r="AR7" s="45">
        <f>歳入!AD33</f>
        <v>13176264</v>
      </c>
      <c r="AS7" s="45">
        <f>歳入!AE33</f>
        <v>13265100</v>
      </c>
      <c r="AT7" s="45">
        <f>歳入!AF33</f>
        <v>13805344</v>
      </c>
    </row>
    <row r="40" spans="13:46" x14ac:dyDescent="0.2">
      <c r="M40" s="37" t="str">
        <f>財政指標!$L$1</f>
        <v>壬生町</v>
      </c>
    </row>
    <row r="41" spans="13:46" x14ac:dyDescent="0.2">
      <c r="Q41" t="str">
        <f>税!B3</f>
        <v>８９（元）</v>
      </c>
      <c r="R41" t="str">
        <f>税!D3</f>
        <v>９１（H3）</v>
      </c>
      <c r="S41" t="str">
        <f>税!E3</f>
        <v>９２（H4）</v>
      </c>
      <c r="T41" t="str">
        <f>税!F3</f>
        <v>９３（H5）</v>
      </c>
      <c r="U41" t="str">
        <f>税!G3</f>
        <v>９４（H6）</v>
      </c>
      <c r="V41" t="str">
        <f>税!H3</f>
        <v>９５（H7）</v>
      </c>
      <c r="W41" t="str">
        <f>税!I3</f>
        <v>９６（H8）</v>
      </c>
      <c r="X41" t="str">
        <f>税!J3</f>
        <v>９７（H9）</v>
      </c>
      <c r="Y41" t="str">
        <f>税!K3</f>
        <v>９８(H10)</v>
      </c>
      <c r="Z41" t="str">
        <f>税!L3</f>
        <v>９９(H11)</v>
      </c>
      <c r="AA41" t="str">
        <f>税!M3</f>
        <v>００(H12)</v>
      </c>
      <c r="AB41" t="str">
        <f>税!N3</f>
        <v>０１(H13)</v>
      </c>
      <c r="AC41" t="str">
        <f>税!O3</f>
        <v>０２(H14）</v>
      </c>
      <c r="AD41" t="str">
        <f>税!P3</f>
        <v>０３(H15）</v>
      </c>
      <c r="AE41" t="str">
        <f>税!Q3</f>
        <v>０４(H16）</v>
      </c>
      <c r="AF41" t="str">
        <f>税!R3</f>
        <v>０５(H17）</v>
      </c>
      <c r="AG41" t="str">
        <f>税!S3</f>
        <v>０６(H18）</v>
      </c>
      <c r="AH41" t="str">
        <f>税!T3</f>
        <v>０７(H19）</v>
      </c>
      <c r="AI41" t="str">
        <f>税!U3</f>
        <v>０８(H20）</v>
      </c>
      <c r="AJ41" t="str">
        <f>税!V3</f>
        <v>０９(H21）</v>
      </c>
      <c r="AK41" t="str">
        <f>税!W3</f>
        <v>１０(H22）</v>
      </c>
      <c r="AL41" t="str">
        <f>税!X3</f>
        <v>１１(H23）</v>
      </c>
      <c r="AM41" t="str">
        <f>税!Y3</f>
        <v>１２(H24)</v>
      </c>
      <c r="AN41" t="str">
        <f>税!Z3</f>
        <v>１３(H25)</v>
      </c>
      <c r="AO41" t="str">
        <f>税!AA3</f>
        <v>１４(H26)</v>
      </c>
      <c r="AP41" t="str">
        <f>税!AB3</f>
        <v>１５(H27)</v>
      </c>
      <c r="AQ41" t="str">
        <f>税!AC3</f>
        <v>１６(H28)</v>
      </c>
      <c r="AR41" t="str">
        <f>税!AD3</f>
        <v>１７(H29)</v>
      </c>
      <c r="AS41" t="str">
        <f>税!AE3</f>
        <v>１８(H30)</v>
      </c>
      <c r="AT41" t="str">
        <f>税!AF3</f>
        <v>１９(R１)</v>
      </c>
    </row>
    <row r="42" spans="13:46" x14ac:dyDescent="0.2">
      <c r="P42" t="s">
        <v>142</v>
      </c>
      <c r="Q42">
        <f>税!B4</f>
        <v>0</v>
      </c>
      <c r="R42" s="45">
        <f>税!D4</f>
        <v>2324202</v>
      </c>
      <c r="S42" s="45">
        <f>税!E4</f>
        <v>2557673</v>
      </c>
      <c r="T42" s="45">
        <f>税!F4</f>
        <v>2435053</v>
      </c>
      <c r="U42" s="45">
        <f>税!G4</f>
        <v>2080500</v>
      </c>
      <c r="V42" s="45">
        <f>税!H4</f>
        <v>2185676</v>
      </c>
      <c r="W42" s="45">
        <f>税!I4</f>
        <v>2074371</v>
      </c>
      <c r="X42" s="45">
        <f>税!J4</f>
        <v>2422157</v>
      </c>
      <c r="Y42" s="45">
        <f>税!K4</f>
        <v>2138366</v>
      </c>
      <c r="Z42" s="45">
        <f>税!L4</f>
        <v>2008425</v>
      </c>
      <c r="AA42" s="45">
        <f>税!M4</f>
        <v>1934677</v>
      </c>
      <c r="AB42" s="45">
        <f>税!N4</f>
        <v>1825870</v>
      </c>
      <c r="AC42" s="45">
        <f>税!O4</f>
        <v>1837011</v>
      </c>
      <c r="AD42" s="45">
        <f>税!P4</f>
        <v>1808950</v>
      </c>
      <c r="AE42" s="45">
        <f>税!Q4</f>
        <v>1768369</v>
      </c>
      <c r="AF42" s="45">
        <f>税!R4</f>
        <v>1841496</v>
      </c>
      <c r="AG42" s="45">
        <f>税!S4</f>
        <v>1986920</v>
      </c>
      <c r="AH42" s="45">
        <f>税!T4</f>
        <v>2322886</v>
      </c>
      <c r="AI42" s="45">
        <f>税!U4</f>
        <v>2347425</v>
      </c>
      <c r="AJ42" s="45">
        <f>税!V4</f>
        <v>2247653</v>
      </c>
      <c r="AK42" s="45">
        <f>税!W4</f>
        <v>2093668</v>
      </c>
      <c r="AL42" s="45">
        <f>税!X4</f>
        <v>2057190</v>
      </c>
      <c r="AM42" s="45">
        <f>税!Y4</f>
        <v>2204923</v>
      </c>
      <c r="AN42" s="45">
        <f>税!Z4</f>
        <v>2231092</v>
      </c>
      <c r="AO42" s="45">
        <f>税!AA4</f>
        <v>2286709</v>
      </c>
      <c r="AP42" s="45">
        <f>税!AB4</f>
        <v>2291659</v>
      </c>
      <c r="AQ42" s="45">
        <f>税!AC4</f>
        <v>2341942</v>
      </c>
      <c r="AR42" s="45">
        <f>税!AD4</f>
        <v>2465966</v>
      </c>
      <c r="AS42" s="45">
        <f>税!AE4</f>
        <v>2878605</v>
      </c>
      <c r="AT42" s="45">
        <f>税!AF4</f>
        <v>2599567</v>
      </c>
    </row>
    <row r="43" spans="13:46" x14ac:dyDescent="0.2">
      <c r="P43" t="s">
        <v>143</v>
      </c>
      <c r="Q43">
        <f>税!B9</f>
        <v>0</v>
      </c>
      <c r="R43" s="45">
        <f>税!D9</f>
        <v>1587619</v>
      </c>
      <c r="S43" s="45">
        <f>税!E9</f>
        <v>1740924</v>
      </c>
      <c r="T43" s="45">
        <f>税!F9</f>
        <v>1831757</v>
      </c>
      <c r="U43" s="45">
        <f>税!G9</f>
        <v>1874822</v>
      </c>
      <c r="V43" s="45">
        <f>税!H9</f>
        <v>1990257</v>
      </c>
      <c r="W43" s="45">
        <f>税!I9</f>
        <v>2061608</v>
      </c>
      <c r="X43" s="45">
        <f>税!J9</f>
        <v>2053534</v>
      </c>
      <c r="Y43" s="45">
        <f>税!K9</f>
        <v>2148015</v>
      </c>
      <c r="Z43" s="45">
        <f>税!L9</f>
        <v>2215962</v>
      </c>
      <c r="AA43" s="45">
        <f>税!M9</f>
        <v>2169415</v>
      </c>
      <c r="AB43" s="45">
        <f>税!N9</f>
        <v>2200222</v>
      </c>
      <c r="AC43" s="45">
        <f>税!O9</f>
        <v>2245903</v>
      </c>
      <c r="AD43" s="45">
        <f>税!P9</f>
        <v>2122708</v>
      </c>
      <c r="AE43" s="45">
        <f>税!Q9</f>
        <v>2160903</v>
      </c>
      <c r="AF43" s="45">
        <f>税!R9</f>
        <v>2214309</v>
      </c>
      <c r="AG43" s="45">
        <f>税!S9</f>
        <v>2100117</v>
      </c>
      <c r="AH43" s="45">
        <f>税!T9</f>
        <v>2126444</v>
      </c>
      <c r="AI43" s="45">
        <f>税!U9</f>
        <v>2161209</v>
      </c>
      <c r="AJ43" s="45">
        <f>税!V9</f>
        <v>2084394</v>
      </c>
      <c r="AK43" s="45">
        <f>税!W9</f>
        <v>2074491</v>
      </c>
      <c r="AL43" s="45">
        <f>税!X9</f>
        <v>2081454</v>
      </c>
      <c r="AM43" s="45">
        <f>税!Y9</f>
        <v>1980036</v>
      </c>
      <c r="AN43" s="45">
        <f>税!Z9</f>
        <v>2018707</v>
      </c>
      <c r="AO43" s="45">
        <f>税!AA9</f>
        <v>2049152</v>
      </c>
      <c r="AP43" s="45">
        <f>税!AB9</f>
        <v>2128129</v>
      </c>
      <c r="AQ43" s="45">
        <f>税!AC9</f>
        <v>2176114</v>
      </c>
      <c r="AR43" s="45">
        <f>税!AD9</f>
        <v>2365371</v>
      </c>
      <c r="AS43" s="45">
        <f>税!AE9</f>
        <v>2541684</v>
      </c>
      <c r="AT43" s="45">
        <f>税!AF9</f>
        <v>2673699</v>
      </c>
    </row>
    <row r="44" spans="13:46" x14ac:dyDescent="0.2">
      <c r="P44" t="s">
        <v>144</v>
      </c>
      <c r="Q44">
        <f>税!B12</f>
        <v>0</v>
      </c>
      <c r="R44" s="45">
        <f>税!D12</f>
        <v>160057</v>
      </c>
      <c r="S44" s="45">
        <f>税!E12</f>
        <v>162715</v>
      </c>
      <c r="T44" s="45">
        <f>税!F12</f>
        <v>162331</v>
      </c>
      <c r="U44" s="45">
        <f>税!G12</f>
        <v>163559</v>
      </c>
      <c r="V44" s="45">
        <f>税!H12</f>
        <v>165082</v>
      </c>
      <c r="W44" s="45">
        <f>税!I12</f>
        <v>170740</v>
      </c>
      <c r="X44" s="45">
        <f>税!J12</f>
        <v>205708</v>
      </c>
      <c r="Y44" s="45">
        <f>税!K12</f>
        <v>215055</v>
      </c>
      <c r="Z44" s="45">
        <f>税!L12</f>
        <v>232900</v>
      </c>
      <c r="AA44" s="45">
        <f>税!M12</f>
        <v>233500</v>
      </c>
      <c r="AB44" s="45">
        <f>税!N12</f>
        <v>231054</v>
      </c>
      <c r="AC44" s="45">
        <f>税!O12</f>
        <v>227717</v>
      </c>
      <c r="AD44" s="45">
        <f>税!P12</f>
        <v>227225</v>
      </c>
      <c r="AE44" s="45">
        <f>税!Q12</f>
        <v>231709</v>
      </c>
      <c r="AF44" s="45">
        <f>税!R12</f>
        <v>226106</v>
      </c>
      <c r="AG44" s="45">
        <f>税!S12</f>
        <v>231296</v>
      </c>
      <c r="AH44" s="45">
        <f>税!T12</f>
        <v>228306</v>
      </c>
      <c r="AI44" s="45">
        <f>税!U12</f>
        <v>220878</v>
      </c>
      <c r="AJ44" s="45">
        <f>税!V12</f>
        <v>209803</v>
      </c>
      <c r="AK44" s="45">
        <f>税!W12</f>
        <v>214006</v>
      </c>
      <c r="AL44" s="45">
        <f>税!X12</f>
        <v>258422</v>
      </c>
      <c r="AM44" s="45">
        <f>税!Y12</f>
        <v>255156</v>
      </c>
      <c r="AN44" s="45">
        <f>税!Z12</f>
        <v>280690</v>
      </c>
      <c r="AO44" s="45">
        <f>税!AA12</f>
        <v>269138</v>
      </c>
      <c r="AP44" s="45">
        <f>税!AB12</f>
        <v>268326</v>
      </c>
      <c r="AQ44" s="45">
        <f>税!AC12</f>
        <v>259129</v>
      </c>
      <c r="AR44" s="45">
        <f>税!AD12</f>
        <v>243863</v>
      </c>
      <c r="AS44" s="45">
        <f>税!AE12</f>
        <v>238003</v>
      </c>
      <c r="AT44" s="45">
        <f>税!AF12</f>
        <v>249595</v>
      </c>
    </row>
    <row r="45" spans="13:46" x14ac:dyDescent="0.2">
      <c r="P45" t="s">
        <v>141</v>
      </c>
      <c r="Q45">
        <f>税!B22</f>
        <v>0</v>
      </c>
      <c r="R45" s="45">
        <f>税!D22</f>
        <v>4399151</v>
      </c>
      <c r="S45" s="45">
        <f>税!E22</f>
        <v>4807814</v>
      </c>
      <c r="T45" s="45">
        <f>税!F22</f>
        <v>4784621</v>
      </c>
      <c r="U45" s="45">
        <f>税!G22</f>
        <v>4483745</v>
      </c>
      <c r="V45" s="45">
        <f>税!H22</f>
        <v>4728683</v>
      </c>
      <c r="W45" s="45">
        <f>税!I22</f>
        <v>4707198</v>
      </c>
      <c r="X45" s="45">
        <f>税!J22</f>
        <v>5091863</v>
      </c>
      <c r="Y45" s="45">
        <f>税!K22</f>
        <v>4909805</v>
      </c>
      <c r="Z45" s="45">
        <f>税!L22</f>
        <v>4868459</v>
      </c>
      <c r="AA45" s="45">
        <f>税!M22</f>
        <v>4732127</v>
      </c>
      <c r="AB45" s="45">
        <f>税!N22</f>
        <v>4657774</v>
      </c>
      <c r="AC45" s="45">
        <f>税!O22</f>
        <v>4678686</v>
      </c>
      <c r="AD45" s="45">
        <f>税!P22</f>
        <v>4500728</v>
      </c>
      <c r="AE45" s="45">
        <f>税!Q22</f>
        <v>4506889</v>
      </c>
      <c r="AF45" s="45">
        <f>税!R22</f>
        <v>4627184</v>
      </c>
      <c r="AG45" s="45">
        <f>税!S22</f>
        <v>4644416</v>
      </c>
      <c r="AH45" s="45">
        <f>税!T22</f>
        <v>5007869</v>
      </c>
      <c r="AI45" s="45">
        <f>税!U22</f>
        <v>5064764</v>
      </c>
      <c r="AJ45" s="45">
        <f>税!V22</f>
        <v>4868336</v>
      </c>
      <c r="AK45" s="45">
        <f>税!W22</f>
        <v>4708549</v>
      </c>
      <c r="AL45" s="45">
        <f>税!X22</f>
        <v>4723837</v>
      </c>
      <c r="AM45" s="45">
        <f>税!Y22</f>
        <v>4627150</v>
      </c>
      <c r="AN45" s="45">
        <f>税!Z22</f>
        <v>4603223</v>
      </c>
      <c r="AO45" s="45">
        <f>税!AA22</f>
        <v>4679135</v>
      </c>
      <c r="AP45" s="45">
        <f>税!AB22</f>
        <v>4764062</v>
      </c>
      <c r="AQ45" s="45">
        <f>税!AC22</f>
        <v>4867392</v>
      </c>
      <c r="AR45" s="45">
        <f>税!AD22</f>
        <v>5169322</v>
      </c>
      <c r="AS45" s="45">
        <f>税!AE22</f>
        <v>5755944</v>
      </c>
      <c r="AT45" s="45">
        <f>税!AF22</f>
        <v>5625689</v>
      </c>
    </row>
    <row r="77" spans="13:46" x14ac:dyDescent="0.2">
      <c r="M77" t="str">
        <f>財政指標!$L$1</f>
        <v>壬生町</v>
      </c>
    </row>
    <row r="79" spans="13:46" x14ac:dyDescent="0.2">
      <c r="M79" s="37" t="str">
        <f>財政指標!$L$1</f>
        <v>壬生町</v>
      </c>
    </row>
    <row r="80" spans="13:46" x14ac:dyDescent="0.2">
      <c r="P80">
        <f>'歳出（性質別）'!A3</f>
        <v>0</v>
      </c>
      <c r="Q80" t="str">
        <f>'歳出（性質別）'!B3</f>
        <v>８９（元）</v>
      </c>
      <c r="R80" t="str">
        <f>'歳出（性質別）'!D3</f>
        <v>９１（H3）</v>
      </c>
      <c r="S80" t="str">
        <f>'歳出（性質別）'!E3</f>
        <v>９２（H4）</v>
      </c>
      <c r="T80" t="str">
        <f>'歳出（性質別）'!F3</f>
        <v>９３（H5）</v>
      </c>
      <c r="U80" t="str">
        <f>'歳出（性質別）'!G3</f>
        <v>９４（H6）</v>
      </c>
      <c r="V80" t="str">
        <f>'歳出（性質別）'!H3</f>
        <v>９５（H7）</v>
      </c>
      <c r="W80" t="str">
        <f>'歳出（性質別）'!I3</f>
        <v>９６（H8）</v>
      </c>
      <c r="X80" t="str">
        <f>'歳出（性質別）'!J3</f>
        <v>９７(H9）</v>
      </c>
      <c r="Y80" t="str">
        <f>'歳出（性質別）'!K3</f>
        <v>９８(H10）</v>
      </c>
      <c r="Z80" t="str">
        <f>'歳出（性質別）'!L3</f>
        <v>９９(H11)</v>
      </c>
      <c r="AA80" t="str">
        <f>'歳出（性質別）'!M3</f>
        <v>００(H12)</v>
      </c>
      <c r="AB80" t="str">
        <f>'歳出（性質別）'!N3</f>
        <v>０１(H13)</v>
      </c>
      <c r="AC80" t="str">
        <f>'歳出（性質別）'!O3</f>
        <v>０２(H14）</v>
      </c>
      <c r="AD80" t="str">
        <f>'歳出（性質別）'!P3</f>
        <v>０３(H15）</v>
      </c>
      <c r="AE80" t="str">
        <f>'歳出（性質別）'!Q3</f>
        <v>０４(H16）</v>
      </c>
      <c r="AF80" t="str">
        <f>'歳出（性質別）'!R3</f>
        <v>０５(H17）</v>
      </c>
      <c r="AG80" t="str">
        <f>'歳出（性質別）'!S3</f>
        <v>０６(H18）</v>
      </c>
      <c r="AH80" t="str">
        <f>'歳出（性質別）'!T3</f>
        <v>０７(H19）</v>
      </c>
      <c r="AI80" t="str">
        <f>'歳出（性質別）'!U3</f>
        <v>０８(H20）</v>
      </c>
      <c r="AJ80" t="str">
        <f>'歳出（性質別）'!V3</f>
        <v>０９(H21）</v>
      </c>
      <c r="AK80" t="str">
        <f>'歳出（性質別）'!W3</f>
        <v>１０(H22）</v>
      </c>
      <c r="AL80" t="str">
        <f>'歳出（性質別）'!X3</f>
        <v>１１(H23）</v>
      </c>
      <c r="AM80" t="str">
        <f>'歳出（性質別）'!Y3</f>
        <v>１２(H24)</v>
      </c>
      <c r="AN80" t="str">
        <f>'歳出（性質別）'!Z3</f>
        <v>１３(H25)</v>
      </c>
      <c r="AO80" t="str">
        <f>'歳出（性質別）'!AA3</f>
        <v>１４(H26)</v>
      </c>
      <c r="AP80" t="str">
        <f>'歳出（性質別）'!AB3</f>
        <v>１５(H27)</v>
      </c>
      <c r="AQ80" t="str">
        <f>'歳出（性質別）'!AC3</f>
        <v>１６(H28)</v>
      </c>
      <c r="AR80" t="str">
        <f>'歳出（性質別）'!AD3</f>
        <v>１７(H29)</v>
      </c>
      <c r="AS80" t="str">
        <f>'歳出（性質別）'!AE3</f>
        <v>１８(H30)</v>
      </c>
      <c r="AT80" t="str">
        <f>'歳出（性質別）'!AF3</f>
        <v>１９(R１)</v>
      </c>
    </row>
    <row r="81" spans="16:46" x14ac:dyDescent="0.2">
      <c r="P81" t="s">
        <v>147</v>
      </c>
      <c r="Q81">
        <f>'歳出（性質別）'!B4</f>
        <v>0</v>
      </c>
      <c r="R81" s="45">
        <f>'歳出（性質別）'!D4</f>
        <v>1827838</v>
      </c>
      <c r="S81" s="45">
        <f>'歳出（性質別）'!E4</f>
        <v>1938719</v>
      </c>
      <c r="T81" s="45">
        <f>'歳出（性質別）'!F4</f>
        <v>1974299</v>
      </c>
      <c r="U81" s="45">
        <f>'歳出（性質別）'!G4</f>
        <v>2065199</v>
      </c>
      <c r="V81" s="45">
        <f>'歳出（性質別）'!H4</f>
        <v>2125523</v>
      </c>
      <c r="W81" s="45">
        <f>'歳出（性質別）'!I4</f>
        <v>2235719</v>
      </c>
      <c r="X81" s="45">
        <f>'歳出（性質別）'!J4</f>
        <v>2236025</v>
      </c>
      <c r="Y81" s="45">
        <f>'歳出（性質別）'!K4</f>
        <v>2253269</v>
      </c>
      <c r="Z81" s="45">
        <f>'歳出（性質別）'!L4</f>
        <v>2255109</v>
      </c>
      <c r="AA81" s="45">
        <f>'歳出（性質別）'!M4</f>
        <v>2205964</v>
      </c>
      <c r="AB81" s="45">
        <f>'歳出（性質別）'!N4</f>
        <v>2234494</v>
      </c>
      <c r="AC81" s="45">
        <f>'歳出（性質別）'!O4</f>
        <v>2207562</v>
      </c>
      <c r="AD81" s="45">
        <f>'歳出（性質別）'!P4</f>
        <v>2170053</v>
      </c>
      <c r="AE81" s="45">
        <f>'歳出（性質別）'!Q4</f>
        <v>2142037</v>
      </c>
      <c r="AF81" s="45">
        <f>'歳出（性質別）'!R4</f>
        <v>2199562</v>
      </c>
      <c r="AG81" s="45">
        <f>'歳出（性質別）'!S4</f>
        <v>2069325</v>
      </c>
      <c r="AH81" s="45">
        <f>'歳出（性質別）'!T4</f>
        <v>2110361</v>
      </c>
      <c r="AI81" s="45">
        <f>'歳出（性質別）'!U4</f>
        <v>2092938</v>
      </c>
      <c r="AJ81" s="45">
        <f>'歳出（性質別）'!V4</f>
        <v>2061206</v>
      </c>
      <c r="AK81" s="45">
        <f>'歳出（性質別）'!W4</f>
        <v>2054927</v>
      </c>
      <c r="AL81" s="45">
        <f>'歳出（性質別）'!X4</f>
        <v>2007080</v>
      </c>
      <c r="AM81" s="45">
        <f>'歳出（性質別）'!Y4</f>
        <v>2007627</v>
      </c>
      <c r="AN81" s="45">
        <f>'歳出（性質別）'!Z4</f>
        <v>1934469</v>
      </c>
      <c r="AO81" s="45">
        <f>'歳出（性質別）'!AA4</f>
        <v>2048128</v>
      </c>
      <c r="AP81" s="45">
        <f>'歳出（性質別）'!AB4</f>
        <v>1990793</v>
      </c>
      <c r="AQ81" s="45">
        <f>'歳出（性質別）'!AC4</f>
        <v>1904954</v>
      </c>
      <c r="AR81" s="45">
        <f>'歳出（性質別）'!AD4</f>
        <v>1844197</v>
      </c>
      <c r="AS81" s="45">
        <f>'歳出（性質別）'!AE4</f>
        <v>1809686</v>
      </c>
      <c r="AT81" s="45">
        <f>'歳出（性質別）'!AF4</f>
        <v>1798656</v>
      </c>
    </row>
    <row r="82" spans="16:46" x14ac:dyDescent="0.2">
      <c r="P82" t="s">
        <v>148</v>
      </c>
      <c r="Q82">
        <f>'歳出（性質別）'!B6</f>
        <v>0</v>
      </c>
      <c r="R82" s="45">
        <f>'歳出（性質別）'!D6</f>
        <v>186447</v>
      </c>
      <c r="S82" s="45">
        <f>'歳出（性質別）'!E6</f>
        <v>224176</v>
      </c>
      <c r="T82" s="45">
        <f>'歳出（性質別）'!F6</f>
        <v>452401</v>
      </c>
      <c r="U82" s="45">
        <f>'歳出（性質別）'!G6</f>
        <v>462408</v>
      </c>
      <c r="V82" s="45">
        <f>'歳出（性質別）'!H6</f>
        <v>479040</v>
      </c>
      <c r="W82" s="45">
        <f>'歳出（性質別）'!I6</f>
        <v>529917</v>
      </c>
      <c r="X82" s="45">
        <f>'歳出（性質別）'!J6</f>
        <v>553703</v>
      </c>
      <c r="Y82" s="45">
        <f>'歳出（性質別）'!K6</f>
        <v>598939</v>
      </c>
      <c r="Z82" s="45">
        <f>'歳出（性質別）'!L6</f>
        <v>690490</v>
      </c>
      <c r="AA82" s="45">
        <f>'歳出（性質別）'!M6</f>
        <v>525969</v>
      </c>
      <c r="AB82" s="45">
        <f>'歳出（性質別）'!N6</f>
        <v>635834</v>
      </c>
      <c r="AC82" s="45">
        <f>'歳出（性質別）'!O6</f>
        <v>671540</v>
      </c>
      <c r="AD82" s="45">
        <f>'歳出（性質別）'!P6</f>
        <v>924778</v>
      </c>
      <c r="AE82" s="45">
        <f>'歳出（性質別）'!Q6</f>
        <v>1002757</v>
      </c>
      <c r="AF82" s="45">
        <f>'歳出（性質別）'!R6</f>
        <v>1032742</v>
      </c>
      <c r="AG82" s="45">
        <f>'歳出（性質別）'!S6</f>
        <v>1120678</v>
      </c>
      <c r="AH82" s="45">
        <f>'歳出（性質別）'!T6</f>
        <v>1220379</v>
      </c>
      <c r="AI82" s="45">
        <f>'歳出（性質別）'!U6</f>
        <v>1242639</v>
      </c>
      <c r="AJ82" s="45">
        <f>'歳出（性質別）'!V6</f>
        <v>1346943</v>
      </c>
      <c r="AK82" s="45">
        <f>'歳出（性質別）'!W6</f>
        <v>1806986</v>
      </c>
      <c r="AL82" s="45">
        <f>'歳出（性質別）'!X6</f>
        <v>1937806</v>
      </c>
      <c r="AM82" s="45">
        <f>'歳出（性質別）'!Y6</f>
        <v>1979818</v>
      </c>
      <c r="AN82" s="45">
        <f>'歳出（性質別）'!Z6</f>
        <v>2053837</v>
      </c>
      <c r="AO82" s="45">
        <f>'歳出（性質別）'!AA6</f>
        <v>2243067</v>
      </c>
      <c r="AP82" s="45">
        <f>'歳出（性質別）'!AB6</f>
        <v>2324591</v>
      </c>
      <c r="AQ82" s="45">
        <f>'歳出（性質別）'!AC6</f>
        <v>2536096</v>
      </c>
      <c r="AR82" s="45">
        <f>'歳出（性質別）'!AD6</f>
        <v>2878405</v>
      </c>
      <c r="AS82" s="45">
        <f>'歳出（性質別）'!AE6</f>
        <v>2762774</v>
      </c>
      <c r="AT82" s="45">
        <f>'歳出（性質別）'!AF6</f>
        <v>2863294</v>
      </c>
    </row>
    <row r="83" spans="16:46" x14ac:dyDescent="0.2">
      <c r="P83" t="s">
        <v>149</v>
      </c>
      <c r="Q83">
        <f>'歳出（性質別）'!B7</f>
        <v>0</v>
      </c>
      <c r="R83" s="45">
        <f>'歳出（性質別）'!D7</f>
        <v>669673</v>
      </c>
      <c r="S83" s="45">
        <f>'歳出（性質別）'!E7</f>
        <v>660673</v>
      </c>
      <c r="T83" s="45">
        <f>'歳出（性質別）'!F7</f>
        <v>668581</v>
      </c>
      <c r="U83" s="45">
        <f>'歳出（性質別）'!G7</f>
        <v>713493</v>
      </c>
      <c r="V83" s="45">
        <f>'歳出（性質別）'!H7</f>
        <v>878082</v>
      </c>
      <c r="W83" s="45">
        <f>'歳出（性質別）'!I7</f>
        <v>1069324</v>
      </c>
      <c r="X83" s="45">
        <f>'歳出（性質別）'!J7</f>
        <v>1071176</v>
      </c>
      <c r="Y83" s="45">
        <f>'歳出（性質別）'!K7</f>
        <v>1123202</v>
      </c>
      <c r="Z83" s="45">
        <f>'歳出（性質別）'!L7</f>
        <v>1136261</v>
      </c>
      <c r="AA83" s="45">
        <f>'歳出（性質別）'!M7</f>
        <v>1213020</v>
      </c>
      <c r="AB83" s="45">
        <f>'歳出（性質別）'!N7</f>
        <v>1653584</v>
      </c>
      <c r="AC83" s="45">
        <f>'歳出（性質別）'!O7</f>
        <v>1065719</v>
      </c>
      <c r="AD83" s="45">
        <f>'歳出（性質別）'!P7</f>
        <v>1116224</v>
      </c>
      <c r="AE83" s="45">
        <f>'歳出（性質別）'!Q7</f>
        <v>1061061</v>
      </c>
      <c r="AF83" s="45">
        <f>'歳出（性質別）'!R7</f>
        <v>938146</v>
      </c>
      <c r="AG83" s="45">
        <f>'歳出（性質別）'!S7</f>
        <v>899606</v>
      </c>
      <c r="AH83" s="45">
        <f>'歳出（性質別）'!T7</f>
        <v>898331</v>
      </c>
      <c r="AI83" s="45">
        <f>'歳出（性質別）'!U7</f>
        <v>932074</v>
      </c>
      <c r="AJ83" s="45">
        <f>'歳出（性質別）'!V7</f>
        <v>900656</v>
      </c>
      <c r="AK83" s="45">
        <f>'歳出（性質別）'!W7</f>
        <v>922633</v>
      </c>
      <c r="AL83" s="45">
        <f>'歳出（性質別）'!X7</f>
        <v>898540</v>
      </c>
      <c r="AM83" s="45">
        <f>'歳出（性質別）'!Y7</f>
        <v>994398</v>
      </c>
      <c r="AN83" s="45">
        <f>'歳出（性質別）'!Z7</f>
        <v>933615</v>
      </c>
      <c r="AO83" s="45">
        <f>'歳出（性質別）'!AA7</f>
        <v>750739</v>
      </c>
      <c r="AP83" s="45">
        <f>'歳出（性質別）'!AB7</f>
        <v>782569</v>
      </c>
      <c r="AQ83" s="45">
        <f>'歳出（性質別）'!AC7</f>
        <v>774608</v>
      </c>
      <c r="AR83" s="45">
        <f>'歳出（性質別）'!AD7</f>
        <v>800368</v>
      </c>
      <c r="AS83" s="45">
        <f>'歳出（性質別）'!AE7</f>
        <v>798203</v>
      </c>
      <c r="AT83" s="45">
        <f>'歳出（性質別）'!AF7</f>
        <v>870104</v>
      </c>
    </row>
    <row r="84" spans="16:46" x14ac:dyDescent="0.2">
      <c r="P84" t="s">
        <v>150</v>
      </c>
      <c r="Q84">
        <f>'歳出（性質別）'!B10</f>
        <v>0</v>
      </c>
      <c r="R84" s="45">
        <f>'歳出（性質別）'!D10</f>
        <v>1031914</v>
      </c>
      <c r="S84" s="45">
        <f>'歳出（性質別）'!E10</f>
        <v>1198948</v>
      </c>
      <c r="T84" s="45">
        <f>'歳出（性質別）'!F10</f>
        <v>1212835</v>
      </c>
      <c r="U84" s="45">
        <f>'歳出（性質別）'!G10</f>
        <v>1322706</v>
      </c>
      <c r="V84" s="45">
        <f>'歳出（性質別）'!H10</f>
        <v>1547038</v>
      </c>
      <c r="W84" s="45">
        <f>'歳出（性質別）'!I10</f>
        <v>1510825</v>
      </c>
      <c r="X84" s="45">
        <f>'歳出（性質別）'!J10</f>
        <v>1514825</v>
      </c>
      <c r="Y84" s="45">
        <f>'歳出（性質別）'!K10</f>
        <v>1625499</v>
      </c>
      <c r="Z84" s="45">
        <f>'歳出（性質別）'!L10</f>
        <v>1652729</v>
      </c>
      <c r="AA84" s="45">
        <f>'歳出（性質別）'!M10</f>
        <v>1676723</v>
      </c>
      <c r="AB84" s="45">
        <f>'歳出（性質別）'!N10</f>
        <v>1839498</v>
      </c>
      <c r="AC84" s="45">
        <f>'歳出（性質別）'!O10</f>
        <v>1756338</v>
      </c>
      <c r="AD84" s="45">
        <f>'歳出（性質別）'!P10</f>
        <v>1731830</v>
      </c>
      <c r="AE84" s="45">
        <f>'歳出（性質別）'!Q10</f>
        <v>1696563</v>
      </c>
      <c r="AF84" s="45">
        <f>'歳出（性質別）'!R10</f>
        <v>1696641</v>
      </c>
      <c r="AG84" s="45">
        <f>'歳出（性質別）'!S10</f>
        <v>1609903</v>
      </c>
      <c r="AH84" s="45">
        <f>'歳出（性質別）'!T10</f>
        <v>1662503</v>
      </c>
      <c r="AI84" s="45">
        <f>'歳出（性質別）'!U10</f>
        <v>1642580</v>
      </c>
      <c r="AJ84" s="45">
        <f>'歳出（性質別）'!V10</f>
        <v>1682423</v>
      </c>
      <c r="AK84" s="45">
        <f>'歳出（性質別）'!W10</f>
        <v>1756609</v>
      </c>
      <c r="AL84" s="45">
        <f>'歳出（性質別）'!X10</f>
        <v>1845040</v>
      </c>
      <c r="AM84" s="45">
        <f>'歳出（性質別）'!Y10</f>
        <v>1879873</v>
      </c>
      <c r="AN84" s="45">
        <f>'歳出（性質別）'!Z10</f>
        <v>1826152</v>
      </c>
      <c r="AO84" s="45">
        <f>'歳出（性質別）'!AA10</f>
        <v>1887362</v>
      </c>
      <c r="AP84" s="45">
        <f>'歳出（性質別）'!AB10</f>
        <v>1887638</v>
      </c>
      <c r="AQ84" s="45">
        <f>'歳出（性質別）'!AC10</f>
        <v>1947231</v>
      </c>
      <c r="AR84" s="45">
        <f>'歳出（性質別）'!AD10</f>
        <v>1968038</v>
      </c>
      <c r="AS84" s="45">
        <f>'歳出（性質別）'!AE10</f>
        <v>1974498</v>
      </c>
      <c r="AT84" s="45">
        <f>'歳出（性質別）'!AF10</f>
        <v>2080050</v>
      </c>
    </row>
    <row r="85" spans="16:46" x14ac:dyDescent="0.2">
      <c r="P85" t="s">
        <v>151</v>
      </c>
      <c r="Q85">
        <f>'歳出（性質別）'!B11</f>
        <v>0</v>
      </c>
      <c r="R85" s="45">
        <f>'歳出（性質別）'!D11</f>
        <v>101900</v>
      </c>
      <c r="S85" s="45">
        <f>'歳出（性質別）'!E11</f>
        <v>99582</v>
      </c>
      <c r="T85" s="45">
        <f>'歳出（性質別）'!F11</f>
        <v>141811</v>
      </c>
      <c r="U85" s="45">
        <f>'歳出（性質別）'!G11</f>
        <v>158900</v>
      </c>
      <c r="V85" s="45">
        <f>'歳出（性質別）'!H11</f>
        <v>127230</v>
      </c>
      <c r="W85" s="45">
        <f>'歳出（性質別）'!I11</f>
        <v>116564</v>
      </c>
      <c r="X85" s="45">
        <f>'歳出（性質別）'!J11</f>
        <v>104202</v>
      </c>
      <c r="Y85" s="45">
        <f>'歳出（性質別）'!K11</f>
        <v>100047</v>
      </c>
      <c r="Z85" s="45">
        <f>'歳出（性質別）'!L11</f>
        <v>101060</v>
      </c>
      <c r="AA85" s="45">
        <f>'歳出（性質別）'!M11</f>
        <v>94275</v>
      </c>
      <c r="AB85" s="45">
        <f>'歳出（性質別）'!N11</f>
        <v>66803</v>
      </c>
      <c r="AC85" s="45">
        <f>'歳出（性質別）'!O11</f>
        <v>68165</v>
      </c>
      <c r="AD85" s="45">
        <f>'歳出（性質別）'!P11</f>
        <v>71416</v>
      </c>
      <c r="AE85" s="45">
        <f>'歳出（性質別）'!Q11</f>
        <v>74600</v>
      </c>
      <c r="AF85" s="45">
        <f>'歳出（性質別）'!R11</f>
        <v>87012</v>
      </c>
      <c r="AG85" s="45">
        <f>'歳出（性質別）'!S11</f>
        <v>67689</v>
      </c>
      <c r="AH85" s="45">
        <f>'歳出（性質別）'!T11</f>
        <v>72930</v>
      </c>
      <c r="AI85" s="45">
        <f>'歳出（性質別）'!U11</f>
        <v>78886</v>
      </c>
      <c r="AJ85" s="45">
        <f>'歳出（性質別）'!V11</f>
        <v>75399</v>
      </c>
      <c r="AK85" s="45">
        <f>'歳出（性質別）'!W11</f>
        <v>92582</v>
      </c>
      <c r="AL85" s="45">
        <f>'歳出（性質別）'!X11</f>
        <v>67974</v>
      </c>
      <c r="AM85" s="45">
        <f>'歳出（性質別）'!Y11</f>
        <v>91849</v>
      </c>
      <c r="AN85" s="45">
        <f>'歳出（性質別）'!Z11</f>
        <v>82517</v>
      </c>
      <c r="AO85" s="45">
        <f>'歳出（性質別）'!AA11</f>
        <v>72599</v>
      </c>
      <c r="AP85" s="45">
        <f>'歳出（性質別）'!AB11</f>
        <v>79956</v>
      </c>
      <c r="AQ85" s="45">
        <f>'歳出（性質別）'!AC11</f>
        <v>77656</v>
      </c>
      <c r="AR85" s="45">
        <f>'歳出（性質別）'!AD11</f>
        <v>87215</v>
      </c>
      <c r="AS85" s="45">
        <f>'歳出（性質別）'!AE11</f>
        <v>90975</v>
      </c>
      <c r="AT85" s="45">
        <f>'歳出（性質別）'!AF11</f>
        <v>72508</v>
      </c>
    </row>
    <row r="86" spans="16:46" x14ac:dyDescent="0.2">
      <c r="P86" t="s">
        <v>152</v>
      </c>
      <c r="Q86">
        <f>'歳出（性質別）'!B16</f>
        <v>0</v>
      </c>
      <c r="R86" s="45">
        <f>'歳出（性質別）'!D16</f>
        <v>107569</v>
      </c>
      <c r="S86" s="45">
        <f>'歳出（性質別）'!E16</f>
        <v>135321</v>
      </c>
      <c r="T86" s="45">
        <f>'歳出（性質別）'!F16</f>
        <v>201986</v>
      </c>
      <c r="U86" s="45">
        <f>'歳出（性質別）'!G16</f>
        <v>198790</v>
      </c>
      <c r="V86" s="45">
        <f>'歳出（性質別）'!H16</f>
        <v>174004</v>
      </c>
      <c r="W86" s="45">
        <f>'歳出（性質別）'!I16</f>
        <v>136354</v>
      </c>
      <c r="X86" s="45">
        <f>'歳出（性質別）'!J16</f>
        <v>121634</v>
      </c>
      <c r="Y86" s="45">
        <f>'歳出（性質別）'!K16</f>
        <v>98350</v>
      </c>
      <c r="Z86" s="45">
        <f>'歳出（性質別）'!L16</f>
        <v>149450</v>
      </c>
      <c r="AA86" s="45">
        <f>'歳出（性質別）'!M16</f>
        <v>144758</v>
      </c>
      <c r="AB86" s="45">
        <f>'歳出（性質別）'!N16</f>
        <v>115687</v>
      </c>
      <c r="AC86" s="45">
        <f>'歳出（性質別）'!O16</f>
        <v>111550</v>
      </c>
      <c r="AD86" s="45">
        <f>'歳出（性質別）'!P16</f>
        <v>72810</v>
      </c>
      <c r="AE86" s="45">
        <f>'歳出（性質別）'!Q16</f>
        <v>73846</v>
      </c>
      <c r="AF86" s="45">
        <f>'歳出（性質別）'!R16</f>
        <v>63500</v>
      </c>
      <c r="AG86" s="45">
        <f>'歳出（性質別）'!S16</f>
        <v>125628</v>
      </c>
      <c r="AH86" s="45">
        <f>'歳出（性質別）'!T16</f>
        <v>133815</v>
      </c>
      <c r="AI86" s="45">
        <f>'歳出（性質別）'!U16</f>
        <v>187800</v>
      </c>
      <c r="AJ86" s="45">
        <f>'歳出（性質別）'!V16</f>
        <v>264973</v>
      </c>
      <c r="AK86" s="45">
        <f>'歳出（性質別）'!W16</f>
        <v>369072</v>
      </c>
      <c r="AL86" s="45">
        <f>'歳出（性質別）'!X16</f>
        <v>418300</v>
      </c>
      <c r="AM86" s="45">
        <f>'歳出（性質別）'!Y16</f>
        <v>329300</v>
      </c>
      <c r="AN86" s="45">
        <f>'歳出（性質別）'!Z16</f>
        <v>318900</v>
      </c>
      <c r="AO86" s="45">
        <f>'歳出（性質別）'!AA16</f>
        <v>216300</v>
      </c>
      <c r="AP86" s="45">
        <f>'歳出（性質別）'!AB16</f>
        <v>179000</v>
      </c>
      <c r="AQ86" s="45">
        <f>'歳出（性質別）'!AC16</f>
        <v>135000</v>
      </c>
      <c r="AR86" s="45">
        <f>'歳出（性質別）'!AD16</f>
        <v>100500</v>
      </c>
      <c r="AS86" s="45">
        <f>'歳出（性質別）'!AE16</f>
        <v>94000</v>
      </c>
      <c r="AT86" s="45">
        <f>'歳出（性質別）'!AF16</f>
        <v>68000</v>
      </c>
    </row>
    <row r="87" spans="16:46" x14ac:dyDescent="0.2">
      <c r="P87" t="s">
        <v>154</v>
      </c>
      <c r="Q87">
        <f>'歳出（性質別）'!B18</f>
        <v>0</v>
      </c>
      <c r="R87" s="45">
        <f>'歳出（性質別）'!D18</f>
        <v>2425396</v>
      </c>
      <c r="S87" s="45">
        <f>'歳出（性質別）'!E18</f>
        <v>3138902</v>
      </c>
      <c r="T87" s="45">
        <f>'歳出（性質別）'!F18</f>
        <v>5073569</v>
      </c>
      <c r="U87" s="45">
        <f>'歳出（性質別）'!G18</f>
        <v>4419945</v>
      </c>
      <c r="V87" s="45">
        <f>'歳出（性質別）'!H18</f>
        <v>2966264</v>
      </c>
      <c r="W87" s="45">
        <f>'歳出（性質別）'!I18</f>
        <v>2676084</v>
      </c>
      <c r="X87" s="45">
        <f>'歳出（性質別）'!J18</f>
        <v>3217430</v>
      </c>
      <c r="Y87" s="45">
        <f>'歳出（性質別）'!K18</f>
        <v>4880673</v>
      </c>
      <c r="Z87" s="45">
        <f>'歳出（性質別）'!L18</f>
        <v>2259670</v>
      </c>
      <c r="AA87" s="45">
        <f>'歳出（性質別）'!M18</f>
        <v>1964394</v>
      </c>
      <c r="AB87" s="45">
        <f>'歳出（性質別）'!N18</f>
        <v>1870237</v>
      </c>
      <c r="AC87" s="45">
        <f>'歳出（性質別）'!O18</f>
        <v>1948970</v>
      </c>
      <c r="AD87" s="45">
        <f>'歳出（性質別）'!P18</f>
        <v>1292629</v>
      </c>
      <c r="AE87" s="45">
        <f>'歳出（性質別）'!Q18</f>
        <v>1411114</v>
      </c>
      <c r="AF87" s="45">
        <f>'歳出（性質別）'!R18</f>
        <v>1037786</v>
      </c>
      <c r="AG87" s="45">
        <f>'歳出（性質別）'!S18</f>
        <v>1005842</v>
      </c>
      <c r="AH87" s="45">
        <f>'歳出（性質別）'!T18</f>
        <v>1686698</v>
      </c>
      <c r="AI87" s="45">
        <f>'歳出（性質別）'!U18</f>
        <v>1710490</v>
      </c>
      <c r="AJ87" s="45">
        <f>'歳出（性質別）'!V18</f>
        <v>2088298</v>
      </c>
      <c r="AK87" s="45">
        <f>'歳出（性質別）'!W18</f>
        <v>1692196</v>
      </c>
      <c r="AL87" s="45">
        <f>'歳出（性質別）'!X18</f>
        <v>1823379</v>
      </c>
      <c r="AM87" s="45">
        <f>'歳出（性質別）'!Y18</f>
        <v>1601016</v>
      </c>
      <c r="AN87" s="45">
        <f>'歳出（性質別）'!Z18</f>
        <v>1592727</v>
      </c>
      <c r="AO87" s="45">
        <f>'歳出（性質別）'!AA18</f>
        <v>2073188</v>
      </c>
      <c r="AP87" s="45">
        <f>'歳出（性質別）'!AB18</f>
        <v>1092770</v>
      </c>
      <c r="AQ87" s="45">
        <f>'歳出（性質別）'!AC18</f>
        <v>1690411</v>
      </c>
      <c r="AR87" s="45">
        <f>'歳出（性質別）'!AD18</f>
        <v>1301160</v>
      </c>
      <c r="AS87" s="45">
        <f>'歳出（性質別）'!AE18</f>
        <v>1581271</v>
      </c>
      <c r="AT87" s="45">
        <f>'歳出（性質別）'!AF18</f>
        <v>1846242</v>
      </c>
    </row>
    <row r="88" spans="16:46" x14ac:dyDescent="0.2">
      <c r="P88" t="s">
        <v>153</v>
      </c>
      <c r="Q88">
        <f>'歳出（性質別）'!B23</f>
        <v>0</v>
      </c>
      <c r="R88" s="45">
        <f>'歳出（性質別）'!D23</f>
        <v>8376954</v>
      </c>
      <c r="S88" s="45">
        <f>'歳出（性質別）'!E23</f>
        <v>9403091</v>
      </c>
      <c r="T88" s="45">
        <f>'歳出（性質別）'!F23</f>
        <v>11411423</v>
      </c>
      <c r="U88" s="45">
        <f>'歳出（性質別）'!G23</f>
        <v>11064261</v>
      </c>
      <c r="V88" s="45">
        <f>'歳出（性質別）'!H23</f>
        <v>10147715</v>
      </c>
      <c r="W88" s="45">
        <f>'歳出（性質別）'!I23</f>
        <v>10281636</v>
      </c>
      <c r="X88" s="45">
        <f>'歳出（性質別）'!J23</f>
        <v>11402255</v>
      </c>
      <c r="Y88" s="45">
        <f>'歳出（性質別）'!K23</f>
        <v>12677477</v>
      </c>
      <c r="Z88" s="45">
        <f>'歳出（性質別）'!L23</f>
        <v>10944406</v>
      </c>
      <c r="AA88" s="45">
        <f>'歳出（性質別）'!M23</f>
        <v>10551124</v>
      </c>
      <c r="AB88" s="45">
        <f>'歳出（性質別）'!N23</f>
        <v>11239210</v>
      </c>
      <c r="AC88" s="45">
        <f>'歳出（性質別）'!O23</f>
        <v>10154704</v>
      </c>
      <c r="AD88" s="45">
        <f>'歳出（性質別）'!P23</f>
        <v>10006080</v>
      </c>
      <c r="AE88" s="45">
        <f>'歳出（性質別）'!Q23</f>
        <v>10143309</v>
      </c>
      <c r="AF88" s="45">
        <f>'歳出（性質別）'!R23</f>
        <v>9825326</v>
      </c>
      <c r="AG88" s="45">
        <f>'歳出（性質別）'!S23</f>
        <v>9936031</v>
      </c>
      <c r="AH88" s="45">
        <f>'歳出（性質別）'!T23</f>
        <v>10648715</v>
      </c>
      <c r="AI88" s="45">
        <f>'歳出（性質別）'!U23</f>
        <v>10736759</v>
      </c>
      <c r="AJ88" s="45">
        <f>'歳出（性質別）'!V23</f>
        <v>11951295</v>
      </c>
      <c r="AK88" s="45">
        <f>'歳出（性質別）'!W23</f>
        <v>11825034</v>
      </c>
      <c r="AL88" s="45">
        <f>'歳出（性質別）'!X23</f>
        <v>12393245</v>
      </c>
      <c r="AM88" s="45">
        <f>'歳出（性質別）'!Y23</f>
        <v>12053205</v>
      </c>
      <c r="AN88" s="45">
        <f>'歳出（性質別）'!Z23</f>
        <v>11880102</v>
      </c>
      <c r="AO88" s="45">
        <f>'歳出（性質別）'!AA23</f>
        <v>12576026</v>
      </c>
      <c r="AP88" s="45">
        <f>'歳出（性質別）'!AB23</f>
        <v>12125070</v>
      </c>
      <c r="AQ88" s="45">
        <f>'歳出（性質別）'!AC23</f>
        <v>12630647</v>
      </c>
      <c r="AR88" s="45">
        <f>'歳出（性質別）'!AD23</f>
        <v>12694454</v>
      </c>
      <c r="AS88" s="45">
        <f>'歳出（性質別）'!AE23</f>
        <v>12682054</v>
      </c>
      <c r="AT88" s="45">
        <f>'歳出（性質別）'!AF23</f>
        <v>13319835</v>
      </c>
    </row>
    <row r="118" spans="13:46" x14ac:dyDescent="0.2">
      <c r="M118" t="s">
        <v>239</v>
      </c>
    </row>
    <row r="119" spans="13:46" x14ac:dyDescent="0.2">
      <c r="P119">
        <f>'歳出（目的別）'!A3</f>
        <v>0</v>
      </c>
      <c r="Q119" t="str">
        <f>'歳出（目的別）'!B3</f>
        <v>８９（元）</v>
      </c>
      <c r="R119" t="str">
        <f>'歳出（目的別）'!D3</f>
        <v>９１（H3）</v>
      </c>
      <c r="S119" t="str">
        <f>'歳出（目的別）'!E3</f>
        <v>９２（H4）</v>
      </c>
      <c r="T119" t="str">
        <f>'歳出（目的別）'!F3</f>
        <v>９３（H5）</v>
      </c>
      <c r="U119" t="str">
        <f>'歳出（目的別）'!G3</f>
        <v>９４（H6）</v>
      </c>
      <c r="V119" t="str">
        <f>'歳出（目的別）'!H3</f>
        <v>９５（H7）</v>
      </c>
      <c r="W119" t="str">
        <f>'歳出（目的別）'!I3</f>
        <v>９６（H8）</v>
      </c>
      <c r="X119" t="str">
        <f>'歳出（目的別）'!J3</f>
        <v>９７(H9）</v>
      </c>
      <c r="Y119" t="str">
        <f>'歳出（目的別）'!K3</f>
        <v>９８(H10）</v>
      </c>
      <c r="Z119" t="str">
        <f>'歳出（目的別）'!L3</f>
        <v>９９(H11)</v>
      </c>
      <c r="AA119" t="str">
        <f>'歳出（目的別）'!M3</f>
        <v>００(H12)</v>
      </c>
      <c r="AB119" t="str">
        <f>'歳出（目的別）'!N3</f>
        <v>０１(H13)</v>
      </c>
      <c r="AC119" t="str">
        <f>'歳出（目的別）'!O3</f>
        <v>０２(H14）</v>
      </c>
      <c r="AD119" t="str">
        <f>'歳出（目的別）'!P3</f>
        <v>０３(H15）</v>
      </c>
      <c r="AE119" t="str">
        <f>'歳出（目的別）'!Q3</f>
        <v>０４(H16）</v>
      </c>
      <c r="AF119" t="str">
        <f>'歳出（目的別）'!R3</f>
        <v>０５(H17）</v>
      </c>
      <c r="AG119" t="str">
        <f>'歳出（目的別）'!S3</f>
        <v>０６(H18）</v>
      </c>
      <c r="AH119" t="str">
        <f>'歳出（目的別）'!T3</f>
        <v>０７(H19）</v>
      </c>
      <c r="AI119" t="str">
        <f>'歳出（目的別）'!U3</f>
        <v>０８(H20）</v>
      </c>
      <c r="AJ119" t="str">
        <f>'歳出（目的別）'!V3</f>
        <v>０９(H21）</v>
      </c>
      <c r="AK119" t="str">
        <f>'歳出（目的別）'!W3</f>
        <v>１０(H22）</v>
      </c>
      <c r="AL119" t="str">
        <f>'歳出（目的別）'!X3</f>
        <v>１１(H23）</v>
      </c>
      <c r="AM119" t="str">
        <f>'歳出（目的別）'!Y3</f>
        <v>１２(H24)</v>
      </c>
      <c r="AN119" t="str">
        <f>'歳出（目的別）'!Z3</f>
        <v>１３(H25)</v>
      </c>
      <c r="AO119" t="str">
        <f>'歳出（目的別）'!AA3</f>
        <v>１４(H26)</v>
      </c>
      <c r="AP119" t="str">
        <f>'歳出（目的別）'!AB3</f>
        <v>１５(H27)</v>
      </c>
      <c r="AQ119" t="str">
        <f>'歳出（目的別）'!AC3</f>
        <v>１６(H28)</v>
      </c>
      <c r="AR119" t="str">
        <f>'歳出（目的別）'!AD3</f>
        <v>１７(H29)</v>
      </c>
      <c r="AS119" t="str">
        <f>'歳出（目的別）'!AE3</f>
        <v>１８(H30)</v>
      </c>
      <c r="AT119" t="str">
        <f>'歳出（目的別）'!AF3</f>
        <v>１９(R１)</v>
      </c>
    </row>
    <row r="120" spans="13:46" x14ac:dyDescent="0.2">
      <c r="P120" t="s">
        <v>155</v>
      </c>
      <c r="Q120">
        <f>'歳出（目的別）'!B5</f>
        <v>0</v>
      </c>
      <c r="R120" s="45">
        <f>'歳出（目的別）'!D5</f>
        <v>1439943</v>
      </c>
      <c r="S120" s="45">
        <f>'歳出（目的別）'!E5</f>
        <v>1532746</v>
      </c>
      <c r="T120" s="45">
        <f>'歳出（目的別）'!F5</f>
        <v>1222623</v>
      </c>
      <c r="U120" s="45">
        <f>'歳出（目的別）'!G5</f>
        <v>1159198</v>
      </c>
      <c r="V120" s="45">
        <f>'歳出（目的別）'!H5</f>
        <v>1112940</v>
      </c>
      <c r="W120" s="45">
        <f>'歳出（目的別）'!I5</f>
        <v>1110232</v>
      </c>
      <c r="X120" s="45">
        <f>'歳出（目的別）'!J5</f>
        <v>1433517</v>
      </c>
      <c r="Y120" s="45">
        <f>'歳出（目的別）'!K5</f>
        <v>1238571</v>
      </c>
      <c r="Z120" s="45">
        <f>'歳出（目的別）'!L5</f>
        <v>1504013</v>
      </c>
      <c r="AA120" s="45">
        <f>'歳出（目的別）'!M5</f>
        <v>1590588</v>
      </c>
      <c r="AB120" s="45">
        <f>'歳出（目的別）'!N5</f>
        <v>1379169</v>
      </c>
      <c r="AC120" s="45">
        <f>'歳出（目的別）'!O5</f>
        <v>1203108</v>
      </c>
      <c r="AD120" s="45">
        <f>'歳出（目的別）'!P5</f>
        <v>1426877</v>
      </c>
      <c r="AE120" s="45">
        <f>'歳出（目的別）'!Q5</f>
        <v>1262513</v>
      </c>
      <c r="AF120" s="45">
        <f>'歳出（目的別）'!R5</f>
        <v>1261019</v>
      </c>
      <c r="AG120" s="45">
        <f>'歳出（目的別）'!S5</f>
        <v>1499838</v>
      </c>
      <c r="AH120" s="45">
        <f>'歳出（目的別）'!T5</f>
        <v>1317408</v>
      </c>
      <c r="AI120" s="45">
        <f>'歳出（目的別）'!U5</f>
        <v>1348130</v>
      </c>
      <c r="AJ120" s="45">
        <f>'歳出（目的別）'!V5</f>
        <v>2108580</v>
      </c>
      <c r="AK120" s="45">
        <f>'歳出（目的別）'!W5</f>
        <v>1605000</v>
      </c>
      <c r="AL120" s="45">
        <f>'歳出（目的別）'!X5</f>
        <v>1476314</v>
      </c>
      <c r="AM120" s="45">
        <f>'歳出（目的別）'!Y5</f>
        <v>1276579</v>
      </c>
      <c r="AN120" s="45">
        <f>'歳出（目的別）'!Z5</f>
        <v>1239698</v>
      </c>
      <c r="AO120" s="45">
        <f>'歳出（目的別）'!AA5</f>
        <v>1294759</v>
      </c>
      <c r="AP120" s="45">
        <f>'歳出（目的別）'!AB5</f>
        <v>1513259</v>
      </c>
      <c r="AQ120" s="45">
        <f>'歳出（目的別）'!AC5</f>
        <v>1395283</v>
      </c>
      <c r="AR120" s="45">
        <f>'歳出（目的別）'!AD5</f>
        <v>1695951</v>
      </c>
      <c r="AS120" s="45">
        <f>'歳出（目的別）'!AE5</f>
        <v>1685382</v>
      </c>
      <c r="AT120" s="45">
        <f>'歳出（目的別）'!AF5</f>
        <v>1301388</v>
      </c>
    </row>
    <row r="121" spans="13:46" x14ac:dyDescent="0.2">
      <c r="P121" t="s">
        <v>156</v>
      </c>
      <c r="Q121">
        <f>'歳出（目的別）'!B6</f>
        <v>0</v>
      </c>
      <c r="R121" s="45">
        <f>'歳出（目的別）'!D6</f>
        <v>787066</v>
      </c>
      <c r="S121" s="45">
        <f>'歳出（目的別）'!E6</f>
        <v>865130</v>
      </c>
      <c r="T121" s="45">
        <f>'歳出（目的別）'!F6</f>
        <v>1172302</v>
      </c>
      <c r="U121" s="45">
        <f>'歳出（目的別）'!G6</f>
        <v>1180608</v>
      </c>
      <c r="V121" s="45">
        <f>'歳出（目的別）'!H6</f>
        <v>1330844</v>
      </c>
      <c r="W121" s="45">
        <f>'歳出（目的別）'!I6</f>
        <v>1522069</v>
      </c>
      <c r="X121" s="45">
        <f>'歳出（目的別）'!J6</f>
        <v>1567787</v>
      </c>
      <c r="Y121" s="45">
        <f>'歳出（目的別）'!K6</f>
        <v>1730672</v>
      </c>
      <c r="Z121" s="45">
        <f>'歳出（目的別）'!L6</f>
        <v>2312755</v>
      </c>
      <c r="AA121" s="45">
        <f>'歳出（目的別）'!M6</f>
        <v>1890408</v>
      </c>
      <c r="AB121" s="45">
        <f>'歳出（目的別）'!N6</f>
        <v>1821200</v>
      </c>
      <c r="AC121" s="45">
        <f>'歳出（目的別）'!O6</f>
        <v>2485579</v>
      </c>
      <c r="AD121" s="45">
        <f>'歳出（目的別）'!P6</f>
        <v>2306932</v>
      </c>
      <c r="AE121" s="45">
        <f>'歳出（目的別）'!Q6</f>
        <v>2534246</v>
      </c>
      <c r="AF121" s="45">
        <f>'歳出（目的別）'!R6</f>
        <v>2671531</v>
      </c>
      <c r="AG121" s="45">
        <f>'歳出（目的別）'!S6</f>
        <v>2730446</v>
      </c>
      <c r="AH121" s="45">
        <f>'歳出（目的別）'!T6</f>
        <v>2908042</v>
      </c>
      <c r="AI121" s="45">
        <f>'歳出（目的別）'!U6</f>
        <v>2968511</v>
      </c>
      <c r="AJ121" s="45">
        <f>'歳出（目的別）'!V6</f>
        <v>3125544</v>
      </c>
      <c r="AK121" s="45">
        <f>'歳出（目的別）'!W6</f>
        <v>3768335</v>
      </c>
      <c r="AL121" s="45">
        <f>'歳出（目的別）'!X6</f>
        <v>3996290</v>
      </c>
      <c r="AM121" s="45">
        <f>'歳出（目的別）'!Y6</f>
        <v>4229548</v>
      </c>
      <c r="AN121" s="45">
        <f>'歳出（目的別）'!Z6</f>
        <v>4039140</v>
      </c>
      <c r="AO121" s="45">
        <f>'歳出（目的別）'!AA6</f>
        <v>4268181</v>
      </c>
      <c r="AP121" s="45">
        <f>'歳出（目的別）'!AB6</f>
        <v>4439429</v>
      </c>
      <c r="AQ121" s="45">
        <f>'歳出（目的別）'!AC6</f>
        <v>4771923</v>
      </c>
      <c r="AR121" s="45">
        <f>'歳出（目的別）'!AD6</f>
        <v>4733804</v>
      </c>
      <c r="AS121" s="45">
        <f>'歳出（目的別）'!AE6</f>
        <v>4781241</v>
      </c>
      <c r="AT121" s="45">
        <f>'歳出（目的別）'!AF6</f>
        <v>5055826</v>
      </c>
    </row>
    <row r="122" spans="13:46" x14ac:dyDescent="0.2">
      <c r="P122" t="s">
        <v>157</v>
      </c>
      <c r="Q122">
        <f>'歳出（目的別）'!B7</f>
        <v>0</v>
      </c>
      <c r="R122" s="45">
        <f>'歳出（目的別）'!D7</f>
        <v>704143</v>
      </c>
      <c r="S122" s="45">
        <f>'歳出（目的別）'!E7</f>
        <v>920878</v>
      </c>
      <c r="T122" s="45">
        <f>'歳出（目的別）'!F7</f>
        <v>808486</v>
      </c>
      <c r="U122" s="45">
        <f>'歳出（目的別）'!G7</f>
        <v>1115010</v>
      </c>
      <c r="V122" s="45">
        <f>'歳出（目的別）'!H7</f>
        <v>1847736</v>
      </c>
      <c r="W122" s="45">
        <f>'歳出（目的別）'!I7</f>
        <v>881190</v>
      </c>
      <c r="X122" s="45">
        <f>'歳出（目的別）'!J7</f>
        <v>1834506</v>
      </c>
      <c r="Y122" s="45">
        <f>'歳出（目的別）'!K7</f>
        <v>3025935</v>
      </c>
      <c r="Z122" s="45">
        <f>'歳出（目的別）'!L7</f>
        <v>765442</v>
      </c>
      <c r="AA122" s="45">
        <f>'歳出（目的別）'!M7</f>
        <v>750945</v>
      </c>
      <c r="AB122" s="45">
        <f>'歳出（目的別）'!N7</f>
        <v>834564</v>
      </c>
      <c r="AC122" s="45">
        <f>'歳出（目的別）'!O7</f>
        <v>843423</v>
      </c>
      <c r="AD122" s="45">
        <f>'歳出（目的別）'!P7</f>
        <v>830223</v>
      </c>
      <c r="AE122" s="45">
        <f>'歳出（目的別）'!Q7</f>
        <v>798414</v>
      </c>
      <c r="AF122" s="45">
        <f>'歳出（目的別）'!R7</f>
        <v>762330</v>
      </c>
      <c r="AG122" s="45">
        <f>'歳出（目的別）'!S7</f>
        <v>782008</v>
      </c>
      <c r="AH122" s="45">
        <f>'歳出（目的別）'!T7</f>
        <v>829383</v>
      </c>
      <c r="AI122" s="45">
        <f>'歳出（目的別）'!U7</f>
        <v>966880</v>
      </c>
      <c r="AJ122" s="45">
        <f>'歳出（目的別）'!V7</f>
        <v>852503</v>
      </c>
      <c r="AK122" s="45">
        <f>'歳出（目的別）'!W7</f>
        <v>902411</v>
      </c>
      <c r="AL122" s="45">
        <f>'歳出（目的別）'!X7</f>
        <v>963296</v>
      </c>
      <c r="AM122" s="45">
        <f>'歳出（目的別）'!Y7</f>
        <v>962366</v>
      </c>
      <c r="AN122" s="45">
        <f>'歳出（目的別）'!Z7</f>
        <v>944716</v>
      </c>
      <c r="AO122" s="45">
        <f>'歳出（目的別）'!AA7</f>
        <v>906819</v>
      </c>
      <c r="AP122" s="45">
        <f>'歳出（目的別）'!AB7</f>
        <v>979685</v>
      </c>
      <c r="AQ122" s="45">
        <f>'歳出（目的別）'!AC7</f>
        <v>942225</v>
      </c>
      <c r="AR122" s="45">
        <f>'歳出（目的別）'!AD7</f>
        <v>978546</v>
      </c>
      <c r="AS122" s="45">
        <f>'歳出（目的別）'!AE7</f>
        <v>973351</v>
      </c>
      <c r="AT122" s="45">
        <f>'歳出（目的別）'!AF7</f>
        <v>906058</v>
      </c>
    </row>
    <row r="123" spans="13:46" x14ac:dyDescent="0.2">
      <c r="P123" t="s">
        <v>171</v>
      </c>
      <c r="Q123">
        <f>'歳出（目的別）'!B9</f>
        <v>0</v>
      </c>
      <c r="R123" s="45">
        <f>'歳出（目的別）'!D9</f>
        <v>457459</v>
      </c>
      <c r="S123" s="45">
        <f>'歳出（目的別）'!E9</f>
        <v>740092</v>
      </c>
      <c r="T123" s="45">
        <f>'歳出（目的別）'!F9</f>
        <v>586208</v>
      </c>
      <c r="U123" s="45">
        <f>'歳出（目的別）'!G9</f>
        <v>499480</v>
      </c>
      <c r="V123" s="45">
        <f>'歳出（目的別）'!H9</f>
        <v>445455</v>
      </c>
      <c r="W123" s="45">
        <f>'歳出（目的別）'!I9</f>
        <v>647782</v>
      </c>
      <c r="X123" s="45">
        <f>'歳出（目的別）'!J9</f>
        <v>492962</v>
      </c>
      <c r="Y123" s="45">
        <f>'歳出（目的別）'!K9</f>
        <v>304334</v>
      </c>
      <c r="Z123" s="45">
        <f>'歳出（目的別）'!L9</f>
        <v>433629</v>
      </c>
      <c r="AA123" s="45">
        <f>'歳出（目的別）'!M9</f>
        <v>402404</v>
      </c>
      <c r="AB123" s="45">
        <f>'歳出（目的別）'!N9</f>
        <v>951281</v>
      </c>
      <c r="AC123" s="45">
        <f>'歳出（目的別）'!O9</f>
        <v>410880</v>
      </c>
      <c r="AD123" s="45">
        <f>'歳出（目的別）'!P9</f>
        <v>375137</v>
      </c>
      <c r="AE123" s="45">
        <f>'歳出（目的別）'!Q9</f>
        <v>365325</v>
      </c>
      <c r="AF123" s="45">
        <f>'歳出（目的別）'!R9</f>
        <v>422489</v>
      </c>
      <c r="AG123" s="45">
        <f>'歳出（目的別）'!S9</f>
        <v>369744</v>
      </c>
      <c r="AH123" s="45">
        <f>'歳出（目的別）'!T9</f>
        <v>509352</v>
      </c>
      <c r="AI123" s="45">
        <f>'歳出（目的別）'!U9</f>
        <v>396460</v>
      </c>
      <c r="AJ123" s="45">
        <f>'歳出（目的別）'!V9</f>
        <v>355089</v>
      </c>
      <c r="AK123" s="45">
        <f>'歳出（目的別）'!W9</f>
        <v>388650</v>
      </c>
      <c r="AL123" s="45">
        <f>'歳出（目的別）'!X9</f>
        <v>388744</v>
      </c>
      <c r="AM123" s="45">
        <f>'歳出（目的別）'!Y9</f>
        <v>434668</v>
      </c>
      <c r="AN123" s="45">
        <f>'歳出（目的別）'!Z9</f>
        <v>528166</v>
      </c>
      <c r="AO123" s="45">
        <f>'歳出（目的別）'!AA9</f>
        <v>765507</v>
      </c>
      <c r="AP123" s="45">
        <f>'歳出（目的別）'!AB9</f>
        <v>497800</v>
      </c>
      <c r="AQ123" s="45">
        <f>'歳出（目的別）'!AC9</f>
        <v>437537</v>
      </c>
      <c r="AR123" s="45">
        <f>'歳出（目的別）'!AD9</f>
        <v>493238</v>
      </c>
      <c r="AS123" s="45">
        <f>'歳出（目的別）'!AE9</f>
        <v>563087</v>
      </c>
      <c r="AT123" s="45">
        <f>'歳出（目的別）'!AF9</f>
        <v>575591</v>
      </c>
    </row>
    <row r="124" spans="13:46" x14ac:dyDescent="0.2">
      <c r="P124" t="s">
        <v>158</v>
      </c>
      <c r="Q124">
        <f>'歳出（目的別）'!B10</f>
        <v>0</v>
      </c>
      <c r="R124" s="45">
        <f>'歳出（目的別）'!D10</f>
        <v>281874</v>
      </c>
      <c r="S124" s="45">
        <f>'歳出（目的別）'!E10</f>
        <v>312322</v>
      </c>
      <c r="T124" s="45">
        <f>'歳出（目的別）'!F10</f>
        <v>1400753</v>
      </c>
      <c r="U124" s="45">
        <f>'歳出（目的別）'!G10</f>
        <v>1005804</v>
      </c>
      <c r="V124" s="45">
        <f>'歳出（目的別）'!H10</f>
        <v>268181</v>
      </c>
      <c r="W124" s="45">
        <f>'歳出（目的別）'!I10</f>
        <v>218776</v>
      </c>
      <c r="X124" s="45">
        <f>'歳出（目的別）'!J10</f>
        <v>234452</v>
      </c>
      <c r="Y124" s="45">
        <f>'歳出（目的別）'!K10</f>
        <v>238267</v>
      </c>
      <c r="Z124" s="45">
        <f>'歳出（目的別）'!L10</f>
        <v>296289</v>
      </c>
      <c r="AA124" s="45">
        <f>'歳出（目的別）'!M10</f>
        <v>350827</v>
      </c>
      <c r="AB124" s="45">
        <f>'歳出（目的別）'!N10</f>
        <v>274593</v>
      </c>
      <c r="AC124" s="45">
        <f>'歳出（目的別）'!O10</f>
        <v>243554</v>
      </c>
      <c r="AD124" s="45">
        <f>'歳出（目的別）'!P10</f>
        <v>243219</v>
      </c>
      <c r="AE124" s="45">
        <f>'歳出（目的別）'!Q10</f>
        <v>470050</v>
      </c>
      <c r="AF124" s="45">
        <f>'歳出（目的別）'!R10</f>
        <v>249756</v>
      </c>
      <c r="AG124" s="45">
        <f>'歳出（目的別）'!S10</f>
        <v>246660</v>
      </c>
      <c r="AH124" s="45">
        <f>'歳出（目的別）'!T10</f>
        <v>264118</v>
      </c>
      <c r="AI124" s="45">
        <f>'歳出（目的別）'!U10</f>
        <v>326558</v>
      </c>
      <c r="AJ124" s="45">
        <f>'歳出（目的別）'!V10</f>
        <v>428874</v>
      </c>
      <c r="AK124" s="45">
        <f>'歳出（目的別）'!W10</f>
        <v>537862</v>
      </c>
      <c r="AL124" s="45">
        <f>'歳出（目的別）'!X10</f>
        <v>778160</v>
      </c>
      <c r="AM124" s="45">
        <f>'歳出（目的別）'!Y10</f>
        <v>482030</v>
      </c>
      <c r="AN124" s="45">
        <f>'歳出（目的別）'!Z10</f>
        <v>495574</v>
      </c>
      <c r="AO124" s="45">
        <f>'歳出（目的別）'!AA10</f>
        <v>409095</v>
      </c>
      <c r="AP124" s="45">
        <f>'歳出（目的別）'!AB10</f>
        <v>419988</v>
      </c>
      <c r="AQ124" s="45">
        <f>'歳出（目的別）'!AC10</f>
        <v>474178</v>
      </c>
      <c r="AR124" s="45">
        <f>'歳出（目的別）'!AD10</f>
        <v>398168</v>
      </c>
      <c r="AS124" s="45">
        <f>'歳出（目的別）'!AE10</f>
        <v>476059</v>
      </c>
      <c r="AT124" s="45">
        <f>'歳出（目的別）'!AF10</f>
        <v>459550</v>
      </c>
    </row>
    <row r="125" spans="13:46" x14ac:dyDescent="0.2">
      <c r="P125" t="s">
        <v>159</v>
      </c>
      <c r="Q125">
        <f>'歳出（目的別）'!B11</f>
        <v>0</v>
      </c>
      <c r="R125" s="45">
        <f>'歳出（目的別）'!D11</f>
        <v>1970770</v>
      </c>
      <c r="S125" s="45">
        <f>'歳出（目的別）'!E11</f>
        <v>2486058</v>
      </c>
      <c r="T125" s="45">
        <f>'歳出（目的別）'!F11</f>
        <v>3499229</v>
      </c>
      <c r="U125" s="45">
        <f>'歳出（目的別）'!G11</f>
        <v>3628288</v>
      </c>
      <c r="V125" s="45">
        <f>'歳出（目的別）'!H11</f>
        <v>2395384</v>
      </c>
      <c r="W125" s="45">
        <f>'歳出（目的別）'!I11</f>
        <v>2967186</v>
      </c>
      <c r="X125" s="45">
        <f>'歳出（目的別）'!J11</f>
        <v>2719878</v>
      </c>
      <c r="Y125" s="45">
        <f>'歳出（目的別）'!K11</f>
        <v>2761935</v>
      </c>
      <c r="Z125" s="45">
        <f>'歳出（目的別）'!L11</f>
        <v>2478334</v>
      </c>
      <c r="AA125" s="45">
        <f>'歳出（目的別）'!M11</f>
        <v>2241226</v>
      </c>
      <c r="AB125" s="45">
        <f>'歳出（目的別）'!N11</f>
        <v>1999488</v>
      </c>
      <c r="AC125" s="45">
        <f>'歳出（目的別）'!O11</f>
        <v>1794602</v>
      </c>
      <c r="AD125" s="45">
        <f>'歳出（目的別）'!P11</f>
        <v>1738444</v>
      </c>
      <c r="AE125" s="45">
        <f>'歳出（目的別）'!Q11</f>
        <v>1639632</v>
      </c>
      <c r="AF125" s="45">
        <f>'歳出（目的別）'!R11</f>
        <v>1605001</v>
      </c>
      <c r="AG125" s="45">
        <f>'歳出（目的別）'!S11</f>
        <v>1564137</v>
      </c>
      <c r="AH125" s="45">
        <f>'歳出（目的別）'!T11</f>
        <v>2104542</v>
      </c>
      <c r="AI125" s="45">
        <f>'歳出（目的別）'!U11</f>
        <v>1941245</v>
      </c>
      <c r="AJ125" s="45">
        <f>'歳出（目的別）'!V11</f>
        <v>2030347</v>
      </c>
      <c r="AK125" s="45">
        <f>'歳出（目的別）'!W11</f>
        <v>1683646</v>
      </c>
      <c r="AL125" s="45">
        <f>'歳出（目的別）'!X11</f>
        <v>1744464</v>
      </c>
      <c r="AM125" s="45">
        <f>'歳出（目的別）'!Y11</f>
        <v>1512398</v>
      </c>
      <c r="AN125" s="45">
        <f>'歳出（目的別）'!Z11</f>
        <v>1561964</v>
      </c>
      <c r="AO125" s="45">
        <f>'歳出（目的別）'!AA11</f>
        <v>1560576</v>
      </c>
      <c r="AP125" s="45">
        <f>'歳出（目的別）'!AB11</f>
        <v>1369702</v>
      </c>
      <c r="AQ125" s="45">
        <f>'歳出（目的別）'!AC11</f>
        <v>1422810</v>
      </c>
      <c r="AR125" s="45">
        <f>'歳出（目的別）'!AD11</f>
        <v>1447901</v>
      </c>
      <c r="AS125" s="45">
        <f>'歳出（目的別）'!AE11</f>
        <v>1251145</v>
      </c>
      <c r="AT125" s="45">
        <f>'歳出（目的別）'!AF11</f>
        <v>1508663</v>
      </c>
    </row>
    <row r="126" spans="13:46" x14ac:dyDescent="0.2">
      <c r="P126" t="s">
        <v>160</v>
      </c>
      <c r="Q126">
        <f>'歳出（目的別）'!B13</f>
        <v>0</v>
      </c>
      <c r="R126" s="45">
        <f>'歳出（目的別）'!D13</f>
        <v>1454459</v>
      </c>
      <c r="S126" s="45">
        <f>'歳出（目的別）'!E13</f>
        <v>1287657</v>
      </c>
      <c r="T126" s="45">
        <f>'歳出（目的別）'!F13</f>
        <v>1394420</v>
      </c>
      <c r="U126" s="45">
        <f>'歳出（目的別）'!G13</f>
        <v>1027289</v>
      </c>
      <c r="V126" s="45">
        <f>'歳出（目的別）'!H13</f>
        <v>1095850</v>
      </c>
      <c r="W126" s="45">
        <f>'歳出（目的別）'!I13</f>
        <v>1087846</v>
      </c>
      <c r="X126" s="45">
        <f>'歳出（目的別）'!J13</f>
        <v>1208366</v>
      </c>
      <c r="Y126" s="45">
        <f>'歳出（目的別）'!K13</f>
        <v>1426153</v>
      </c>
      <c r="Z126" s="45">
        <f>'歳出（目的別）'!L13</f>
        <v>1208517</v>
      </c>
      <c r="AA126" s="45">
        <f>'歳出（目的別）'!M13</f>
        <v>1282689</v>
      </c>
      <c r="AB126" s="45">
        <f>'歳出（目的別）'!N13</f>
        <v>1504068</v>
      </c>
      <c r="AC126" s="45">
        <f>'歳出（目的別）'!O13</f>
        <v>1309045</v>
      </c>
      <c r="AD126" s="45">
        <f>'歳出（目的別）'!P13</f>
        <v>1224123</v>
      </c>
      <c r="AE126" s="45">
        <f>'歳出（目的別）'!Q13</f>
        <v>1281515</v>
      </c>
      <c r="AF126" s="45">
        <f>'歳出（目的別）'!R13</f>
        <v>1183048</v>
      </c>
      <c r="AG126" s="45">
        <f>'歳出（目的別）'!S13</f>
        <v>1121126</v>
      </c>
      <c r="AH126" s="45">
        <f>'歳出（目的別）'!T13</f>
        <v>1108189</v>
      </c>
      <c r="AI126" s="45">
        <f>'歳出（目的別）'!U13</f>
        <v>1102500</v>
      </c>
      <c r="AJ126" s="45">
        <f>'歳出（目的別）'!V13</f>
        <v>1365802</v>
      </c>
      <c r="AK126" s="45">
        <f>'歳出（目的別）'!W13</f>
        <v>1279572</v>
      </c>
      <c r="AL126" s="45">
        <f>'歳出（目的別）'!X13</f>
        <v>1283456</v>
      </c>
      <c r="AM126" s="45">
        <f>'歳出（目的別）'!Y13</f>
        <v>1260766</v>
      </c>
      <c r="AN126" s="45">
        <f>'歳出（目的別）'!Z13</f>
        <v>1210058</v>
      </c>
      <c r="AO126" s="45">
        <f>'歳出（目的別）'!AA13</f>
        <v>1830704</v>
      </c>
      <c r="AP126" s="45">
        <f>'歳出（目的別）'!AB13</f>
        <v>1148050</v>
      </c>
      <c r="AQ126" s="45">
        <f>'歳出（目的別）'!AC13</f>
        <v>1425983</v>
      </c>
      <c r="AR126" s="45">
        <f>'歳出（目的別）'!AD13</f>
        <v>1410099</v>
      </c>
      <c r="AS126" s="45">
        <f>'歳出（目的別）'!AE13</f>
        <v>1392034</v>
      </c>
      <c r="AT126" s="45">
        <f>'歳出（目的別）'!AF13</f>
        <v>1633797</v>
      </c>
    </row>
    <row r="127" spans="13:46" x14ac:dyDescent="0.2">
      <c r="P127" t="s">
        <v>161</v>
      </c>
      <c r="Q127">
        <f>'歳出（目的別）'!B15</f>
        <v>0</v>
      </c>
      <c r="R127" s="45">
        <f>'歳出（目的別）'!D15</f>
        <v>669685</v>
      </c>
      <c r="S127" s="45">
        <f>'歳出（目的別）'!E15</f>
        <v>660684</v>
      </c>
      <c r="T127" s="45">
        <f>'歳出（目的別）'!F15</f>
        <v>668659</v>
      </c>
      <c r="U127" s="45">
        <f>'歳出（目的別）'!G15</f>
        <v>714226</v>
      </c>
      <c r="V127" s="45">
        <f>'歳出（目的別）'!H15</f>
        <v>878082</v>
      </c>
      <c r="W127" s="45">
        <f>'歳出（目的別）'!I15</f>
        <v>1069324</v>
      </c>
      <c r="X127" s="45">
        <f>'歳出（目的別）'!J15</f>
        <v>1071176</v>
      </c>
      <c r="Y127" s="45">
        <f>'歳出（目的別）'!K15</f>
        <v>1123202</v>
      </c>
      <c r="Z127" s="45">
        <f>'歳出（目的別）'!L15</f>
        <v>1136261</v>
      </c>
      <c r="AA127" s="45">
        <f>'歳出（目的別）'!M15</f>
        <v>1213020</v>
      </c>
      <c r="AB127" s="45">
        <f>'歳出（目的別）'!N15</f>
        <v>1653584</v>
      </c>
      <c r="AC127" s="45">
        <f>'歳出（目的別）'!O15</f>
        <v>1065719</v>
      </c>
      <c r="AD127" s="45">
        <f>'歳出（目的別）'!P15</f>
        <v>1116224</v>
      </c>
      <c r="AE127" s="45">
        <f>'歳出（目的別）'!Q15</f>
        <v>1061061</v>
      </c>
      <c r="AF127" s="45">
        <f>'歳出（目的別）'!R15</f>
        <v>938146</v>
      </c>
      <c r="AG127" s="45">
        <f>'歳出（目的別）'!S15</f>
        <v>899606</v>
      </c>
      <c r="AH127" s="45">
        <f>'歳出（目的別）'!T15</f>
        <v>898331</v>
      </c>
      <c r="AI127" s="45">
        <f>'歳出（目的別）'!U15</f>
        <v>932074</v>
      </c>
      <c r="AJ127" s="45">
        <f>'歳出（目的別）'!V15</f>
        <v>900656</v>
      </c>
      <c r="AK127" s="45">
        <f>'歳出（目的別）'!W15</f>
        <v>922633</v>
      </c>
      <c r="AL127" s="45">
        <f>'歳出（目的別）'!X15</f>
        <v>898540</v>
      </c>
      <c r="AM127" s="45">
        <f>'歳出（目的別）'!Y15</f>
        <v>994398</v>
      </c>
      <c r="AN127" s="45">
        <f>'歳出（目的別）'!Z15</f>
        <v>933615</v>
      </c>
      <c r="AO127" s="45">
        <f>'歳出（目的別）'!AA15</f>
        <v>750739</v>
      </c>
      <c r="AP127" s="45">
        <f>'歳出（目的別）'!AB15</f>
        <v>782569</v>
      </c>
      <c r="AQ127" s="45">
        <f>'歳出（目的別）'!AC15</f>
        <v>774608</v>
      </c>
      <c r="AR127" s="45">
        <f>'歳出（目的別）'!AD15</f>
        <v>800368</v>
      </c>
      <c r="AS127" s="45">
        <f>'歳出（目的別）'!AE15</f>
        <v>798203</v>
      </c>
      <c r="AT127" s="45">
        <f>'歳出（目的別）'!AF15</f>
        <v>870104</v>
      </c>
    </row>
    <row r="128" spans="13:46" x14ac:dyDescent="0.2">
      <c r="P128" t="s">
        <v>162</v>
      </c>
      <c r="Q128">
        <f>'歳出（目的別）'!B19</f>
        <v>0</v>
      </c>
      <c r="R128" s="45">
        <f>'歳出（目的別）'!D19</f>
        <v>8376954</v>
      </c>
      <c r="S128" s="45">
        <f>'歳出（目的別）'!E19</f>
        <v>9403091</v>
      </c>
      <c r="T128" s="45">
        <f>'歳出（目的別）'!F19</f>
        <v>11411423</v>
      </c>
      <c r="U128" s="45">
        <f>'歳出（目的別）'!G19</f>
        <v>11064261</v>
      </c>
      <c r="V128" s="45">
        <f>'歳出（目的別）'!H19</f>
        <v>10147715</v>
      </c>
      <c r="W128" s="45">
        <f>'歳出（目的別）'!I19</f>
        <v>10281636</v>
      </c>
      <c r="X128" s="45">
        <f>'歳出（目的別）'!J19</f>
        <v>11402138</v>
      </c>
      <c r="Y128" s="45">
        <f>'歳出（目的別）'!K19</f>
        <v>12677477</v>
      </c>
      <c r="Z128" s="45">
        <f>'歳出（目的別）'!L19</f>
        <v>10944406</v>
      </c>
      <c r="AA128" s="45">
        <f>'歳出（目的別）'!M19</f>
        <v>10551124</v>
      </c>
      <c r="AB128" s="45">
        <f>'歳出（目的別）'!N19</f>
        <v>11239210</v>
      </c>
      <c r="AC128" s="45">
        <f>'歳出（目的別）'!O19</f>
        <v>10154703</v>
      </c>
      <c r="AD128" s="45">
        <f>'歳出（目的別）'!P19</f>
        <v>10006080</v>
      </c>
      <c r="AE128" s="45">
        <f>'歳出（目的別）'!Q19</f>
        <v>10143309</v>
      </c>
      <c r="AF128" s="45">
        <f>'歳出（目的別）'!R19</f>
        <v>9825326</v>
      </c>
      <c r="AG128" s="45">
        <f>'歳出（目的別）'!S19</f>
        <v>9936031</v>
      </c>
      <c r="AH128" s="45">
        <f>'歳出（目的別）'!T19</f>
        <v>10648715</v>
      </c>
      <c r="AI128" s="45">
        <f>'歳出（目的別）'!U19</f>
        <v>10736759</v>
      </c>
      <c r="AJ128" s="45">
        <f>'歳出（目的別）'!V19</f>
        <v>11951074</v>
      </c>
      <c r="AK128" s="45">
        <f>'歳出（目的別）'!W19</f>
        <v>11825034</v>
      </c>
      <c r="AL128" s="45">
        <f>'歳出（目的別）'!X19</f>
        <v>12393245</v>
      </c>
      <c r="AM128" s="45">
        <f>'歳出（目的別）'!Y19</f>
        <v>12053205</v>
      </c>
      <c r="AN128" s="45">
        <f>'歳出（目的別）'!Z19</f>
        <v>11880102</v>
      </c>
      <c r="AO128" s="45">
        <f>'歳出（目的別）'!AA19</f>
        <v>12576026</v>
      </c>
      <c r="AP128" s="45">
        <f>'歳出（目的別）'!AB19</f>
        <v>12125070</v>
      </c>
      <c r="AQ128" s="45">
        <f>'歳出（目的別）'!AC19</f>
        <v>12630647</v>
      </c>
      <c r="AR128" s="45">
        <f>'歳出（目的別）'!AD19</f>
        <v>12694454</v>
      </c>
      <c r="AS128" s="45">
        <f>'歳出（目的別）'!AE19</f>
        <v>12682054</v>
      </c>
      <c r="AT128" s="45">
        <f>'歳出（目的別）'!AF19</f>
        <v>13319835</v>
      </c>
    </row>
    <row r="157" spans="13:46" ht="18.3" customHeight="1" x14ac:dyDescent="0.2">
      <c r="M157" t="s">
        <v>239</v>
      </c>
    </row>
    <row r="158" spans="13:46" x14ac:dyDescent="0.2">
      <c r="P158">
        <f>'歳出（性質別）'!A3</f>
        <v>0</v>
      </c>
      <c r="Q158" t="str">
        <f>'歳出（性質別）'!B3</f>
        <v>８９（元）</v>
      </c>
      <c r="R158" t="str">
        <f>'歳出（性質別）'!D3</f>
        <v>９１（H3）</v>
      </c>
      <c r="S158" t="str">
        <f>'歳出（性質別）'!E3</f>
        <v>９２（H4）</v>
      </c>
      <c r="T158" t="str">
        <f>'歳出（性質別）'!F3</f>
        <v>９３（H5）</v>
      </c>
      <c r="U158" t="str">
        <f>'歳出（性質別）'!G3</f>
        <v>９４（H6）</v>
      </c>
      <c r="V158" t="str">
        <f>'歳出（性質別）'!H3</f>
        <v>９５（H7）</v>
      </c>
      <c r="W158" t="str">
        <f>'歳出（性質別）'!I3</f>
        <v>９６（H8）</v>
      </c>
      <c r="X158" t="str">
        <f>'歳出（性質別）'!J3</f>
        <v>９７(H9）</v>
      </c>
      <c r="Y158" t="str">
        <f>'歳出（性質別）'!K3</f>
        <v>９８(H10）</v>
      </c>
      <c r="Z158" t="str">
        <f>'歳出（性質別）'!L3</f>
        <v>９９(H11)</v>
      </c>
      <c r="AA158" t="str">
        <f>'歳出（性質別）'!M3</f>
        <v>００(H12)</v>
      </c>
      <c r="AB158" t="str">
        <f>'歳出（性質別）'!N3</f>
        <v>０１(H13)</v>
      </c>
      <c r="AC158" t="str">
        <f>'歳出（性質別）'!O3</f>
        <v>０２(H14）</v>
      </c>
      <c r="AD158" t="str">
        <f>'歳出（性質別）'!P3</f>
        <v>０３(H15）</v>
      </c>
      <c r="AE158" t="str">
        <f>'歳出（性質別）'!Q3</f>
        <v>０４(H16）</v>
      </c>
      <c r="AF158" t="str">
        <f>'歳出（性質別）'!R3</f>
        <v>０５(H17）</v>
      </c>
      <c r="AG158" t="str">
        <f>'歳出（性質別）'!S3</f>
        <v>０６(H18）</v>
      </c>
      <c r="AH158" t="str">
        <f>'歳出（性質別）'!T3</f>
        <v>０７(H19）</v>
      </c>
      <c r="AI158" t="str">
        <f>'歳出（性質別）'!U3</f>
        <v>０８(H20）</v>
      </c>
      <c r="AJ158" t="str">
        <f>'歳出（性質別）'!V3</f>
        <v>０９(H21）</v>
      </c>
      <c r="AK158" t="str">
        <f>'歳出（性質別）'!W3</f>
        <v>１０(H22）</v>
      </c>
      <c r="AL158" t="str">
        <f>'歳出（性質別）'!X3</f>
        <v>１１(H23）</v>
      </c>
      <c r="AM158" t="str">
        <f>'歳出（性質別）'!Y3</f>
        <v>１２(H24)</v>
      </c>
      <c r="AN158" t="str">
        <f>'歳出（性質別）'!Z3</f>
        <v>１３(H25)</v>
      </c>
      <c r="AO158" t="str">
        <f>'歳出（性質別）'!AA3</f>
        <v>１４(H26)</v>
      </c>
      <c r="AP158" t="str">
        <f>'歳出（性質別）'!AB3</f>
        <v>１５(H27)</v>
      </c>
      <c r="AQ158" t="str">
        <f>'歳出（性質別）'!AC3</f>
        <v>１６(H28)</v>
      </c>
      <c r="AR158" t="str">
        <f>'歳出（性質別）'!AD3</f>
        <v>１７(H29)</v>
      </c>
      <c r="AS158" t="str">
        <f>'歳出（性質別）'!AE3</f>
        <v>１８(H30)</v>
      </c>
      <c r="AT158" t="str">
        <f>'歳出（性質別）'!AF3</f>
        <v>１９(R１)</v>
      </c>
    </row>
    <row r="159" spans="13:46" x14ac:dyDescent="0.2">
      <c r="P159" t="s">
        <v>163</v>
      </c>
      <c r="Q159">
        <f>'歳出（性質別）'!B19</f>
        <v>0</v>
      </c>
      <c r="R159" s="45">
        <f>'歳出（性質別）'!D19</f>
        <v>104511</v>
      </c>
      <c r="S159" s="45">
        <f>'歳出（性質別）'!E19</f>
        <v>313189</v>
      </c>
      <c r="T159" s="45">
        <f>'歳出（性質別）'!F19</f>
        <v>510656</v>
      </c>
      <c r="U159" s="45">
        <f>'歳出（性質別）'!G19</f>
        <v>232830</v>
      </c>
      <c r="V159" s="45">
        <f>'歳出（性質別）'!H19</f>
        <v>880569</v>
      </c>
      <c r="W159" s="45">
        <f>'歳出（性質別）'!I19</f>
        <v>696458</v>
      </c>
      <c r="X159" s="45">
        <f>'歳出（性質別）'!J19</f>
        <v>1140474</v>
      </c>
      <c r="Y159" s="45">
        <f>'歳出（性質別）'!K19</f>
        <v>1371778</v>
      </c>
      <c r="Z159" s="45">
        <f>'歳出（性質別）'!L19</f>
        <v>551113</v>
      </c>
      <c r="AA159" s="45">
        <f>'歳出（性質別）'!M19</f>
        <v>356562</v>
      </c>
      <c r="AB159" s="45">
        <f>'歳出（性質別）'!N19</f>
        <v>300468</v>
      </c>
      <c r="AC159" s="45">
        <f>'歳出（性質別）'!O19</f>
        <v>352062</v>
      </c>
      <c r="AD159" s="45">
        <f>'歳出（性質別）'!P19</f>
        <v>163062</v>
      </c>
      <c r="AE159" s="45">
        <f>'歳出（性質別）'!Q19</f>
        <v>416632</v>
      </c>
      <c r="AF159" s="45">
        <f>'歳出（性質別）'!R19</f>
        <v>145210</v>
      </c>
      <c r="AG159" s="45">
        <f>'歳出（性質別）'!S19</f>
        <v>117824</v>
      </c>
      <c r="AH159" s="45">
        <f>'歳出（性質別）'!T19</f>
        <v>821239</v>
      </c>
      <c r="AI159" s="45">
        <f>'歳出（性質別）'!U19</f>
        <v>1020858</v>
      </c>
      <c r="AJ159" s="45">
        <f>'歳出（性質別）'!V19</f>
        <v>1005228</v>
      </c>
      <c r="AK159" s="45">
        <f>'歳出（性質別）'!W19</f>
        <v>684338</v>
      </c>
      <c r="AL159" s="45">
        <f>'歳出（性質別）'!X19</f>
        <v>630851</v>
      </c>
      <c r="AM159" s="45">
        <f>'歳出（性質別）'!Y19</f>
        <v>782916</v>
      </c>
      <c r="AN159" s="45">
        <f>'歳出（性質別）'!Z19</f>
        <v>572280</v>
      </c>
      <c r="AO159" s="45">
        <f>'歳出（性質別）'!AA19</f>
        <v>1051495</v>
      </c>
      <c r="AP159" s="45">
        <f>'歳出（性質別）'!AB19</f>
        <v>404533</v>
      </c>
      <c r="AQ159" s="45">
        <f>'歳出（性質別）'!AC19</f>
        <v>793368</v>
      </c>
      <c r="AR159" s="45">
        <f>'歳出（性質別）'!AD19</f>
        <v>376903</v>
      </c>
      <c r="AS159" s="45">
        <f>'歳出（性質別）'!AE19</f>
        <v>404730</v>
      </c>
      <c r="AT159" s="45">
        <f>'歳出（性質別）'!AF19</f>
        <v>548146</v>
      </c>
    </row>
    <row r="160" spans="13:46" x14ac:dyDescent="0.2">
      <c r="P160" t="s">
        <v>164</v>
      </c>
      <c r="Q160">
        <f>'歳出（性質別）'!B20</f>
        <v>0</v>
      </c>
      <c r="R160" s="45">
        <f>'歳出（性質別）'!D20</f>
        <v>2246666</v>
      </c>
      <c r="S160" s="45">
        <f>'歳出（性質別）'!E20</f>
        <v>2747384</v>
      </c>
      <c r="T160" s="45">
        <f>'歳出（性質別）'!F20</f>
        <v>4413568</v>
      </c>
      <c r="U160" s="45">
        <f>'歳出（性質別）'!G20</f>
        <v>4099165</v>
      </c>
      <c r="V160" s="45">
        <f>'歳出（性質別）'!H20</f>
        <v>1994936</v>
      </c>
      <c r="W160" s="45">
        <f>'歳出（性質別）'!I20</f>
        <v>1828328</v>
      </c>
      <c r="X160" s="45">
        <f>'歳出（性質別）'!J20</f>
        <v>2052796</v>
      </c>
      <c r="Y160" s="45">
        <f>'歳出（性質別）'!K20</f>
        <v>3508895</v>
      </c>
      <c r="Z160" s="45">
        <f>'歳出（性質別）'!L20</f>
        <v>167669</v>
      </c>
      <c r="AA160" s="45">
        <f>'歳出（性質別）'!M20</f>
        <v>1607832</v>
      </c>
      <c r="AB160" s="45">
        <f>'歳出（性質別）'!N20</f>
        <v>1548161</v>
      </c>
      <c r="AC160" s="45">
        <f>'歳出（性質別）'!O20</f>
        <v>1595964</v>
      </c>
      <c r="AD160" s="45">
        <f>'歳出（性質別）'!P20</f>
        <v>1129567</v>
      </c>
      <c r="AE160" s="45">
        <f>'歳出（性質別）'!Q20</f>
        <v>994482</v>
      </c>
      <c r="AF160" s="45">
        <f>'歳出（性質別）'!R20</f>
        <v>892576</v>
      </c>
      <c r="AG160" s="45">
        <f>'歳出（性質別）'!S20</f>
        <v>888018</v>
      </c>
      <c r="AH160" s="45">
        <f>'歳出（性質別）'!T20</f>
        <v>865045</v>
      </c>
      <c r="AI160" s="45">
        <f>'歳出（性質別）'!U20</f>
        <v>689545</v>
      </c>
      <c r="AJ160" s="45">
        <f>'歳出（性質別）'!V20</f>
        <v>1083045</v>
      </c>
      <c r="AK160" s="45">
        <f>'歳出（性質別）'!W20</f>
        <v>1007640</v>
      </c>
      <c r="AL160" s="45">
        <f>'歳出（性質別）'!X20</f>
        <v>1192146</v>
      </c>
      <c r="AM160" s="45">
        <f>'歳出（性質別）'!Y20</f>
        <v>817941</v>
      </c>
      <c r="AN160" s="45">
        <f>'歳出（性質別）'!Z20</f>
        <v>1017887</v>
      </c>
      <c r="AO160" s="45">
        <f>'歳出（性質別）'!AA20</f>
        <v>1012174</v>
      </c>
      <c r="AP160" s="45">
        <f>'歳出（性質別）'!AB20</f>
        <v>681884</v>
      </c>
      <c r="AQ160" s="45">
        <f>'歳出（性質別）'!AC20</f>
        <v>889483</v>
      </c>
      <c r="AR160" s="45">
        <f>'歳出（性質別）'!AD20</f>
        <v>887857</v>
      </c>
      <c r="AS160" s="45">
        <f>'歳出（性質別）'!AE20</f>
        <v>1074541</v>
      </c>
      <c r="AT160" s="45">
        <f>'歳出（性質別）'!AF20</f>
        <v>1211432</v>
      </c>
    </row>
    <row r="196" spans="13:46" x14ac:dyDescent="0.2">
      <c r="M196" t="s">
        <v>239</v>
      </c>
    </row>
    <row r="198" spans="13:46" x14ac:dyDescent="0.2">
      <c r="Q198" t="str">
        <f>財政指標!C3</f>
        <v>８９（元）</v>
      </c>
      <c r="R198" t="str">
        <f>財政指標!E3</f>
        <v>９１（H3）</v>
      </c>
      <c r="S198" t="str">
        <f>財政指標!F3</f>
        <v>９２（H4）</v>
      </c>
      <c r="T198" t="str">
        <f>財政指標!G3</f>
        <v>９３（H5）</v>
      </c>
      <c r="U198" t="str">
        <f>財政指標!H3</f>
        <v>９４（H6）</v>
      </c>
      <c r="V198" t="str">
        <f>財政指標!I3</f>
        <v>９５（H7）</v>
      </c>
      <c r="W198" t="str">
        <f>財政指標!J3</f>
        <v>９６（H8）</v>
      </c>
      <c r="X198" t="str">
        <f>財政指標!K3</f>
        <v>９７（H9）</v>
      </c>
      <c r="Y198" t="str">
        <f>財政指標!L3</f>
        <v>９８(H10)</v>
      </c>
      <c r="Z198" t="str">
        <f>財政指標!M3</f>
        <v>９９(H11)</v>
      </c>
      <c r="AA198" t="str">
        <f>財政指標!N3</f>
        <v>００(H12)</v>
      </c>
      <c r="AB198" t="str">
        <f>財政指標!O3</f>
        <v>０1(H13)</v>
      </c>
      <c r="AC198" t="str">
        <f>財政指標!P3</f>
        <v>０２(H14)</v>
      </c>
      <c r="AD198" t="str">
        <f>財政指標!Q3</f>
        <v>０３(H15)</v>
      </c>
      <c r="AE198" t="str">
        <f>財政指標!R3</f>
        <v>０４(H16)</v>
      </c>
      <c r="AF198" t="str">
        <f>財政指標!S3</f>
        <v>０５(H17)</v>
      </c>
      <c r="AG198" t="str">
        <f>財政指標!T3</f>
        <v>０６(H18)</v>
      </c>
      <c r="AH198" t="str">
        <f>財政指標!U3</f>
        <v>０７(H19)</v>
      </c>
      <c r="AI198" t="str">
        <f>財政指標!V3</f>
        <v>０８(H20)</v>
      </c>
      <c r="AJ198" t="str">
        <f>財政指標!W3</f>
        <v>０９(H21)</v>
      </c>
      <c r="AK198" t="str">
        <f>財政指標!X3</f>
        <v>１０(H22)</v>
      </c>
      <c r="AL198" t="str">
        <f>財政指標!Y3</f>
        <v>１１(H23)</v>
      </c>
      <c r="AM198" t="str">
        <f>財政指標!Z3</f>
        <v>１２(H24)</v>
      </c>
      <c r="AN198" t="str">
        <f>財政指標!AA3</f>
        <v>１３(H25)</v>
      </c>
      <c r="AO198" t="str">
        <f>財政指標!AB3</f>
        <v>１４(H26)</v>
      </c>
      <c r="AP198" t="str">
        <f>財政指標!AC3</f>
        <v>１５(H27)</v>
      </c>
      <c r="AQ198" t="str">
        <f>財政指標!AD3</f>
        <v>１６(H28)</v>
      </c>
      <c r="AR198" t="str">
        <f>財政指標!AE3</f>
        <v>１７(H29)</v>
      </c>
      <c r="AS198" t="str">
        <f>財政指標!AF3</f>
        <v>１８(H30)</v>
      </c>
      <c r="AT198" t="str">
        <f>財政指標!AG3</f>
        <v>１９(R１)</v>
      </c>
    </row>
    <row r="199" spans="13:46" x14ac:dyDescent="0.2">
      <c r="P199" t="s">
        <v>145</v>
      </c>
      <c r="Q199">
        <f>財政指標!C6</f>
        <v>0</v>
      </c>
      <c r="R199" s="45">
        <f>財政指標!E6</f>
        <v>8376954</v>
      </c>
      <c r="S199" s="45">
        <f>財政指標!F6</f>
        <v>9403091</v>
      </c>
      <c r="T199" s="45">
        <f>財政指標!G6</f>
        <v>11411423</v>
      </c>
      <c r="U199" s="45">
        <f>財政指標!H6</f>
        <v>11064261</v>
      </c>
      <c r="V199" s="45">
        <f>財政指標!I6</f>
        <v>10147715</v>
      </c>
      <c r="W199" s="45">
        <f>財政指標!J6</f>
        <v>10281636</v>
      </c>
      <c r="X199" s="45">
        <f>財政指標!K6</f>
        <v>11402255</v>
      </c>
      <c r="Y199" s="45">
        <f>財政指標!L6</f>
        <v>12677477</v>
      </c>
      <c r="Z199" s="45">
        <f>財政指標!M6</f>
        <v>10944406</v>
      </c>
      <c r="AA199" s="45">
        <f>財政指標!N6</f>
        <v>10551124</v>
      </c>
      <c r="AB199" s="45">
        <f>財政指標!O6</f>
        <v>11239210</v>
      </c>
      <c r="AC199" s="45">
        <f>財政指標!P6</f>
        <v>10154703</v>
      </c>
      <c r="AD199" s="45">
        <f>財政指標!Q6</f>
        <v>10006080</v>
      </c>
      <c r="AE199" s="45">
        <f>財政指標!R6</f>
        <v>10143309</v>
      </c>
      <c r="AF199" s="45">
        <f>財政指標!S6</f>
        <v>9825326</v>
      </c>
      <c r="AG199" s="45">
        <f>財政指標!T6</f>
        <v>9936031</v>
      </c>
      <c r="AH199" s="45">
        <f>財政指標!U6</f>
        <v>10648715</v>
      </c>
      <c r="AI199" s="45">
        <f>財政指標!V6</f>
        <v>10736759</v>
      </c>
      <c r="AJ199" s="45">
        <f>財政指標!W6</f>
        <v>11951074</v>
      </c>
      <c r="AK199" s="45">
        <f>財政指標!X6</f>
        <v>11825034</v>
      </c>
      <c r="AL199" s="45">
        <f>財政指標!Y6</f>
        <v>12393245</v>
      </c>
      <c r="AM199" s="45">
        <f>財政指標!Z6</f>
        <v>12053205</v>
      </c>
      <c r="AN199" s="45">
        <f>財政指標!AA6</f>
        <v>11880102</v>
      </c>
      <c r="AO199" s="45">
        <f>財政指標!AB6</f>
        <v>12576026</v>
      </c>
      <c r="AP199" s="45">
        <f>財政指標!AC6</f>
        <v>12125070</v>
      </c>
      <c r="AQ199" s="45">
        <f>財政指標!AD6</f>
        <v>12630647</v>
      </c>
      <c r="AR199" s="45">
        <f>財政指標!AE6</f>
        <v>12694454</v>
      </c>
      <c r="AS199" s="45">
        <f>財政指標!AF6</f>
        <v>12682054</v>
      </c>
      <c r="AT199" s="45">
        <f>財政指標!AG6</f>
        <v>13319835</v>
      </c>
    </row>
    <row r="200" spans="13:46" x14ac:dyDescent="0.2">
      <c r="P200" t="s">
        <v>146</v>
      </c>
      <c r="Q200">
        <f>財政指標!B31</f>
        <v>0</v>
      </c>
      <c r="R200" s="45">
        <f>財政指標!E31</f>
        <v>4963649</v>
      </c>
      <c r="S200" s="45">
        <f>財政指標!F31</f>
        <v>4841460</v>
      </c>
      <c r="T200" s="45">
        <f>財政指標!G31</f>
        <v>6290424</v>
      </c>
      <c r="U200" s="45">
        <f>財政指標!H31</f>
        <v>7886675</v>
      </c>
      <c r="V200" s="45">
        <f>財政指標!I31</f>
        <v>8450701</v>
      </c>
      <c r="W200" s="45">
        <f>財政指標!J31</f>
        <v>8231748</v>
      </c>
      <c r="X200" s="45">
        <f>財政指標!K31</f>
        <v>8780392</v>
      </c>
      <c r="Y200" s="45">
        <f>財政指標!L31</f>
        <v>10231238</v>
      </c>
      <c r="Z200" s="45">
        <f>財政指標!M31</f>
        <v>9697173</v>
      </c>
      <c r="AA200" s="45">
        <f>財政指標!N31</f>
        <v>9079373</v>
      </c>
      <c r="AB200" s="45">
        <f>財政指標!O31</f>
        <v>8204983</v>
      </c>
      <c r="AC200" s="45">
        <f>財政指標!P31</f>
        <v>7888648</v>
      </c>
      <c r="AD200" s="45">
        <f>財政指標!Q31</f>
        <v>7610773</v>
      </c>
      <c r="AE200" s="45">
        <f>財政指標!R31</f>
        <v>7469838</v>
      </c>
      <c r="AF200" s="45">
        <f>財政指標!S31</f>
        <v>7258455</v>
      </c>
      <c r="AG200" s="45">
        <f>財政指標!T31</f>
        <v>7056503</v>
      </c>
      <c r="AH200" s="45">
        <f>財政指標!U31</f>
        <v>6833620</v>
      </c>
      <c r="AI200" s="45">
        <f>財政指標!V31</f>
        <v>6675578</v>
      </c>
      <c r="AJ200" s="45">
        <f>財政指標!W31</f>
        <v>6577736</v>
      </c>
      <c r="AK200" s="45">
        <f>財政指標!X31</f>
        <v>6709595</v>
      </c>
      <c r="AL200" s="45">
        <f>財政指標!Y31</f>
        <v>6863027</v>
      </c>
      <c r="AM200" s="45">
        <f>財政指標!Z31</f>
        <v>7021431</v>
      </c>
      <c r="AN200" s="45">
        <f>財政指標!AA31</f>
        <v>7147841</v>
      </c>
      <c r="AO200" s="45">
        <f>財政指標!AB31</f>
        <v>7649416</v>
      </c>
      <c r="AP200" s="45">
        <f>財政指標!AC31</f>
        <v>7724004</v>
      </c>
      <c r="AQ200" s="45">
        <f>財政指標!AD31</f>
        <v>7706929</v>
      </c>
      <c r="AR200" s="45">
        <f>財政指標!AE31</f>
        <v>7551713</v>
      </c>
      <c r="AS200" s="45">
        <f>財政指標!AF31</f>
        <v>7364078</v>
      </c>
      <c r="AT200" s="45">
        <f>財政指標!AG31</f>
        <v>7433446</v>
      </c>
    </row>
    <row r="201" spans="13:46" x14ac:dyDescent="0.2">
      <c r="P201" s="45" t="str">
        <f>財政指標!B32</f>
        <v>うち臨時財政対策債</v>
      </c>
      <c r="Q201" s="45">
        <f>財政指標!D32</f>
        <v>0</v>
      </c>
      <c r="R201" s="45">
        <f>財政指標!E32</f>
        <v>0</v>
      </c>
      <c r="S201" s="45">
        <f>財政指標!F32</f>
        <v>0</v>
      </c>
      <c r="T201" s="45">
        <f>財政指標!G32</f>
        <v>0</v>
      </c>
      <c r="U201" s="45">
        <f>財政指標!H32</f>
        <v>0</v>
      </c>
      <c r="V201" s="45">
        <f>財政指標!I32</f>
        <v>0</v>
      </c>
      <c r="W201" s="45">
        <f>財政指標!J32</f>
        <v>0</v>
      </c>
      <c r="X201" s="45">
        <f>財政指標!K32</f>
        <v>0</v>
      </c>
      <c r="Y201" s="45">
        <f>財政指標!L32</f>
        <v>0</v>
      </c>
      <c r="Z201" s="45">
        <f>財政指標!M32</f>
        <v>0</v>
      </c>
      <c r="AA201" s="45">
        <f>財政指標!N32</f>
        <v>0</v>
      </c>
      <c r="AB201" s="45">
        <f>財政指標!O32</f>
        <v>189300</v>
      </c>
      <c r="AC201" s="45">
        <f>財政指標!P32</f>
        <v>339300</v>
      </c>
      <c r="AD201" s="45">
        <f>財政指標!Q32</f>
        <v>659014</v>
      </c>
      <c r="AE201" s="45">
        <f>財政指標!R32</f>
        <v>1194908</v>
      </c>
      <c r="AF201" s="45">
        <f>財政指標!S32</f>
        <v>1560087</v>
      </c>
      <c r="AG201" s="45">
        <f>財政指標!T32</f>
        <v>1878547</v>
      </c>
      <c r="AH201" s="45">
        <f>財政指標!U32</f>
        <v>2154081</v>
      </c>
      <c r="AI201" s="45">
        <f>財政指標!V32</f>
        <v>2378576</v>
      </c>
      <c r="AJ201" s="45">
        <f>財政指標!W32</f>
        <v>2660056</v>
      </c>
      <c r="AK201" s="45">
        <f>財政指標!X32</f>
        <v>3149867</v>
      </c>
      <c r="AL201" s="45">
        <f>財政指標!Y32</f>
        <v>3610204</v>
      </c>
      <c r="AM201" s="45">
        <f>財政指標!Z32</f>
        <v>4072678</v>
      </c>
      <c r="AN201" s="45">
        <f>財政指標!AA32</f>
        <v>4487312</v>
      </c>
      <c r="AO201" s="45">
        <f>財政指標!AB32</f>
        <v>4675758</v>
      </c>
      <c r="AP201" s="45">
        <f>財政指標!AC32</f>
        <v>4975768</v>
      </c>
      <c r="AQ201" s="45">
        <f>財政指標!AD32</f>
        <v>5092632</v>
      </c>
      <c r="AR201" s="45">
        <f>財政指標!AE32</f>
        <v>5149816</v>
      </c>
      <c r="AS201" s="45">
        <f>財政指標!AF32</f>
        <v>4981480</v>
      </c>
      <c r="AT201" s="45">
        <f>財政指標!AG32</f>
        <v>4913103</v>
      </c>
    </row>
  </sheetData>
  <phoneticPr fontId="2"/>
  <pageMargins left="0.78740157480314965" right="0.78740157480314965" top="0.78740157480314965" bottom="0.72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2018-08-03T00:05:15Z</cp:lastPrinted>
  <dcterms:created xsi:type="dcterms:W3CDTF">2002-01-04T12:12:41Z</dcterms:created>
  <dcterms:modified xsi:type="dcterms:W3CDTF">2021-07-27T14:23:51Z</dcterms:modified>
</cp:coreProperties>
</file>