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/>
  <mc:AlternateContent xmlns:mc="http://schemas.openxmlformats.org/markup-compatibility/2006">
    <mc:Choice Requires="x15">
      <x15ac:absPath xmlns:x15ac="http://schemas.microsoft.com/office/spreadsheetml/2010/11/ac" url="https://d.docs.live.net/5470ba1593ee380f/ドキュメント/市町財政/市町村（91～19）/"/>
    </mc:Choice>
  </mc:AlternateContent>
  <xr:revisionPtr revIDLastSave="3" documentId="8_{D2970EE2-83E5-4F06-9709-12309296EDB0}" xr6:coauthVersionLast="47" xr6:coauthVersionMax="47" xr10:uidLastSave="{26E87910-C7C6-4AD7-8ADE-86FAF831F870}"/>
  <bookViews>
    <workbookView xWindow="6996" yWindow="468" windowWidth="15864" windowHeight="11340" tabRatio="601" xr2:uid="{00000000-000D-0000-FFFF-FFFF00000000}"/>
  </bookViews>
  <sheets>
    <sheet name="財政指標" sheetId="4" r:id="rId1"/>
    <sheet name="歳入" sheetId="1" r:id="rId2"/>
    <sheet name="税" sheetId="2" r:id="rId3"/>
    <sheet name="歳出（性質別）" sheetId="5" r:id="rId4"/>
    <sheet name="歳出（目的別）" sheetId="3" r:id="rId5"/>
    <sheet name="グラフ" sheetId="9" r:id="rId6"/>
  </sheets>
  <definedNames>
    <definedName name="_xlnm.Print_Area" localSheetId="5">グラフ!$A$1:$N$234</definedName>
    <definedName name="_xlnm.Print_Area" localSheetId="3">'歳出（性質別）'!$A$1:$AF$53</definedName>
    <definedName name="_xlnm.Print_Area" localSheetId="4">'歳出（目的別）'!$A$1:$AF$47</definedName>
    <definedName name="_xlnm.Print_Area" localSheetId="1">歳入!$A$1:$AF$74</definedName>
    <definedName name="_xlnm.Print_Area" localSheetId="2">税!$A$1:$AF$50</definedName>
    <definedName name="_xlnm.Print_Titles" localSheetId="3">'歳出（性質別）'!$A:$A</definedName>
    <definedName name="_xlnm.Print_Titles" localSheetId="4">'歳出（目的別）'!$A:$A</definedName>
    <definedName name="_xlnm.Print_Titles" localSheetId="1">歳入!$A:$A</definedName>
    <definedName name="_xlnm.Print_Titles" localSheetId="0">財政指標!$A:$B</definedName>
    <definedName name="_xlnm.Print_Titles" localSheetId="2">税!$A:$A</definedName>
  </definedNames>
  <calcPr calcId="181029"/>
</workbook>
</file>

<file path=xl/calcChain.xml><?xml version="1.0" encoding="utf-8"?>
<calcChain xmlns="http://schemas.openxmlformats.org/spreadsheetml/2006/main">
  <c r="AE29" i="3" l="1"/>
  <c r="U29" i="3"/>
  <c r="K29" i="3"/>
  <c r="U1" i="3"/>
  <c r="AE29" i="5"/>
  <c r="U29" i="5"/>
  <c r="K29" i="5"/>
  <c r="U1" i="5"/>
  <c r="AE29" i="2"/>
  <c r="U29" i="2"/>
  <c r="K29" i="2"/>
  <c r="U1" i="2"/>
  <c r="AE38" i="1"/>
  <c r="U38" i="1"/>
  <c r="K38" i="1"/>
  <c r="U1" i="1"/>
  <c r="AT200" i="9"/>
  <c r="AT199" i="9"/>
  <c r="AT198" i="9"/>
  <c r="AT197" i="9"/>
  <c r="AT161" i="9"/>
  <c r="AT160" i="9"/>
  <c r="AT127" i="9"/>
  <c r="AT126" i="9"/>
  <c r="AT125" i="9"/>
  <c r="AT124" i="9"/>
  <c r="AT123" i="9"/>
  <c r="AT122" i="9"/>
  <c r="AT121" i="9"/>
  <c r="AT120" i="9"/>
  <c r="AT89" i="9"/>
  <c r="AT88" i="9"/>
  <c r="AT87" i="9"/>
  <c r="AT86" i="9"/>
  <c r="AT85" i="9"/>
  <c r="AT84" i="9"/>
  <c r="AT83" i="9"/>
  <c r="AT82" i="9"/>
  <c r="AT45" i="9"/>
  <c r="AT44" i="9"/>
  <c r="AT43" i="9"/>
  <c r="AT7" i="9"/>
  <c r="AT6" i="9"/>
  <c r="AT5" i="9"/>
  <c r="AT4" i="9"/>
  <c r="AT3" i="9"/>
  <c r="AT2" i="9"/>
  <c r="AF19" i="3"/>
  <c r="AF46" i="3" s="1"/>
  <c r="AF3" i="3"/>
  <c r="AF31" i="3" s="1"/>
  <c r="AF25" i="5"/>
  <c r="AF24" i="5"/>
  <c r="AF23" i="5"/>
  <c r="AF48" i="5" s="1"/>
  <c r="AF3" i="5"/>
  <c r="AF31" i="5" s="1"/>
  <c r="AF17" i="2"/>
  <c r="AF3" i="2"/>
  <c r="AF31" i="2" s="1"/>
  <c r="AF37" i="1"/>
  <c r="AF36" i="1"/>
  <c r="AF35" i="1"/>
  <c r="AF34" i="1"/>
  <c r="AF33" i="1"/>
  <c r="AF65" i="1" s="1"/>
  <c r="AF3" i="1"/>
  <c r="AF40" i="1" s="1"/>
  <c r="AG33" i="4"/>
  <c r="AG27" i="4"/>
  <c r="AG15" i="4"/>
  <c r="AT128" i="9" l="1"/>
  <c r="AT81" i="9"/>
  <c r="AT1" i="9"/>
  <c r="AT159" i="9"/>
  <c r="AT119" i="9"/>
  <c r="AT42" i="9"/>
  <c r="AF35" i="3"/>
  <c r="AF41" i="3"/>
  <c r="AF36" i="3"/>
  <c r="AF42" i="3"/>
  <c r="AF37" i="3"/>
  <c r="AF43" i="3"/>
  <c r="AF32" i="3"/>
  <c r="AF38" i="3"/>
  <c r="AF44" i="3"/>
  <c r="AF33" i="3"/>
  <c r="AF39" i="3"/>
  <c r="AF45" i="3"/>
  <c r="AF34" i="3"/>
  <c r="AF40" i="3"/>
  <c r="AF32" i="5"/>
  <c r="AF33" i="5"/>
  <c r="AF43" i="5"/>
  <c r="AF44" i="5"/>
  <c r="AF45" i="5"/>
  <c r="AF37" i="5"/>
  <c r="AF49" i="5"/>
  <c r="AF38" i="5"/>
  <c r="AF50" i="5"/>
  <c r="AF39" i="5"/>
  <c r="AF34" i="5"/>
  <c r="AF40" i="5"/>
  <c r="AF46" i="5"/>
  <c r="AF35" i="5"/>
  <c r="AF41" i="5"/>
  <c r="AF47" i="5"/>
  <c r="AF36" i="5"/>
  <c r="AF42" i="5"/>
  <c r="AF22" i="2"/>
  <c r="AF74" i="1"/>
  <c r="AF42" i="1"/>
  <c r="AF73" i="1"/>
  <c r="AF56" i="1"/>
  <c r="AF64" i="1"/>
  <c r="AF66" i="1"/>
  <c r="AF49" i="1"/>
  <c r="AF67" i="1"/>
  <c r="AF50" i="1"/>
  <c r="AF68" i="1"/>
  <c r="AF55" i="1"/>
  <c r="AF46" i="1"/>
  <c r="AF58" i="1"/>
  <c r="AF48" i="1"/>
  <c r="AF60" i="1"/>
  <c r="AF43" i="1"/>
  <c r="AF52" i="1"/>
  <c r="AF61" i="1"/>
  <c r="AF72" i="1"/>
  <c r="AF71" i="1"/>
  <c r="AF44" i="1"/>
  <c r="AF54" i="1"/>
  <c r="AF62" i="1"/>
  <c r="AF45" i="1"/>
  <c r="AF51" i="1"/>
  <c r="AF57" i="1"/>
  <c r="AF63" i="1"/>
  <c r="AF69" i="1"/>
  <c r="AF41" i="1"/>
  <c r="AF47" i="1"/>
  <c r="AF53" i="1"/>
  <c r="AF59" i="1"/>
  <c r="AF45" i="2" l="1"/>
  <c r="AT46" i="9"/>
  <c r="AF47" i="3"/>
  <c r="AF52" i="5"/>
  <c r="AF53" i="5"/>
  <c r="AF51" i="5"/>
  <c r="AF39" i="2"/>
  <c r="AF33" i="2"/>
  <c r="AF44" i="2"/>
  <c r="AF38" i="2"/>
  <c r="AF32" i="2"/>
  <c r="AF50" i="2" s="1"/>
  <c r="AF49" i="2"/>
  <c r="AF43" i="2"/>
  <c r="AF37" i="2"/>
  <c r="AF48" i="2"/>
  <c r="AF42" i="2"/>
  <c r="AF36" i="2"/>
  <c r="AF47" i="2"/>
  <c r="AF41" i="2"/>
  <c r="AF35" i="2"/>
  <c r="AF46" i="2"/>
  <c r="AF40" i="2"/>
  <c r="AF34" i="2"/>
  <c r="AF70" i="1"/>
  <c r="AS200" i="9"/>
  <c r="AS199" i="9"/>
  <c r="AS198" i="9"/>
  <c r="AS197" i="9"/>
  <c r="AS161" i="9"/>
  <c r="AS160" i="9"/>
  <c r="AS128" i="9"/>
  <c r="AS127" i="9"/>
  <c r="AS126" i="9"/>
  <c r="AS125" i="9"/>
  <c r="AS124" i="9"/>
  <c r="AS123" i="9"/>
  <c r="AS122" i="9"/>
  <c r="AS121" i="9"/>
  <c r="AS120" i="9"/>
  <c r="AS89" i="9"/>
  <c r="AS88" i="9"/>
  <c r="AS87" i="9"/>
  <c r="AS86" i="9"/>
  <c r="AS85" i="9"/>
  <c r="AS84" i="9"/>
  <c r="AS83" i="9"/>
  <c r="AS82" i="9"/>
  <c r="AS45" i="9"/>
  <c r="AS44" i="9"/>
  <c r="AS43" i="9"/>
  <c r="AS42" i="9"/>
  <c r="AS7" i="9"/>
  <c r="AS6" i="9"/>
  <c r="AS5" i="9"/>
  <c r="AS4" i="9"/>
  <c r="AS3" i="9"/>
  <c r="AS2" i="9"/>
  <c r="AE3" i="3"/>
  <c r="AE31" i="3" s="1"/>
  <c r="AE1" i="3"/>
  <c r="AE19" i="3"/>
  <c r="AE42" i="3" s="1"/>
  <c r="AE3" i="5"/>
  <c r="AS81" i="9" s="1"/>
  <c r="AE1" i="5"/>
  <c r="AE25" i="5"/>
  <c r="AE24" i="5"/>
  <c r="AE23" i="5"/>
  <c r="AE48" i="5" s="1"/>
  <c r="AE3" i="2"/>
  <c r="AE31" i="2" s="1"/>
  <c r="AE1" i="2"/>
  <c r="AE17" i="2"/>
  <c r="AE3" i="1"/>
  <c r="AS1" i="9" s="1"/>
  <c r="AE1" i="1"/>
  <c r="AE37" i="1"/>
  <c r="AE36" i="1"/>
  <c r="AE35" i="1"/>
  <c r="AE34" i="1"/>
  <c r="AE33" i="1"/>
  <c r="AE69" i="1" s="1"/>
  <c r="AS159" i="9" l="1"/>
  <c r="AE40" i="1"/>
  <c r="AE31" i="5"/>
  <c r="AS119" i="9"/>
  <c r="AE34" i="3"/>
  <c r="AE43" i="3"/>
  <c r="AE38" i="3"/>
  <c r="AE45" i="3"/>
  <c r="AE32" i="3"/>
  <c r="AE39" i="3"/>
  <c r="AE46" i="3"/>
  <c r="AE41" i="3"/>
  <c r="AE35" i="3"/>
  <c r="AE37" i="3"/>
  <c r="AE44" i="3"/>
  <c r="AE33" i="3"/>
  <c r="AE40" i="3"/>
  <c r="AE36" i="3"/>
  <c r="AE33" i="5"/>
  <c r="AE45" i="5"/>
  <c r="AE37" i="5"/>
  <c r="AE49" i="5"/>
  <c r="AE43" i="5"/>
  <c r="AE32" i="5"/>
  <c r="AE44" i="5"/>
  <c r="AE38" i="5"/>
  <c r="AE50" i="5"/>
  <c r="AE39" i="5"/>
  <c r="AE34" i="5"/>
  <c r="AE40" i="5"/>
  <c r="AE46" i="5"/>
  <c r="AE35" i="5"/>
  <c r="AE41" i="5"/>
  <c r="AE47" i="5"/>
  <c r="AE36" i="5"/>
  <c r="AE42" i="5"/>
  <c r="AE22" i="2"/>
  <c r="AS46" i="9" s="1"/>
  <c r="AE52" i="1"/>
  <c r="AE46" i="1"/>
  <c r="AE58" i="1"/>
  <c r="AE64" i="1"/>
  <c r="AE41" i="1"/>
  <c r="AE47" i="1"/>
  <c r="AE53" i="1"/>
  <c r="AE59" i="1"/>
  <c r="AE65" i="1"/>
  <c r="AE71" i="1"/>
  <c r="AE42" i="1"/>
  <c r="AE48" i="1"/>
  <c r="AE54" i="1"/>
  <c r="AE60" i="1"/>
  <c r="AE66" i="1"/>
  <c r="AE72" i="1"/>
  <c r="AE43" i="1"/>
  <c r="AE49" i="1"/>
  <c r="AE55" i="1"/>
  <c r="AE61" i="1"/>
  <c r="AE67" i="1"/>
  <c r="AE73" i="1"/>
  <c r="AE44" i="1"/>
  <c r="AE50" i="1"/>
  <c r="AE56" i="1"/>
  <c r="AE62" i="1"/>
  <c r="AE68" i="1"/>
  <c r="AE74" i="1"/>
  <c r="AE45" i="1"/>
  <c r="AE51" i="1"/>
  <c r="AE57" i="1"/>
  <c r="AE63" i="1"/>
  <c r="AF33" i="4"/>
  <c r="AF27" i="4"/>
  <c r="AF15" i="4"/>
  <c r="AE47" i="3" l="1"/>
  <c r="AE52" i="5"/>
  <c r="AE51" i="5"/>
  <c r="AE53" i="5"/>
  <c r="AE39" i="2"/>
  <c r="AE33" i="2"/>
  <c r="AE44" i="2"/>
  <c r="AE38" i="2"/>
  <c r="AE49" i="2"/>
  <c r="AE43" i="2"/>
  <c r="AE37" i="2"/>
  <c r="AE48" i="2"/>
  <c r="AE42" i="2"/>
  <c r="AE36" i="2"/>
  <c r="AE47" i="2"/>
  <c r="AE41" i="2"/>
  <c r="AE35" i="2"/>
  <c r="AE46" i="2"/>
  <c r="AE40" i="2"/>
  <c r="AE34" i="2"/>
  <c r="AE45" i="2"/>
  <c r="AE32" i="2"/>
  <c r="AE70" i="1"/>
  <c r="AR200" i="9"/>
  <c r="AR199" i="9"/>
  <c r="AR198" i="9"/>
  <c r="AR197" i="9"/>
  <c r="AR161" i="9"/>
  <c r="AR160" i="9"/>
  <c r="AR159" i="9"/>
  <c r="AR127" i="9"/>
  <c r="AR126" i="9"/>
  <c r="AR125" i="9"/>
  <c r="AR124" i="9"/>
  <c r="AR123" i="9"/>
  <c r="AR122" i="9"/>
  <c r="AR121" i="9"/>
  <c r="AR120" i="9"/>
  <c r="AR119" i="9"/>
  <c r="AR88" i="9"/>
  <c r="AR87" i="9"/>
  <c r="AR86" i="9"/>
  <c r="AR85" i="9"/>
  <c r="AR84" i="9"/>
  <c r="AR83" i="9"/>
  <c r="AR82" i="9"/>
  <c r="AR81" i="9"/>
  <c r="AR45" i="9"/>
  <c r="AR44" i="9"/>
  <c r="AR43" i="9"/>
  <c r="AR42" i="9"/>
  <c r="AR7" i="9"/>
  <c r="AR6" i="9"/>
  <c r="AR5" i="9"/>
  <c r="AR4" i="9"/>
  <c r="AR3" i="9"/>
  <c r="AR2" i="9"/>
  <c r="AR1" i="9"/>
  <c r="AD19" i="3"/>
  <c r="AD44" i="3" s="1"/>
  <c r="AD25" i="5"/>
  <c r="AD24" i="5"/>
  <c r="AD23" i="5"/>
  <c r="AD48" i="5" s="1"/>
  <c r="AD17" i="2"/>
  <c r="AD4" i="2"/>
  <c r="AA55" i="1"/>
  <c r="Z55" i="1"/>
  <c r="Y55" i="1"/>
  <c r="X55" i="1"/>
  <c r="W55" i="1"/>
  <c r="V55" i="1"/>
  <c r="U55" i="1"/>
  <c r="T55" i="1"/>
  <c r="S55" i="1"/>
  <c r="R55" i="1"/>
  <c r="AD55" i="1"/>
  <c r="AC55" i="1"/>
  <c r="AB55" i="1"/>
  <c r="AD37" i="1"/>
  <c r="AD36" i="1"/>
  <c r="AD35" i="1"/>
  <c r="AD34" i="1"/>
  <c r="AD33" i="1"/>
  <c r="AD69" i="1" s="1"/>
  <c r="AE33" i="4"/>
  <c r="AE27" i="4"/>
  <c r="AE15" i="4"/>
  <c r="AR128" i="9" l="1"/>
  <c r="AR89" i="9"/>
  <c r="AE50" i="2"/>
  <c r="AD39" i="3"/>
  <c r="AD40" i="3"/>
  <c r="AD41" i="3"/>
  <c r="AD33" i="3"/>
  <c r="AD45" i="3"/>
  <c r="AD34" i="3"/>
  <c r="AD46" i="3"/>
  <c r="AD35" i="3"/>
  <c r="AD36" i="3"/>
  <c r="AD42" i="3"/>
  <c r="AD37" i="3"/>
  <c r="AD43" i="3"/>
  <c r="AD32" i="3"/>
  <c r="AD38" i="3"/>
  <c r="AD45" i="5"/>
  <c r="AD32" i="5"/>
  <c r="AD33" i="5"/>
  <c r="AD43" i="5"/>
  <c r="AD44" i="5"/>
  <c r="AD37" i="5"/>
  <c r="AD49" i="5"/>
  <c r="AD38" i="5"/>
  <c r="AD50" i="5"/>
  <c r="AD39" i="5"/>
  <c r="AD34" i="5"/>
  <c r="AD40" i="5"/>
  <c r="AD46" i="5"/>
  <c r="AD35" i="5"/>
  <c r="AD41" i="5"/>
  <c r="AD47" i="5"/>
  <c r="AD36" i="5"/>
  <c r="AD42" i="5"/>
  <c r="AD22" i="2"/>
  <c r="AR46" i="9" s="1"/>
  <c r="AD71" i="1"/>
  <c r="AD59" i="1"/>
  <c r="AD58" i="1"/>
  <c r="AD74" i="1"/>
  <c r="AD45" i="1"/>
  <c r="AD64" i="1"/>
  <c r="AD46" i="1"/>
  <c r="AD65" i="1"/>
  <c r="AD51" i="1"/>
  <c r="AD52" i="1"/>
  <c r="AD41" i="1"/>
  <c r="AD47" i="1"/>
  <c r="AD53" i="1"/>
  <c r="AD60" i="1"/>
  <c r="AD66" i="1"/>
  <c r="AD72" i="1"/>
  <c r="AD42" i="1"/>
  <c r="AD48" i="1"/>
  <c r="AD54" i="1"/>
  <c r="AD61" i="1"/>
  <c r="AD67" i="1"/>
  <c r="AD73" i="1"/>
  <c r="AD43" i="1"/>
  <c r="AD49" i="1"/>
  <c r="AD56" i="1"/>
  <c r="AD62" i="1"/>
  <c r="AD68" i="1"/>
  <c r="AD44" i="1"/>
  <c r="AD50" i="1"/>
  <c r="AD57" i="1"/>
  <c r="AD63" i="1"/>
  <c r="AD47" i="3" l="1"/>
  <c r="AD52" i="5"/>
  <c r="AD51" i="5"/>
  <c r="AD53" i="5"/>
  <c r="AD44" i="2"/>
  <c r="AD38" i="2"/>
  <c r="AD49" i="2"/>
  <c r="AD43" i="2"/>
  <c r="AD37" i="2"/>
  <c r="AD46" i="2"/>
  <c r="AD40" i="2"/>
  <c r="AD34" i="2"/>
  <c r="AD39" i="2"/>
  <c r="AD33" i="2"/>
  <c r="AD48" i="2"/>
  <c r="AD42" i="2"/>
  <c r="AD36" i="2"/>
  <c r="AD47" i="2"/>
  <c r="AD41" i="2"/>
  <c r="AD35" i="2"/>
  <c r="AD45" i="2"/>
  <c r="AD32" i="2"/>
  <c r="AD70" i="1"/>
  <c r="AD50" i="2" l="1"/>
  <c r="AQ200" i="9" l="1"/>
  <c r="AP200" i="9"/>
  <c r="AO200" i="9"/>
  <c r="AN200" i="9"/>
  <c r="AM200" i="9"/>
  <c r="AL200" i="9"/>
  <c r="AK200" i="9"/>
  <c r="AJ200" i="9"/>
  <c r="AI200" i="9"/>
  <c r="AH200" i="9"/>
  <c r="AG200" i="9"/>
  <c r="AF200" i="9"/>
  <c r="AE200" i="9"/>
  <c r="AD200" i="9"/>
  <c r="AC200" i="9"/>
  <c r="AB200" i="9"/>
  <c r="AA200" i="9"/>
  <c r="Z200" i="9"/>
  <c r="Y200" i="9"/>
  <c r="X200" i="9"/>
  <c r="W200" i="9"/>
  <c r="V200" i="9"/>
  <c r="U200" i="9"/>
  <c r="T200" i="9"/>
  <c r="S200" i="9"/>
  <c r="P200" i="9"/>
  <c r="R200" i="9"/>
  <c r="Q200" i="9"/>
  <c r="AQ124" i="9"/>
  <c r="AQ126" i="9"/>
  <c r="AQ127" i="9"/>
  <c r="AQ123" i="9"/>
  <c r="AQ122" i="9"/>
  <c r="AQ121" i="9"/>
  <c r="AQ120" i="9"/>
  <c r="AC35" i="3"/>
  <c r="AC19" i="3"/>
  <c r="AC45" i="3" s="1"/>
  <c r="AQ199" i="9"/>
  <c r="AQ198" i="9"/>
  <c r="AQ197" i="9"/>
  <c r="AQ161" i="9"/>
  <c r="AQ160" i="9"/>
  <c r="AQ159" i="9"/>
  <c r="AQ125" i="9"/>
  <c r="AQ119" i="9"/>
  <c r="AQ88" i="9"/>
  <c r="AQ87" i="9"/>
  <c r="AQ86" i="9"/>
  <c r="AQ85" i="9"/>
  <c r="AQ84" i="9"/>
  <c r="AQ83" i="9"/>
  <c r="AQ82" i="9"/>
  <c r="AQ81" i="9"/>
  <c r="AQ45" i="9"/>
  <c r="AQ44" i="9"/>
  <c r="AQ42" i="9"/>
  <c r="AQ6" i="9"/>
  <c r="AQ5" i="9"/>
  <c r="AQ4" i="9"/>
  <c r="AQ3" i="9"/>
  <c r="AQ2" i="9"/>
  <c r="AQ1" i="9"/>
  <c r="AC46" i="3" l="1"/>
  <c r="AC34" i="3"/>
  <c r="AC38" i="3"/>
  <c r="AC40" i="3"/>
  <c r="AC41" i="3"/>
  <c r="AC32" i="3"/>
  <c r="AC44" i="3"/>
  <c r="AC36" i="3"/>
  <c r="AC42" i="3"/>
  <c r="AC37" i="3"/>
  <c r="AC43" i="3"/>
  <c r="AC33" i="3"/>
  <c r="AC39" i="3"/>
  <c r="AQ128" i="9"/>
  <c r="AC25" i="5"/>
  <c r="AC24" i="5"/>
  <c r="AC23" i="5"/>
  <c r="AC17" i="2"/>
  <c r="AC4" i="2"/>
  <c r="AQ43" i="9" s="1"/>
  <c r="AC37" i="1"/>
  <c r="AC36" i="1"/>
  <c r="AC35" i="1"/>
  <c r="AC34" i="1"/>
  <c r="AC33" i="1"/>
  <c r="AD33" i="4"/>
  <c r="AD27" i="4"/>
  <c r="AD15" i="4"/>
  <c r="AC69" i="1" l="1"/>
  <c r="AQ7" i="9"/>
  <c r="AC50" i="5"/>
  <c r="AQ89" i="9"/>
  <c r="AC47" i="3"/>
  <c r="AC35" i="5"/>
  <c r="AC39" i="5"/>
  <c r="AC43" i="5"/>
  <c r="AC47" i="5"/>
  <c r="AC33" i="5"/>
  <c r="AC37" i="5"/>
  <c r="AC41" i="5"/>
  <c r="AC45" i="5"/>
  <c r="AC49" i="5"/>
  <c r="AC32" i="5"/>
  <c r="AC34" i="5"/>
  <c r="AC36" i="5"/>
  <c r="AC38" i="5"/>
  <c r="AC40" i="5"/>
  <c r="AC42" i="5"/>
  <c r="AC44" i="5"/>
  <c r="AC46" i="5"/>
  <c r="AC48" i="5"/>
  <c r="AC22" i="2"/>
  <c r="AQ46" i="9" s="1"/>
  <c r="AC71" i="1"/>
  <c r="AC73" i="1"/>
  <c r="AC72" i="1"/>
  <c r="AC74" i="1"/>
  <c r="AC41" i="1"/>
  <c r="AC43" i="1"/>
  <c r="AC45" i="1"/>
  <c r="AC47" i="1"/>
  <c r="AC49" i="1"/>
  <c r="AC51" i="1"/>
  <c r="AC53" i="1"/>
  <c r="AC56" i="1"/>
  <c r="AC58" i="1"/>
  <c r="AC60" i="1"/>
  <c r="AC62" i="1"/>
  <c r="AC64" i="1"/>
  <c r="AC66" i="1"/>
  <c r="AC68" i="1"/>
  <c r="AC42" i="1"/>
  <c r="AC44" i="1"/>
  <c r="AC46" i="1"/>
  <c r="AC48" i="1"/>
  <c r="AC50" i="1"/>
  <c r="AC52" i="1"/>
  <c r="AC54" i="1"/>
  <c r="AC57" i="1"/>
  <c r="AC59" i="1"/>
  <c r="AC61" i="1"/>
  <c r="AC63" i="1"/>
  <c r="AC65" i="1"/>
  <c r="AC67" i="1"/>
  <c r="AP199" i="9"/>
  <c r="AO199" i="9"/>
  <c r="AN199" i="9"/>
  <c r="AM199" i="9"/>
  <c r="AP198" i="9"/>
  <c r="AO198" i="9"/>
  <c r="AN198" i="9"/>
  <c r="AM198" i="9"/>
  <c r="AP197" i="9"/>
  <c r="AO197" i="9"/>
  <c r="AN197" i="9"/>
  <c r="AM197" i="9"/>
  <c r="AP161" i="9"/>
  <c r="AO161" i="9"/>
  <c r="AN161" i="9"/>
  <c r="AM161" i="9"/>
  <c r="AP160" i="9"/>
  <c r="AO160" i="9"/>
  <c r="AN160" i="9"/>
  <c r="AM160" i="9"/>
  <c r="AP159" i="9"/>
  <c r="AO159" i="9"/>
  <c r="AN159" i="9"/>
  <c r="AM159" i="9"/>
  <c r="AP127" i="9"/>
  <c r="AO127" i="9"/>
  <c r="AN127" i="9"/>
  <c r="AM127" i="9"/>
  <c r="AP126" i="9"/>
  <c r="AO126" i="9"/>
  <c r="AN126" i="9"/>
  <c r="AM126" i="9"/>
  <c r="AP125" i="9"/>
  <c r="AO125" i="9"/>
  <c r="AN125" i="9"/>
  <c r="AM125" i="9"/>
  <c r="AP124" i="9"/>
  <c r="AO124" i="9"/>
  <c r="AN124" i="9"/>
  <c r="AM124" i="9"/>
  <c r="AP123" i="9"/>
  <c r="AO123" i="9"/>
  <c r="AN123" i="9"/>
  <c r="AM123" i="9"/>
  <c r="AP122" i="9"/>
  <c r="AO122" i="9"/>
  <c r="AN122" i="9"/>
  <c r="AM122" i="9"/>
  <c r="AP121" i="9"/>
  <c r="AO121" i="9"/>
  <c r="AN121" i="9"/>
  <c r="AM121" i="9"/>
  <c r="AP120" i="9"/>
  <c r="AO120" i="9"/>
  <c r="AN120" i="9"/>
  <c r="AM120" i="9"/>
  <c r="AP119" i="9"/>
  <c r="AO119" i="9"/>
  <c r="AN119" i="9"/>
  <c r="AM119" i="9"/>
  <c r="AP88" i="9"/>
  <c r="AO88" i="9"/>
  <c r="AN88" i="9"/>
  <c r="AM88" i="9"/>
  <c r="AP87" i="9"/>
  <c r="AO87" i="9"/>
  <c r="AN87" i="9"/>
  <c r="AM87" i="9"/>
  <c r="AP86" i="9"/>
  <c r="AO86" i="9"/>
  <c r="AN86" i="9"/>
  <c r="AM86" i="9"/>
  <c r="AP85" i="9"/>
  <c r="AO85" i="9"/>
  <c r="AN85" i="9"/>
  <c r="AM85" i="9"/>
  <c r="AP84" i="9"/>
  <c r="AO84" i="9"/>
  <c r="AN84" i="9"/>
  <c r="AM84" i="9"/>
  <c r="AP83" i="9"/>
  <c r="AO83" i="9"/>
  <c r="AN83" i="9"/>
  <c r="AM83" i="9"/>
  <c r="AP82" i="9"/>
  <c r="AO82" i="9"/>
  <c r="AN82" i="9"/>
  <c r="AM82" i="9"/>
  <c r="AP81" i="9"/>
  <c r="AO81" i="9"/>
  <c r="AN81" i="9"/>
  <c r="AM81" i="9"/>
  <c r="AP45" i="9"/>
  <c r="AO45" i="9"/>
  <c r="AN45" i="9"/>
  <c r="AM45" i="9"/>
  <c r="AP44" i="9"/>
  <c r="AO44" i="9"/>
  <c r="AN44" i="9"/>
  <c r="AM44" i="9"/>
  <c r="AP42" i="9"/>
  <c r="AO42" i="9"/>
  <c r="AN42" i="9"/>
  <c r="AM42" i="9"/>
  <c r="AP6" i="9"/>
  <c r="AO6" i="9"/>
  <c r="AN6" i="9"/>
  <c r="AM6" i="9"/>
  <c r="AP5" i="9"/>
  <c r="AO5" i="9"/>
  <c r="AN5" i="9"/>
  <c r="AM5" i="9"/>
  <c r="AP4" i="9"/>
  <c r="AO4" i="9"/>
  <c r="AN4" i="9"/>
  <c r="AM4" i="9"/>
  <c r="AP3" i="9"/>
  <c r="AO3" i="9"/>
  <c r="AN3" i="9"/>
  <c r="AM3" i="9"/>
  <c r="AP2" i="9"/>
  <c r="AO2" i="9"/>
  <c r="AN2" i="9"/>
  <c r="AM2" i="9"/>
  <c r="AP1" i="9"/>
  <c r="AO1" i="9"/>
  <c r="AN1" i="9"/>
  <c r="AM1" i="9"/>
  <c r="AB4" i="2"/>
  <c r="AP43" i="9" s="1"/>
  <c r="AA4" i="2"/>
  <c r="AO43" i="9" s="1"/>
  <c r="Z4" i="2"/>
  <c r="AN43" i="9" s="1"/>
  <c r="Y4" i="2"/>
  <c r="AM43" i="9" s="1"/>
  <c r="AB19" i="3"/>
  <c r="AA19" i="3"/>
  <c r="Z19" i="3"/>
  <c r="Y19" i="3"/>
  <c r="Y46" i="3" s="1"/>
  <c r="AB25" i="5"/>
  <c r="AA25" i="5"/>
  <c r="Z25" i="5"/>
  <c r="Y25" i="5"/>
  <c r="AB24" i="5"/>
  <c r="AA24" i="5"/>
  <c r="Z24" i="5"/>
  <c r="Y24" i="5"/>
  <c r="AB23" i="5"/>
  <c r="AB50" i="5" s="1"/>
  <c r="AA23" i="5"/>
  <c r="AA50" i="5" s="1"/>
  <c r="Z23" i="5"/>
  <c r="Z50" i="5" s="1"/>
  <c r="Y23" i="5"/>
  <c r="Y50" i="5" s="1"/>
  <c r="AB17" i="2"/>
  <c r="AA17" i="2"/>
  <c r="Z17" i="2"/>
  <c r="Y17" i="2"/>
  <c r="AB37" i="1"/>
  <c r="AA37" i="1"/>
  <c r="Z37" i="1"/>
  <c r="Y37" i="1"/>
  <c r="AB36" i="1"/>
  <c r="AA36" i="1"/>
  <c r="Z36" i="1"/>
  <c r="Y36" i="1"/>
  <c r="AB35" i="1"/>
  <c r="AA35" i="1"/>
  <c r="Z35" i="1"/>
  <c r="Y35" i="1"/>
  <c r="AB34" i="1"/>
  <c r="AA34" i="1"/>
  <c r="Z34" i="1"/>
  <c r="Y34" i="1"/>
  <c r="AB33" i="1"/>
  <c r="AB69" i="1" s="1"/>
  <c r="AA33" i="1"/>
  <c r="AA69" i="1" s="1"/>
  <c r="Z33" i="1"/>
  <c r="Z69" i="1" s="1"/>
  <c r="Y33" i="1"/>
  <c r="Y69" i="1" s="1"/>
  <c r="AC33" i="4"/>
  <c r="AB33" i="4"/>
  <c r="AA33" i="4"/>
  <c r="Z33" i="4"/>
  <c r="AC27" i="4"/>
  <c r="AB27" i="4"/>
  <c r="AA27" i="4"/>
  <c r="Z27" i="4"/>
  <c r="AC15" i="4"/>
  <c r="AB15" i="4"/>
  <c r="AA15" i="4"/>
  <c r="Z15" i="4"/>
  <c r="AL199" i="9"/>
  <c r="AK199" i="9"/>
  <c r="AL198" i="9"/>
  <c r="AK198" i="9"/>
  <c r="AL197" i="9"/>
  <c r="AK197" i="9"/>
  <c r="AL161" i="9"/>
  <c r="AK161" i="9"/>
  <c r="AL160" i="9"/>
  <c r="AK160" i="9"/>
  <c r="AL159" i="9"/>
  <c r="AK159" i="9"/>
  <c r="AL127" i="9"/>
  <c r="AK127" i="9"/>
  <c r="AL126" i="9"/>
  <c r="AK126" i="9"/>
  <c r="AL125" i="9"/>
  <c r="AK125" i="9"/>
  <c r="AL124" i="9"/>
  <c r="AK124" i="9"/>
  <c r="AL123" i="9"/>
  <c r="AK123" i="9"/>
  <c r="AL122" i="9"/>
  <c r="AK122" i="9"/>
  <c r="AL121" i="9"/>
  <c r="AK121" i="9"/>
  <c r="AL120" i="9"/>
  <c r="AK120" i="9"/>
  <c r="AL119" i="9"/>
  <c r="AK119" i="9"/>
  <c r="AL88" i="9"/>
  <c r="AK88" i="9"/>
  <c r="AL87" i="9"/>
  <c r="AK87" i="9"/>
  <c r="AL86" i="9"/>
  <c r="AK86" i="9"/>
  <c r="AL85" i="9"/>
  <c r="AK85" i="9"/>
  <c r="AL84" i="9"/>
  <c r="AK84" i="9"/>
  <c r="AL83" i="9"/>
  <c r="AK83" i="9"/>
  <c r="AL82" i="9"/>
  <c r="AK82" i="9"/>
  <c r="AL81" i="9"/>
  <c r="AK81" i="9"/>
  <c r="AL45" i="9"/>
  <c r="AK45" i="9"/>
  <c r="AL44" i="9"/>
  <c r="AK44" i="9"/>
  <c r="AL43" i="9"/>
  <c r="AK43" i="9"/>
  <c r="AL42" i="9"/>
  <c r="AK42" i="9"/>
  <c r="AL6" i="9"/>
  <c r="AK6" i="9"/>
  <c r="AL5" i="9"/>
  <c r="AK5" i="9"/>
  <c r="AL4" i="9"/>
  <c r="AK4" i="9"/>
  <c r="AL3" i="9"/>
  <c r="AK3" i="9"/>
  <c r="AL2" i="9"/>
  <c r="AK2" i="9"/>
  <c r="AL1" i="9"/>
  <c r="AK1" i="9"/>
  <c r="X33" i="1"/>
  <c r="X69" i="1" s="1"/>
  <c r="X19" i="3"/>
  <c r="W19" i="3"/>
  <c r="AK128" i="9" s="1"/>
  <c r="X25" i="5"/>
  <c r="W25" i="5"/>
  <c r="X24" i="5"/>
  <c r="W24" i="5"/>
  <c r="X23" i="5"/>
  <c r="X39" i="5" s="1"/>
  <c r="W23" i="5"/>
  <c r="AK89" i="9" s="1"/>
  <c r="X17" i="2"/>
  <c r="X22" i="2" s="1"/>
  <c r="X36" i="2" s="1"/>
  <c r="W17" i="2"/>
  <c r="W22" i="2" s="1"/>
  <c r="AK46" i="9" s="1"/>
  <c r="X37" i="1"/>
  <c r="W37" i="1"/>
  <c r="W74" i="1" s="1"/>
  <c r="X36" i="1"/>
  <c r="W36" i="1"/>
  <c r="X35" i="1"/>
  <c r="W35" i="1"/>
  <c r="X34" i="1"/>
  <c r="X71" i="1" s="1"/>
  <c r="W34" i="1"/>
  <c r="W71" i="1" s="1"/>
  <c r="W33" i="1"/>
  <c r="W68" i="1" s="1"/>
  <c r="Y33" i="4"/>
  <c r="X33" i="4"/>
  <c r="Y27" i="4"/>
  <c r="X27" i="4"/>
  <c r="Y15" i="4"/>
  <c r="X15" i="4"/>
  <c r="AJ199" i="9"/>
  <c r="AJ198" i="9"/>
  <c r="AJ197" i="9"/>
  <c r="AJ161" i="9"/>
  <c r="AJ160" i="9"/>
  <c r="AJ159" i="9"/>
  <c r="AJ127" i="9"/>
  <c r="AJ126" i="9"/>
  <c r="AJ125" i="9"/>
  <c r="AJ124" i="9"/>
  <c r="AJ123" i="9"/>
  <c r="AJ122" i="9"/>
  <c r="AJ121" i="9"/>
  <c r="AJ120" i="9"/>
  <c r="AJ119" i="9"/>
  <c r="AJ88" i="9"/>
  <c r="AJ87" i="9"/>
  <c r="AJ86" i="9"/>
  <c r="AJ85" i="9"/>
  <c r="AJ84" i="9"/>
  <c r="AJ83" i="9"/>
  <c r="AJ82" i="9"/>
  <c r="AJ81" i="9"/>
  <c r="AJ45" i="9"/>
  <c r="AJ44" i="9"/>
  <c r="AJ43" i="9"/>
  <c r="AJ42" i="9"/>
  <c r="AJ6" i="9"/>
  <c r="AJ5" i="9"/>
  <c r="AJ4" i="9"/>
  <c r="AJ3" i="9"/>
  <c r="AJ2" i="9"/>
  <c r="AJ1" i="9"/>
  <c r="V19" i="3"/>
  <c r="V36" i="3" s="1"/>
  <c r="V25" i="5"/>
  <c r="V24" i="5"/>
  <c r="V23" i="5"/>
  <c r="V39" i="5" s="1"/>
  <c r="V17" i="2"/>
  <c r="V37" i="1"/>
  <c r="V36" i="1"/>
  <c r="V73" i="1" s="1"/>
  <c r="V35" i="1"/>
  <c r="V72" i="1" s="1"/>
  <c r="V34" i="1"/>
  <c r="V33" i="1"/>
  <c r="W33" i="4"/>
  <c r="W27" i="4"/>
  <c r="W15" i="4"/>
  <c r="AI199" i="9"/>
  <c r="AI198" i="9"/>
  <c r="AI197" i="9"/>
  <c r="AI161" i="9"/>
  <c r="AI160" i="9"/>
  <c r="AI159" i="9"/>
  <c r="AI127" i="9"/>
  <c r="AI126" i="9"/>
  <c r="AI125" i="9"/>
  <c r="AI124" i="9"/>
  <c r="AI123" i="9"/>
  <c r="AI122" i="9"/>
  <c r="AI121" i="9"/>
  <c r="AI120" i="9"/>
  <c r="AI119" i="9"/>
  <c r="AI88" i="9"/>
  <c r="AI87" i="9"/>
  <c r="AI86" i="9"/>
  <c r="AI85" i="9"/>
  <c r="AI84" i="9"/>
  <c r="AI83" i="9"/>
  <c r="AI82" i="9"/>
  <c r="AI81" i="9"/>
  <c r="AI45" i="9"/>
  <c r="AI44" i="9"/>
  <c r="AI42" i="9"/>
  <c r="AI6" i="9"/>
  <c r="AI5" i="9"/>
  <c r="AI4" i="9"/>
  <c r="AI3" i="9"/>
  <c r="AI2" i="9"/>
  <c r="AI1" i="9"/>
  <c r="U19" i="3"/>
  <c r="U23" i="5"/>
  <c r="U42" i="5" s="1"/>
  <c r="U50" i="5"/>
  <c r="U35" i="5"/>
  <c r="U25" i="5"/>
  <c r="U24" i="5"/>
  <c r="U4" i="2"/>
  <c r="AI43" i="9" s="1"/>
  <c r="U17" i="2"/>
  <c r="U22" i="2" s="1"/>
  <c r="U37" i="1"/>
  <c r="U33" i="1"/>
  <c r="U36" i="1"/>
  <c r="U35" i="1"/>
  <c r="U34" i="1"/>
  <c r="U48" i="1"/>
  <c r="V33" i="4"/>
  <c r="V27" i="4"/>
  <c r="V15" i="4"/>
  <c r="AH199" i="9"/>
  <c r="AH198" i="9"/>
  <c r="AH197" i="9"/>
  <c r="AH161" i="9"/>
  <c r="AH160" i="9"/>
  <c r="AH159" i="9"/>
  <c r="AH127" i="9"/>
  <c r="AH126" i="9"/>
  <c r="AH125" i="9"/>
  <c r="AH124" i="9"/>
  <c r="AH123" i="9"/>
  <c r="AH122" i="9"/>
  <c r="AH121" i="9"/>
  <c r="AH120" i="9"/>
  <c r="AH119" i="9"/>
  <c r="AH88" i="9"/>
  <c r="AH87" i="9"/>
  <c r="AH86" i="9"/>
  <c r="AH85" i="9"/>
  <c r="AH84" i="9"/>
  <c r="AH83" i="9"/>
  <c r="AH82" i="9"/>
  <c r="AH81" i="9"/>
  <c r="AH45" i="9"/>
  <c r="AH44" i="9"/>
  <c r="AH42" i="9"/>
  <c r="AH6" i="9"/>
  <c r="AH5" i="9"/>
  <c r="AH4" i="9"/>
  <c r="AH3" i="9"/>
  <c r="AH2" i="9"/>
  <c r="AH1" i="9"/>
  <c r="T19" i="3"/>
  <c r="T23" i="5"/>
  <c r="AH89" i="9" s="1"/>
  <c r="T25" i="5"/>
  <c r="T24" i="5"/>
  <c r="T4" i="2"/>
  <c r="T17" i="2"/>
  <c r="T37" i="1"/>
  <c r="T33" i="1"/>
  <c r="T66" i="1" s="1"/>
  <c r="T36" i="1"/>
  <c r="T35" i="1"/>
  <c r="T34" i="1"/>
  <c r="U33" i="4"/>
  <c r="U27" i="4"/>
  <c r="U15" i="4"/>
  <c r="AG199" i="9"/>
  <c r="AG198" i="9"/>
  <c r="AG197" i="9"/>
  <c r="AG161" i="9"/>
  <c r="AG160" i="9"/>
  <c r="AG159" i="9"/>
  <c r="AG127" i="9"/>
  <c r="AG126" i="9"/>
  <c r="AG125" i="9"/>
  <c r="AG124" i="9"/>
  <c r="AG123" i="9"/>
  <c r="AG122" i="9"/>
  <c r="AG121" i="9"/>
  <c r="AG120" i="9"/>
  <c r="AG119" i="9"/>
  <c r="AG88" i="9"/>
  <c r="AG87" i="9"/>
  <c r="AG86" i="9"/>
  <c r="AG85" i="9"/>
  <c r="AG84" i="9"/>
  <c r="AG83" i="9"/>
  <c r="AG82" i="9"/>
  <c r="AG81" i="9"/>
  <c r="AG45" i="9"/>
  <c r="AG44" i="9"/>
  <c r="AG42" i="9"/>
  <c r="AG6" i="9"/>
  <c r="AG5" i="9"/>
  <c r="AG4" i="9"/>
  <c r="AG3" i="9"/>
  <c r="AG2" i="9"/>
  <c r="AG1" i="9"/>
  <c r="S19" i="3"/>
  <c r="S46" i="3" s="1"/>
  <c r="S23" i="5"/>
  <c r="S36" i="5" s="1"/>
  <c r="S25" i="5"/>
  <c r="S24" i="5"/>
  <c r="S4" i="2"/>
  <c r="AG43" i="9" s="1"/>
  <c r="S17" i="2"/>
  <c r="S37" i="1"/>
  <c r="S33" i="1"/>
  <c r="S36" i="1"/>
  <c r="S35" i="1"/>
  <c r="S72" i="1" s="1"/>
  <c r="S34" i="1"/>
  <c r="S56" i="1"/>
  <c r="T33" i="4"/>
  <c r="T27" i="4"/>
  <c r="T15" i="4"/>
  <c r="AF1" i="9"/>
  <c r="AF2" i="9"/>
  <c r="AF3" i="9"/>
  <c r="AF4" i="9"/>
  <c r="AF5" i="9"/>
  <c r="AF6" i="9"/>
  <c r="R33" i="1"/>
  <c r="AF42" i="9"/>
  <c r="R4" i="2"/>
  <c r="AF43" i="9" s="1"/>
  <c r="AF44" i="9"/>
  <c r="AF45" i="9"/>
  <c r="AF81" i="9"/>
  <c r="AF82" i="9"/>
  <c r="AF83" i="9"/>
  <c r="AF84" i="9"/>
  <c r="AF85" i="9"/>
  <c r="AF86" i="9"/>
  <c r="AF87" i="9"/>
  <c r="AF88" i="9"/>
  <c r="R23" i="5"/>
  <c r="R41" i="5" s="1"/>
  <c r="AF119" i="9"/>
  <c r="AF120" i="9"/>
  <c r="AF121" i="9"/>
  <c r="AF122" i="9"/>
  <c r="AF123" i="9"/>
  <c r="AF124" i="9"/>
  <c r="AF125" i="9"/>
  <c r="AF126" i="9"/>
  <c r="AF127" i="9"/>
  <c r="R19" i="3"/>
  <c r="R43" i="3" s="1"/>
  <c r="AF159" i="9"/>
  <c r="AF160" i="9"/>
  <c r="AF161" i="9"/>
  <c r="AF197" i="9"/>
  <c r="AF198" i="9"/>
  <c r="AF199" i="9"/>
  <c r="R25" i="5"/>
  <c r="R24" i="5"/>
  <c r="R17" i="2"/>
  <c r="R37" i="1"/>
  <c r="R36" i="1"/>
  <c r="R35" i="1"/>
  <c r="R34" i="1"/>
  <c r="S33" i="4"/>
  <c r="S27" i="4"/>
  <c r="S15" i="4"/>
  <c r="M79" i="9"/>
  <c r="M40" i="9"/>
  <c r="M1" i="9"/>
  <c r="AE1" i="9"/>
  <c r="AE2" i="9"/>
  <c r="AE3" i="9"/>
  <c r="AE4" i="9"/>
  <c r="AE5" i="9"/>
  <c r="AE6" i="9"/>
  <c r="AE42" i="9"/>
  <c r="AE44" i="9"/>
  <c r="AE45" i="9"/>
  <c r="AE81" i="9"/>
  <c r="AE82" i="9"/>
  <c r="AE83" i="9"/>
  <c r="AE84" i="9"/>
  <c r="AE85" i="9"/>
  <c r="AE86" i="9"/>
  <c r="AE87" i="9"/>
  <c r="AE88" i="9"/>
  <c r="AE119" i="9"/>
  <c r="AE120" i="9"/>
  <c r="AE121" i="9"/>
  <c r="AE122" i="9"/>
  <c r="AE123" i="9"/>
  <c r="AE124" i="9"/>
  <c r="AE125" i="9"/>
  <c r="AE126" i="9"/>
  <c r="AE127" i="9"/>
  <c r="AE159" i="9"/>
  <c r="AE160" i="9"/>
  <c r="AE161" i="9"/>
  <c r="AE197" i="9"/>
  <c r="AE198" i="9"/>
  <c r="AE199" i="9"/>
  <c r="AC1" i="9"/>
  <c r="AD1" i="9"/>
  <c r="AC2" i="9"/>
  <c r="AD2" i="9"/>
  <c r="AC3" i="9"/>
  <c r="AD3" i="9"/>
  <c r="AC4" i="9"/>
  <c r="AD4" i="9"/>
  <c r="AC5" i="9"/>
  <c r="AD5" i="9"/>
  <c r="AC6" i="9"/>
  <c r="AD6" i="9"/>
  <c r="AC42" i="9"/>
  <c r="AD42" i="9"/>
  <c r="AC44" i="9"/>
  <c r="AD44" i="9"/>
  <c r="AC45" i="9"/>
  <c r="AD45" i="9"/>
  <c r="AC81" i="9"/>
  <c r="AD81" i="9"/>
  <c r="AC82" i="9"/>
  <c r="AD82" i="9"/>
  <c r="AC83" i="9"/>
  <c r="AD83" i="9"/>
  <c r="AC84" i="9"/>
  <c r="AD84" i="9"/>
  <c r="AC85" i="9"/>
  <c r="AD85" i="9"/>
  <c r="AC86" i="9"/>
  <c r="AD86" i="9"/>
  <c r="AC87" i="9"/>
  <c r="AD87" i="9"/>
  <c r="AC88" i="9"/>
  <c r="AD88" i="9"/>
  <c r="AC119" i="9"/>
  <c r="AD119" i="9"/>
  <c r="AC120" i="9"/>
  <c r="AD120" i="9"/>
  <c r="AC121" i="9"/>
  <c r="AD121" i="9"/>
  <c r="AC122" i="9"/>
  <c r="AD122" i="9"/>
  <c r="AC123" i="9"/>
  <c r="AD123" i="9"/>
  <c r="AC124" i="9"/>
  <c r="AD124" i="9"/>
  <c r="AC125" i="9"/>
  <c r="AD125" i="9"/>
  <c r="AC126" i="9"/>
  <c r="AD126" i="9"/>
  <c r="AC127" i="9"/>
  <c r="AD127" i="9"/>
  <c r="AC159" i="9"/>
  <c r="AD159" i="9"/>
  <c r="AC160" i="9"/>
  <c r="AD160" i="9"/>
  <c r="AC161" i="9"/>
  <c r="AD161" i="9"/>
  <c r="AC197" i="9"/>
  <c r="AD197" i="9"/>
  <c r="AC198" i="9"/>
  <c r="AD198" i="9"/>
  <c r="AC199" i="9"/>
  <c r="AD199" i="9"/>
  <c r="AB199" i="9"/>
  <c r="AB198" i="9"/>
  <c r="AB197" i="9"/>
  <c r="AB161" i="9"/>
  <c r="AB160" i="9"/>
  <c r="AB159" i="9"/>
  <c r="AB127" i="9"/>
  <c r="AB126" i="9"/>
  <c r="AB125" i="9"/>
  <c r="AB124" i="9"/>
  <c r="AB123" i="9"/>
  <c r="AB122" i="9"/>
  <c r="AB121" i="9"/>
  <c r="AB120" i="9"/>
  <c r="AB119" i="9"/>
  <c r="AB88" i="9"/>
  <c r="AB87" i="9"/>
  <c r="AB86" i="9"/>
  <c r="AB85" i="9"/>
  <c r="AB84" i="9"/>
  <c r="AB83" i="9"/>
  <c r="AB82" i="9"/>
  <c r="AB81" i="9"/>
  <c r="AB45" i="9"/>
  <c r="AB44" i="9"/>
  <c r="AB42" i="9"/>
  <c r="AB6" i="9"/>
  <c r="AB5" i="9"/>
  <c r="AB4" i="9"/>
  <c r="AB3" i="9"/>
  <c r="AB2" i="9"/>
  <c r="AB1" i="9"/>
  <c r="M77" i="9"/>
  <c r="R5" i="9"/>
  <c r="S5" i="9"/>
  <c r="T5" i="9"/>
  <c r="U5" i="9"/>
  <c r="V5" i="9"/>
  <c r="W5" i="9"/>
  <c r="X5" i="9"/>
  <c r="Y5" i="9"/>
  <c r="Z5" i="9"/>
  <c r="AA5" i="9"/>
  <c r="R199" i="9"/>
  <c r="S199" i="9"/>
  <c r="T199" i="9"/>
  <c r="U199" i="9"/>
  <c r="V199" i="9"/>
  <c r="W199" i="9"/>
  <c r="X199" i="9"/>
  <c r="Y199" i="9"/>
  <c r="Z199" i="9"/>
  <c r="AA199" i="9"/>
  <c r="R198" i="9"/>
  <c r="S198" i="9"/>
  <c r="T198" i="9"/>
  <c r="U198" i="9"/>
  <c r="V198" i="9"/>
  <c r="W198" i="9"/>
  <c r="X198" i="9"/>
  <c r="Y198" i="9"/>
  <c r="Z198" i="9"/>
  <c r="AA198" i="9"/>
  <c r="R197" i="9"/>
  <c r="S197" i="9"/>
  <c r="T197" i="9"/>
  <c r="U197" i="9"/>
  <c r="V197" i="9"/>
  <c r="W197" i="9"/>
  <c r="X197" i="9"/>
  <c r="Y197" i="9"/>
  <c r="Z197" i="9"/>
  <c r="AA197" i="9"/>
  <c r="R160" i="9"/>
  <c r="S160" i="9"/>
  <c r="T160" i="9"/>
  <c r="U160" i="9"/>
  <c r="V160" i="9"/>
  <c r="W160" i="9"/>
  <c r="X160" i="9"/>
  <c r="Y160" i="9"/>
  <c r="Z160" i="9"/>
  <c r="AA160" i="9"/>
  <c r="R161" i="9"/>
  <c r="S161" i="9"/>
  <c r="T161" i="9"/>
  <c r="U161" i="9"/>
  <c r="V161" i="9"/>
  <c r="W161" i="9"/>
  <c r="X161" i="9"/>
  <c r="Y161" i="9"/>
  <c r="Z161" i="9"/>
  <c r="AA161" i="9"/>
  <c r="R159" i="9"/>
  <c r="S159" i="9"/>
  <c r="T159" i="9"/>
  <c r="U159" i="9"/>
  <c r="V159" i="9"/>
  <c r="W159" i="9"/>
  <c r="X159" i="9"/>
  <c r="Y159" i="9"/>
  <c r="Z159" i="9"/>
  <c r="AA159" i="9"/>
  <c r="R127" i="9"/>
  <c r="S127" i="9"/>
  <c r="T127" i="9"/>
  <c r="U127" i="9"/>
  <c r="V127" i="9"/>
  <c r="W127" i="9"/>
  <c r="X127" i="9"/>
  <c r="Y127" i="9"/>
  <c r="Z127" i="9"/>
  <c r="AA127" i="9"/>
  <c r="R126" i="9"/>
  <c r="S126" i="9"/>
  <c r="T126" i="9"/>
  <c r="U126" i="9"/>
  <c r="V126" i="9"/>
  <c r="W126" i="9"/>
  <c r="X126" i="9"/>
  <c r="Y126" i="9"/>
  <c r="Z126" i="9"/>
  <c r="AA126" i="9"/>
  <c r="R123" i="9"/>
  <c r="S123" i="9"/>
  <c r="T123" i="9"/>
  <c r="U123" i="9"/>
  <c r="V123" i="9"/>
  <c r="W123" i="9"/>
  <c r="X123" i="9"/>
  <c r="Y123" i="9"/>
  <c r="Z123" i="9"/>
  <c r="AA123" i="9"/>
  <c r="R124" i="9"/>
  <c r="S124" i="9"/>
  <c r="T124" i="9"/>
  <c r="U124" i="9"/>
  <c r="V124" i="9"/>
  <c r="W124" i="9"/>
  <c r="X124" i="9"/>
  <c r="Y124" i="9"/>
  <c r="Z124" i="9"/>
  <c r="AA124" i="9"/>
  <c r="R125" i="9"/>
  <c r="S125" i="9"/>
  <c r="T125" i="9"/>
  <c r="U125" i="9"/>
  <c r="V125" i="9"/>
  <c r="W125" i="9"/>
  <c r="X125" i="9"/>
  <c r="Y125" i="9"/>
  <c r="Z125" i="9"/>
  <c r="AA125" i="9"/>
  <c r="R122" i="9"/>
  <c r="S122" i="9"/>
  <c r="T122" i="9"/>
  <c r="U122" i="9"/>
  <c r="V122" i="9"/>
  <c r="W122" i="9"/>
  <c r="X122" i="9"/>
  <c r="Y122" i="9"/>
  <c r="Z122" i="9"/>
  <c r="AA122" i="9"/>
  <c r="R121" i="9"/>
  <c r="S121" i="9"/>
  <c r="T121" i="9"/>
  <c r="U121" i="9"/>
  <c r="V121" i="9"/>
  <c r="W121" i="9"/>
  <c r="X121" i="9"/>
  <c r="Y121" i="9"/>
  <c r="Z121" i="9"/>
  <c r="AA121" i="9"/>
  <c r="R120" i="9"/>
  <c r="S120" i="9"/>
  <c r="T120" i="9"/>
  <c r="U120" i="9"/>
  <c r="V120" i="9"/>
  <c r="W120" i="9"/>
  <c r="X120" i="9"/>
  <c r="Y120" i="9"/>
  <c r="Z120" i="9"/>
  <c r="AA120" i="9"/>
  <c r="R119" i="9"/>
  <c r="S119" i="9"/>
  <c r="T119" i="9"/>
  <c r="U119" i="9"/>
  <c r="V119" i="9"/>
  <c r="W119" i="9"/>
  <c r="X119" i="9"/>
  <c r="Y119" i="9"/>
  <c r="Z119" i="9"/>
  <c r="AA119" i="9"/>
  <c r="R88" i="9"/>
  <c r="S88" i="9"/>
  <c r="T88" i="9"/>
  <c r="U88" i="9"/>
  <c r="V88" i="9"/>
  <c r="W88" i="9"/>
  <c r="X88" i="9"/>
  <c r="Y88" i="9"/>
  <c r="Z88" i="9"/>
  <c r="AA88" i="9"/>
  <c r="R87" i="9"/>
  <c r="S87" i="9"/>
  <c r="T87" i="9"/>
  <c r="U87" i="9"/>
  <c r="V87" i="9"/>
  <c r="W87" i="9"/>
  <c r="X87" i="9"/>
  <c r="Y87" i="9"/>
  <c r="Z87" i="9"/>
  <c r="AA87" i="9"/>
  <c r="R86" i="9"/>
  <c r="S86" i="9"/>
  <c r="T86" i="9"/>
  <c r="U86" i="9"/>
  <c r="V86" i="9"/>
  <c r="W86" i="9"/>
  <c r="X86" i="9"/>
  <c r="Y86" i="9"/>
  <c r="Z86" i="9"/>
  <c r="AA86" i="9"/>
  <c r="R85" i="9"/>
  <c r="S85" i="9"/>
  <c r="T85" i="9"/>
  <c r="U85" i="9"/>
  <c r="V85" i="9"/>
  <c r="W85" i="9"/>
  <c r="X85" i="9"/>
  <c r="Y85" i="9"/>
  <c r="Z85" i="9"/>
  <c r="AA85" i="9"/>
  <c r="R84" i="9"/>
  <c r="S84" i="9"/>
  <c r="T84" i="9"/>
  <c r="U84" i="9"/>
  <c r="V84" i="9"/>
  <c r="W84" i="9"/>
  <c r="X84" i="9"/>
  <c r="Y84" i="9"/>
  <c r="Z84" i="9"/>
  <c r="AA84" i="9"/>
  <c r="R83" i="9"/>
  <c r="S83" i="9"/>
  <c r="T83" i="9"/>
  <c r="U83" i="9"/>
  <c r="V83" i="9"/>
  <c r="W83" i="9"/>
  <c r="X83" i="9"/>
  <c r="Y83" i="9"/>
  <c r="Z83" i="9"/>
  <c r="AA83" i="9"/>
  <c r="R81" i="9"/>
  <c r="S81" i="9"/>
  <c r="T81" i="9"/>
  <c r="U81" i="9"/>
  <c r="V81" i="9"/>
  <c r="W81" i="9"/>
  <c r="X81" i="9"/>
  <c r="Y81" i="9"/>
  <c r="Z81" i="9"/>
  <c r="AA81" i="9"/>
  <c r="R82" i="9"/>
  <c r="S82" i="9"/>
  <c r="T82" i="9"/>
  <c r="U82" i="9"/>
  <c r="V82" i="9"/>
  <c r="W82" i="9"/>
  <c r="X82" i="9"/>
  <c r="Y82" i="9"/>
  <c r="Z82" i="9"/>
  <c r="AA82" i="9"/>
  <c r="R45" i="9"/>
  <c r="S45" i="9"/>
  <c r="T45" i="9"/>
  <c r="U45" i="9"/>
  <c r="V45" i="9"/>
  <c r="W45" i="9"/>
  <c r="X45" i="9"/>
  <c r="Y45" i="9"/>
  <c r="Z45" i="9"/>
  <c r="AA45" i="9"/>
  <c r="R44" i="9"/>
  <c r="S44" i="9"/>
  <c r="T44" i="9"/>
  <c r="U44" i="9"/>
  <c r="V44" i="9"/>
  <c r="W44" i="9"/>
  <c r="X44" i="9"/>
  <c r="Y44" i="9"/>
  <c r="Z44" i="9"/>
  <c r="AA44" i="9"/>
  <c r="R42" i="9"/>
  <c r="S42" i="9"/>
  <c r="T42" i="9"/>
  <c r="U42" i="9"/>
  <c r="V42" i="9"/>
  <c r="W42" i="9"/>
  <c r="X42" i="9"/>
  <c r="Y42" i="9"/>
  <c r="Z42" i="9"/>
  <c r="AA42" i="9"/>
  <c r="R6" i="9"/>
  <c r="S6" i="9"/>
  <c r="T6" i="9"/>
  <c r="U6" i="9"/>
  <c r="V6" i="9"/>
  <c r="W6" i="9"/>
  <c r="X6" i="9"/>
  <c r="Y6" i="9"/>
  <c r="Z6" i="9"/>
  <c r="AA6" i="9"/>
  <c r="R4" i="9"/>
  <c r="S4" i="9"/>
  <c r="T4" i="9"/>
  <c r="U4" i="9"/>
  <c r="V4" i="9"/>
  <c r="W4" i="9"/>
  <c r="X4" i="9"/>
  <c r="Y4" i="9"/>
  <c r="Z4" i="9"/>
  <c r="AA4" i="9"/>
  <c r="R3" i="9"/>
  <c r="S3" i="9"/>
  <c r="T3" i="9"/>
  <c r="U3" i="9"/>
  <c r="V3" i="9"/>
  <c r="W3" i="9"/>
  <c r="X3" i="9"/>
  <c r="Y3" i="9"/>
  <c r="Z3" i="9"/>
  <c r="AA3" i="9"/>
  <c r="R1" i="9"/>
  <c r="S1" i="9"/>
  <c r="T1" i="9"/>
  <c r="U1" i="9"/>
  <c r="V1" i="9"/>
  <c r="W1" i="9"/>
  <c r="X1" i="9"/>
  <c r="Y1" i="9"/>
  <c r="Z1" i="9"/>
  <c r="AA1" i="9"/>
  <c r="R2" i="9"/>
  <c r="S2" i="9"/>
  <c r="T2" i="9"/>
  <c r="U2" i="9"/>
  <c r="V2" i="9"/>
  <c r="W2" i="9"/>
  <c r="X2" i="9"/>
  <c r="Y2" i="9"/>
  <c r="Z2" i="9"/>
  <c r="AA2" i="9"/>
  <c r="Q3" i="9"/>
  <c r="P159" i="9"/>
  <c r="Q159" i="9"/>
  <c r="Q160" i="9"/>
  <c r="Q161" i="9"/>
  <c r="P119" i="9"/>
  <c r="Q119" i="9"/>
  <c r="Q120" i="9"/>
  <c r="Q121" i="9"/>
  <c r="Q122" i="9"/>
  <c r="Q123" i="9"/>
  <c r="Q124" i="9"/>
  <c r="Q125" i="9"/>
  <c r="Q126" i="9"/>
  <c r="Q127" i="9"/>
  <c r="P81" i="9"/>
  <c r="Q81" i="9"/>
  <c r="Q82" i="9"/>
  <c r="Q83" i="9"/>
  <c r="Q84" i="9"/>
  <c r="Q85" i="9"/>
  <c r="Q86" i="9"/>
  <c r="Q87" i="9"/>
  <c r="Q88" i="9"/>
  <c r="Q199" i="9"/>
  <c r="Q197" i="9"/>
  <c r="Q198" i="9"/>
  <c r="Q42" i="9"/>
  <c r="Q44" i="9"/>
  <c r="Q45" i="9"/>
  <c r="Q1" i="9"/>
  <c r="Q2" i="9"/>
  <c r="Q4" i="9"/>
  <c r="Q5" i="9"/>
  <c r="Q6" i="9"/>
  <c r="P7" i="9"/>
  <c r="Q23" i="5"/>
  <c r="Q35" i="5" s="1"/>
  <c r="Q25" i="5"/>
  <c r="Q24" i="5"/>
  <c r="B23" i="5"/>
  <c r="B46" i="5" s="1"/>
  <c r="D23" i="5"/>
  <c r="D47" i="5" s="1"/>
  <c r="E23" i="5"/>
  <c r="E34" i="5" s="1"/>
  <c r="F23" i="5"/>
  <c r="F34" i="5" s="1"/>
  <c r="G23" i="5"/>
  <c r="G49" i="5" s="1"/>
  <c r="H23" i="5"/>
  <c r="H41" i="5" s="1"/>
  <c r="I23" i="5"/>
  <c r="J23" i="5"/>
  <c r="K23" i="5"/>
  <c r="K49" i="5" s="1"/>
  <c r="L23" i="5"/>
  <c r="L33" i="5" s="1"/>
  <c r="M23" i="5"/>
  <c r="M45" i="5" s="1"/>
  <c r="N23" i="5"/>
  <c r="N40" i="5" s="1"/>
  <c r="O23" i="5"/>
  <c r="O47" i="5" s="1"/>
  <c r="P23" i="5"/>
  <c r="O24" i="5"/>
  <c r="P24" i="5"/>
  <c r="O25" i="5"/>
  <c r="P25" i="5"/>
  <c r="N24" i="5"/>
  <c r="N25" i="5"/>
  <c r="K1" i="5"/>
  <c r="M24" i="5"/>
  <c r="D24" i="5"/>
  <c r="M25" i="5"/>
  <c r="D25" i="5"/>
  <c r="L25" i="5"/>
  <c r="C25" i="5"/>
  <c r="L24" i="5"/>
  <c r="C24" i="5"/>
  <c r="C23" i="5"/>
  <c r="C35" i="5" s="1"/>
  <c r="D50" i="5"/>
  <c r="H48" i="5"/>
  <c r="D48" i="5"/>
  <c r="D45" i="5"/>
  <c r="D44" i="5"/>
  <c r="H39" i="5"/>
  <c r="D38" i="5"/>
  <c r="D35" i="5"/>
  <c r="K25" i="5"/>
  <c r="J25" i="5"/>
  <c r="I25" i="5"/>
  <c r="K24" i="5"/>
  <c r="J24" i="5"/>
  <c r="I24" i="5"/>
  <c r="G25" i="5"/>
  <c r="F25" i="5"/>
  <c r="E25" i="5"/>
  <c r="B25" i="5"/>
  <c r="G24" i="5"/>
  <c r="F24" i="5"/>
  <c r="E24" i="5"/>
  <c r="B24" i="5"/>
  <c r="H24" i="5"/>
  <c r="H25" i="5"/>
  <c r="Q19" i="3"/>
  <c r="Q37" i="3" s="1"/>
  <c r="B19" i="3"/>
  <c r="B46" i="3" s="1"/>
  <c r="D19" i="3"/>
  <c r="D44" i="3" s="1"/>
  <c r="E19" i="3"/>
  <c r="E34" i="3" s="1"/>
  <c r="F19" i="3"/>
  <c r="F42" i="3" s="1"/>
  <c r="G19" i="3"/>
  <c r="H19" i="3"/>
  <c r="H36" i="3" s="1"/>
  <c r="I19" i="3"/>
  <c r="W128" i="9" s="1"/>
  <c r="J19" i="3"/>
  <c r="J33" i="3" s="1"/>
  <c r="K19" i="3"/>
  <c r="K33" i="3" s="1"/>
  <c r="L19" i="3"/>
  <c r="Z128" i="9" s="1"/>
  <c r="M19" i="3"/>
  <c r="M40" i="3" s="1"/>
  <c r="N19" i="3"/>
  <c r="N43" i="3" s="1"/>
  <c r="O19" i="3"/>
  <c r="AC128" i="9" s="1"/>
  <c r="P19" i="3"/>
  <c r="P36" i="3" s="1"/>
  <c r="K1" i="3"/>
  <c r="C19" i="3"/>
  <c r="C44" i="3" s="1"/>
  <c r="L45" i="3"/>
  <c r="I44" i="3"/>
  <c r="L43" i="3"/>
  <c r="L41" i="3"/>
  <c r="F40" i="3"/>
  <c r="I38" i="3"/>
  <c r="F36" i="3"/>
  <c r="I33" i="3"/>
  <c r="L32" i="3"/>
  <c r="Q33" i="1"/>
  <c r="Q45" i="1" s="1"/>
  <c r="AE7" i="9"/>
  <c r="Q34" i="1"/>
  <c r="Q44" i="1"/>
  <c r="Q37" i="1"/>
  <c r="Q36" i="1"/>
  <c r="Q35" i="1"/>
  <c r="Q72" i="1" s="1"/>
  <c r="Q71" i="1"/>
  <c r="Q42" i="1"/>
  <c r="Q46" i="1"/>
  <c r="Q47" i="1"/>
  <c r="Q48" i="1"/>
  <c r="Q50" i="1"/>
  <c r="Q52" i="1"/>
  <c r="Q53" i="1"/>
  <c r="Q54" i="1"/>
  <c r="Q57" i="1"/>
  <c r="Q59" i="1"/>
  <c r="Q60" i="1"/>
  <c r="Q61" i="1"/>
  <c r="Q63" i="1"/>
  <c r="Q65" i="1"/>
  <c r="Q66" i="1"/>
  <c r="Q67" i="1"/>
  <c r="Q68" i="1"/>
  <c r="O33" i="1"/>
  <c r="O42" i="1" s="1"/>
  <c r="P33" i="1"/>
  <c r="P48" i="1" s="1"/>
  <c r="B33" i="1"/>
  <c r="B49" i="1" s="1"/>
  <c r="D33" i="1"/>
  <c r="D50" i="1" s="1"/>
  <c r="E33" i="1"/>
  <c r="F33" i="1"/>
  <c r="G33" i="1"/>
  <c r="U7" i="9" s="1"/>
  <c r="H33" i="1"/>
  <c r="H62" i="1" s="1"/>
  <c r="I33" i="1"/>
  <c r="I59" i="1" s="1"/>
  <c r="I49" i="1"/>
  <c r="J33" i="1"/>
  <c r="J50" i="1"/>
  <c r="K33" i="1"/>
  <c r="K50" i="1" s="1"/>
  <c r="L33" i="1"/>
  <c r="Z7" i="9" s="1"/>
  <c r="M33" i="1"/>
  <c r="M65" i="1" s="1"/>
  <c r="M54" i="1"/>
  <c r="N33" i="1"/>
  <c r="P54" i="1"/>
  <c r="P59" i="1"/>
  <c r="O34" i="1"/>
  <c r="O71" i="1" s="1"/>
  <c r="P34" i="1"/>
  <c r="P71" i="1" s="1"/>
  <c r="O35" i="1"/>
  <c r="P35" i="1"/>
  <c r="P72" i="1" s="1"/>
  <c r="O36" i="1"/>
  <c r="P36" i="1"/>
  <c r="P73" i="1" s="1"/>
  <c r="O37" i="1"/>
  <c r="P37" i="1"/>
  <c r="N34" i="1"/>
  <c r="N35" i="1"/>
  <c r="N36" i="1"/>
  <c r="N73" i="1" s="1"/>
  <c r="N37" i="1"/>
  <c r="N74" i="1" s="1"/>
  <c r="K1" i="1"/>
  <c r="M37" i="1"/>
  <c r="M36" i="1"/>
  <c r="M35" i="1"/>
  <c r="M34" i="1"/>
  <c r="M71" i="1" s="1"/>
  <c r="D34" i="1"/>
  <c r="D35" i="1"/>
  <c r="D36" i="1"/>
  <c r="D37" i="1"/>
  <c r="L37" i="1"/>
  <c r="L74" i="1" s="1"/>
  <c r="C37" i="1"/>
  <c r="L36" i="1"/>
  <c r="C36" i="1"/>
  <c r="L35" i="1"/>
  <c r="C35" i="1"/>
  <c r="L34" i="1"/>
  <c r="L71" i="1" s="1"/>
  <c r="C34" i="1"/>
  <c r="C33" i="1"/>
  <c r="C43" i="1" s="1"/>
  <c r="K37" i="1"/>
  <c r="K74" i="1" s="1"/>
  <c r="J37" i="1"/>
  <c r="J74" i="1" s="1"/>
  <c r="I37" i="1"/>
  <c r="I74" i="1" s="1"/>
  <c r="H37" i="1"/>
  <c r="G37" i="1"/>
  <c r="F37" i="1"/>
  <c r="E37" i="1"/>
  <c r="E74" i="1" s="1"/>
  <c r="K36" i="1"/>
  <c r="J36" i="1"/>
  <c r="J73" i="1" s="1"/>
  <c r="I36" i="1"/>
  <c r="H36" i="1"/>
  <c r="G36" i="1"/>
  <c r="F36" i="1"/>
  <c r="E36" i="1"/>
  <c r="E73" i="1" s="1"/>
  <c r="K35" i="1"/>
  <c r="J35" i="1"/>
  <c r="J72" i="1" s="1"/>
  <c r="I35" i="1"/>
  <c r="H35" i="1"/>
  <c r="G35" i="1"/>
  <c r="F35" i="1"/>
  <c r="E35" i="1"/>
  <c r="E72" i="1" s="1"/>
  <c r="K34" i="1"/>
  <c r="J34" i="1"/>
  <c r="J71" i="1" s="1"/>
  <c r="I34" i="1"/>
  <c r="H34" i="1"/>
  <c r="H71" i="1" s="1"/>
  <c r="G34" i="1"/>
  <c r="F34" i="1"/>
  <c r="E34" i="1"/>
  <c r="E71" i="1" s="1"/>
  <c r="L53" i="1"/>
  <c r="L58" i="1"/>
  <c r="L62" i="1"/>
  <c r="K43" i="1"/>
  <c r="K53" i="1"/>
  <c r="K62" i="1"/>
  <c r="J43" i="1"/>
  <c r="J46" i="1"/>
  <c r="J54" i="1"/>
  <c r="J59" i="1"/>
  <c r="J67" i="1"/>
  <c r="I42" i="1"/>
  <c r="I53" i="1"/>
  <c r="G42" i="1"/>
  <c r="G46" i="1"/>
  <c r="G47" i="1"/>
  <c r="G48" i="1"/>
  <c r="G52" i="1"/>
  <c r="G54" i="1"/>
  <c r="G56" i="1"/>
  <c r="G58" i="1"/>
  <c r="G62" i="1"/>
  <c r="G63" i="1"/>
  <c r="G64" i="1"/>
  <c r="G66" i="1"/>
  <c r="F46" i="1"/>
  <c r="E42" i="1"/>
  <c r="E43" i="1"/>
  <c r="E51" i="1"/>
  <c r="E52" i="1"/>
  <c r="E58" i="1"/>
  <c r="E61" i="1"/>
  <c r="E66" i="1"/>
  <c r="D65" i="1"/>
  <c r="C65" i="1"/>
  <c r="C67" i="1"/>
  <c r="B41" i="1"/>
  <c r="B46" i="1"/>
  <c r="B56" i="1"/>
  <c r="B59" i="1"/>
  <c r="B37" i="1"/>
  <c r="B74" i="1" s="1"/>
  <c r="B36" i="1"/>
  <c r="B35" i="1"/>
  <c r="B34" i="1"/>
  <c r="R33" i="4"/>
  <c r="R27" i="4"/>
  <c r="R15" i="4"/>
  <c r="R14" i="4"/>
  <c r="P14" i="4"/>
  <c r="Q14" i="4"/>
  <c r="P15" i="4"/>
  <c r="Q15" i="4"/>
  <c r="P27" i="4"/>
  <c r="Q27" i="4"/>
  <c r="P33" i="4"/>
  <c r="Q33" i="4"/>
  <c r="O7" i="4"/>
  <c r="O9" i="4" s="1"/>
  <c r="O15" i="4" s="1"/>
  <c r="O14" i="4"/>
  <c r="O27" i="4"/>
  <c r="O33" i="4"/>
  <c r="N33" i="4"/>
  <c r="N27" i="4"/>
  <c r="N7" i="4"/>
  <c r="N9" i="4" s="1"/>
  <c r="N15" i="4" s="1"/>
  <c r="M7" i="4"/>
  <c r="M9" i="4"/>
  <c r="M15" i="4" s="1"/>
  <c r="N14" i="4"/>
  <c r="K7" i="4"/>
  <c r="K9" i="4" s="1"/>
  <c r="K15" i="4" s="1"/>
  <c r="L7" i="4"/>
  <c r="L9" i="4" s="1"/>
  <c r="L15" i="4" s="1"/>
  <c r="H33" i="4"/>
  <c r="J7" i="4"/>
  <c r="J9" i="4" s="1"/>
  <c r="J15" i="4" s="1"/>
  <c r="I7" i="4"/>
  <c r="I9" i="4" s="1"/>
  <c r="I15" i="4" s="1"/>
  <c r="H7" i="4"/>
  <c r="H9" i="4" s="1"/>
  <c r="H15" i="4" s="1"/>
  <c r="G7" i="4"/>
  <c r="G9" i="4" s="1"/>
  <c r="G15" i="4" s="1"/>
  <c r="F7" i="4"/>
  <c r="F9" i="4" s="1"/>
  <c r="F15" i="4" s="1"/>
  <c r="E7" i="4"/>
  <c r="E9" i="4"/>
  <c r="E15" i="4" s="1"/>
  <c r="D7" i="4"/>
  <c r="D9" i="4" s="1"/>
  <c r="D15" i="4" s="1"/>
  <c r="C7" i="4"/>
  <c r="C9" i="4" s="1"/>
  <c r="C15" i="4" s="1"/>
  <c r="K33" i="4"/>
  <c r="J33" i="4"/>
  <c r="I33" i="4"/>
  <c r="G33" i="4"/>
  <c r="F33" i="4"/>
  <c r="E33" i="4"/>
  <c r="D33" i="4"/>
  <c r="C33" i="4"/>
  <c r="M33" i="4"/>
  <c r="K27" i="4"/>
  <c r="J27" i="4"/>
  <c r="I27" i="4"/>
  <c r="H27" i="4"/>
  <c r="G27" i="4"/>
  <c r="F27" i="4"/>
  <c r="E27" i="4"/>
  <c r="D27" i="4"/>
  <c r="C27" i="4"/>
  <c r="M27" i="4"/>
  <c r="K14" i="4"/>
  <c r="J14" i="4"/>
  <c r="I14" i="4"/>
  <c r="H14" i="4"/>
  <c r="G14" i="4"/>
  <c r="F14" i="4"/>
  <c r="E14" i="4"/>
  <c r="D14" i="4"/>
  <c r="C14" i="4"/>
  <c r="M14" i="4"/>
  <c r="L14" i="4"/>
  <c r="L33" i="4"/>
  <c r="L27" i="4"/>
  <c r="Q4" i="2"/>
  <c r="Q17" i="2"/>
  <c r="B4" i="2"/>
  <c r="Q43" i="9" s="1"/>
  <c r="B17" i="2"/>
  <c r="D4" i="2"/>
  <c r="R43" i="9"/>
  <c r="D17" i="2"/>
  <c r="E4" i="2"/>
  <c r="S43" i="9" s="1"/>
  <c r="E17" i="2"/>
  <c r="F4" i="2"/>
  <c r="F17" i="2"/>
  <c r="G4" i="2"/>
  <c r="U43" i="9" s="1"/>
  <c r="G17" i="2"/>
  <c r="H4" i="2"/>
  <c r="V43" i="9"/>
  <c r="H17" i="2"/>
  <c r="I4" i="2"/>
  <c r="W43" i="9" s="1"/>
  <c r="I17" i="2"/>
  <c r="J4" i="2"/>
  <c r="X43" i="9" s="1"/>
  <c r="J17" i="2"/>
  <c r="K4" i="2"/>
  <c r="Y43" i="9" s="1"/>
  <c r="K17" i="2"/>
  <c r="L4" i="2"/>
  <c r="Z43" i="9" s="1"/>
  <c r="L17" i="2"/>
  <c r="M4" i="2"/>
  <c r="AA43" i="9" s="1"/>
  <c r="M17" i="2"/>
  <c r="N4" i="2"/>
  <c r="AB43" i="9" s="1"/>
  <c r="N17" i="2"/>
  <c r="O4" i="2"/>
  <c r="AC43" i="9" s="1"/>
  <c r="O17" i="2"/>
  <c r="P4" i="2"/>
  <c r="P17" i="2"/>
  <c r="K1" i="2"/>
  <c r="C4" i="2"/>
  <c r="C17" i="2"/>
  <c r="V40" i="5"/>
  <c r="V44" i="5"/>
  <c r="V37" i="5"/>
  <c r="V41" i="5"/>
  <c r="V38" i="5"/>
  <c r="V42" i="5"/>
  <c r="V71" i="1"/>
  <c r="V57" i="1"/>
  <c r="V52" i="1"/>
  <c r="V68" i="1"/>
  <c r="V48" i="1"/>
  <c r="V65" i="1"/>
  <c r="V47" i="1"/>
  <c r="V60" i="1"/>
  <c r="V64" i="1"/>
  <c r="V41" i="1"/>
  <c r="V53" i="1"/>
  <c r="V58" i="1"/>
  <c r="V66" i="1"/>
  <c r="V50" i="1"/>
  <c r="V54" i="1"/>
  <c r="V63" i="1"/>
  <c r="E47" i="5"/>
  <c r="E41" i="5"/>
  <c r="R45" i="1"/>
  <c r="T43" i="9"/>
  <c r="S37" i="3"/>
  <c r="S41" i="3"/>
  <c r="S32" i="3"/>
  <c r="S40" i="3"/>
  <c r="S44" i="3"/>
  <c r="S34" i="3"/>
  <c r="P44" i="5"/>
  <c r="E65" i="1"/>
  <c r="E60" i="1"/>
  <c r="E53" i="1"/>
  <c r="E48" i="1"/>
  <c r="C33" i="3"/>
  <c r="C41" i="5"/>
  <c r="C46" i="3"/>
  <c r="C42" i="3"/>
  <c r="C38" i="3"/>
  <c r="C34" i="3"/>
  <c r="C45" i="3"/>
  <c r="C43" i="3"/>
  <c r="P37" i="5"/>
  <c r="P39" i="5"/>
  <c r="P43" i="5"/>
  <c r="P49" i="5"/>
  <c r="P46" i="5"/>
  <c r="P48" i="5"/>
  <c r="I45" i="5"/>
  <c r="I48" i="5"/>
  <c r="M72" i="1"/>
  <c r="M48" i="1"/>
  <c r="M64" i="1"/>
  <c r="M53" i="1"/>
  <c r="I60" i="1"/>
  <c r="W7" i="9"/>
  <c r="I65" i="1"/>
  <c r="S7" i="9"/>
  <c r="E46" i="1"/>
  <c r="E50" i="1"/>
  <c r="E54" i="1"/>
  <c r="E59" i="1"/>
  <c r="E63" i="1"/>
  <c r="E67" i="1"/>
  <c r="O46" i="1"/>
  <c r="O48" i="1"/>
  <c r="O50" i="1"/>
  <c r="O52" i="1"/>
  <c r="O59" i="1"/>
  <c r="O61" i="1"/>
  <c r="O63" i="1"/>
  <c r="O65" i="1"/>
  <c r="O47" i="1"/>
  <c r="O51" i="1"/>
  <c r="O56" i="1"/>
  <c r="O60" i="1"/>
  <c r="O34" i="3"/>
  <c r="O36" i="3"/>
  <c r="O38" i="3"/>
  <c r="O46" i="3"/>
  <c r="O32" i="3"/>
  <c r="O33" i="3"/>
  <c r="B43" i="3"/>
  <c r="C50" i="5"/>
  <c r="C44" i="5"/>
  <c r="C38" i="5"/>
  <c r="C32" i="5"/>
  <c r="C39" i="5"/>
  <c r="C45" i="5"/>
  <c r="Q32" i="5"/>
  <c r="AH43" i="9"/>
  <c r="U51" i="1"/>
  <c r="U56" i="1"/>
  <c r="U64" i="1"/>
  <c r="U46" i="1"/>
  <c r="U50" i="1"/>
  <c r="U59" i="1"/>
  <c r="U44" i="1"/>
  <c r="U52" i="1"/>
  <c r="U69" i="1"/>
  <c r="U49" i="1"/>
  <c r="U58" i="1"/>
  <c r="H22" i="2"/>
  <c r="H38" i="2" s="1"/>
  <c r="P42" i="5"/>
  <c r="R41" i="1"/>
  <c r="X7" i="9"/>
  <c r="J42" i="1"/>
  <c r="J48" i="1"/>
  <c r="J52" i="1"/>
  <c r="J57" i="1"/>
  <c r="J61" i="1"/>
  <c r="J65" i="1"/>
  <c r="J41" i="1"/>
  <c r="J47" i="1"/>
  <c r="J51" i="1"/>
  <c r="J56" i="1"/>
  <c r="J60" i="1"/>
  <c r="J64" i="1"/>
  <c r="P69" i="1"/>
  <c r="P43" i="1"/>
  <c r="P47" i="1"/>
  <c r="P49" i="1"/>
  <c r="P58" i="1"/>
  <c r="P60" i="1"/>
  <c r="P62" i="1"/>
  <c r="N32" i="5"/>
  <c r="N36" i="5"/>
  <c r="N44" i="5"/>
  <c r="N48" i="5"/>
  <c r="N39" i="5"/>
  <c r="N43" i="5"/>
  <c r="F42" i="5"/>
  <c r="T47" i="1"/>
  <c r="N46" i="1"/>
  <c r="N63" i="1"/>
  <c r="N53" i="1"/>
  <c r="N70" i="1" s="1"/>
  <c r="F73" i="1"/>
  <c r="J42" i="5"/>
  <c r="J40" i="5"/>
  <c r="J36" i="5"/>
  <c r="X89" i="9"/>
  <c r="N42" i="3"/>
  <c r="T128" i="9"/>
  <c r="F45" i="3"/>
  <c r="F43" i="3"/>
  <c r="F41" i="3"/>
  <c r="F39" i="3"/>
  <c r="F37" i="3"/>
  <c r="F35" i="3"/>
  <c r="F33" i="3"/>
  <c r="U37" i="3"/>
  <c r="J66" i="1"/>
  <c r="J58" i="1"/>
  <c r="J49" i="1"/>
  <c r="N56" i="1"/>
  <c r="J41" i="5"/>
  <c r="N49" i="5"/>
  <c r="N41" i="5"/>
  <c r="R74" i="1"/>
  <c r="T74" i="1"/>
  <c r="U74" i="1"/>
  <c r="S69" i="1"/>
  <c r="S65" i="1"/>
  <c r="S61" i="1"/>
  <c r="S57" i="1"/>
  <c r="S52" i="1"/>
  <c r="S48" i="1"/>
  <c r="S44" i="1"/>
  <c r="X59" i="1"/>
  <c r="X42" i="1"/>
  <c r="X35" i="5"/>
  <c r="X47" i="5"/>
  <c r="W49" i="5"/>
  <c r="W33" i="5"/>
  <c r="W37" i="5"/>
  <c r="W45" i="5"/>
  <c r="X33" i="5"/>
  <c r="X41" i="5"/>
  <c r="X45" i="5"/>
  <c r="W35" i="5"/>
  <c r="W39" i="5"/>
  <c r="W47" i="5"/>
  <c r="X46" i="1"/>
  <c r="W73" i="1"/>
  <c r="W52" i="1"/>
  <c r="W69" i="1"/>
  <c r="W48" i="1"/>
  <c r="W65" i="1"/>
  <c r="W44" i="1"/>
  <c r="W61" i="1"/>
  <c r="W57" i="1"/>
  <c r="W42" i="1"/>
  <c r="W46" i="1"/>
  <c r="W50" i="1"/>
  <c r="W54" i="1"/>
  <c r="W59" i="1"/>
  <c r="W63" i="1"/>
  <c r="W67" i="1"/>
  <c r="W72" i="1"/>
  <c r="W34" i="3"/>
  <c r="X40" i="3"/>
  <c r="W39" i="3"/>
  <c r="W32" i="3"/>
  <c r="X33" i="3"/>
  <c r="W34" i="5"/>
  <c r="W36" i="5"/>
  <c r="W40" i="5"/>
  <c r="W42" i="5"/>
  <c r="W46" i="5"/>
  <c r="W48" i="5"/>
  <c r="X34" i="5"/>
  <c r="X36" i="5"/>
  <c r="X40" i="5"/>
  <c r="X42" i="5"/>
  <c r="X46" i="5"/>
  <c r="X48" i="5"/>
  <c r="W48" i="2"/>
  <c r="W36" i="2"/>
  <c r="W37" i="2"/>
  <c r="X44" i="2"/>
  <c r="X49" i="2"/>
  <c r="X45" i="2"/>
  <c r="W41" i="1"/>
  <c r="W43" i="1"/>
  <c r="W45" i="1"/>
  <c r="W47" i="1"/>
  <c r="W49" i="1"/>
  <c r="W51" i="1"/>
  <c r="W53" i="1"/>
  <c r="W56" i="1"/>
  <c r="W58" i="1"/>
  <c r="W60" i="1"/>
  <c r="W62" i="1"/>
  <c r="W64" i="1"/>
  <c r="W66" i="1"/>
  <c r="X41" i="1"/>
  <c r="X53" i="1"/>
  <c r="X66" i="1"/>
  <c r="N41" i="1"/>
  <c r="N52" i="1"/>
  <c r="N65" i="1"/>
  <c r="N42" i="1"/>
  <c r="N57" i="1"/>
  <c r="N71" i="1"/>
  <c r="N69" i="1"/>
  <c r="N48" i="1"/>
  <c r="N72" i="1"/>
  <c r="N51" i="1"/>
  <c r="N50" i="1"/>
  <c r="N67" i="1"/>
  <c r="N58" i="1"/>
  <c r="N47" i="1"/>
  <c r="N68" i="1"/>
  <c r="N60" i="1"/>
  <c r="N54" i="1"/>
  <c r="N43" i="1"/>
  <c r="N62" i="1"/>
  <c r="N61" i="1"/>
  <c r="AB7" i="9"/>
  <c r="N59" i="1"/>
  <c r="N49" i="1"/>
  <c r="N66" i="1"/>
  <c r="N64" i="1"/>
  <c r="Y7" i="9"/>
  <c r="K46" i="1"/>
  <c r="K54" i="1"/>
  <c r="K59" i="1"/>
  <c r="K63" i="1"/>
  <c r="K67" i="1"/>
  <c r="K41" i="1"/>
  <c r="K51" i="1"/>
  <c r="K56" i="1"/>
  <c r="K60" i="1"/>
  <c r="K64" i="1"/>
  <c r="K72" i="1"/>
  <c r="K57" i="1"/>
  <c r="K65" i="1"/>
  <c r="K49" i="1"/>
  <c r="K58" i="1"/>
  <c r="K66" i="1"/>
  <c r="K42" i="1"/>
  <c r="K52" i="1"/>
  <c r="K61" i="1"/>
  <c r="H46" i="1"/>
  <c r="H50" i="1"/>
  <c r="H51" i="1"/>
  <c r="H59" i="1"/>
  <c r="H49" i="1"/>
  <c r="H57" i="1"/>
  <c r="H43" i="1"/>
  <c r="H53" i="1"/>
  <c r="N41" i="3"/>
  <c r="N38" i="3"/>
  <c r="K37" i="3"/>
  <c r="V128" i="9"/>
  <c r="H40" i="3"/>
  <c r="H45" i="3"/>
  <c r="H35" i="3"/>
  <c r="H39" i="3"/>
  <c r="H43" i="2"/>
  <c r="C41" i="3"/>
  <c r="AG7" i="9"/>
  <c r="S41" i="1"/>
  <c r="S46" i="1"/>
  <c r="S51" i="1"/>
  <c r="S58" i="1"/>
  <c r="S63" i="1"/>
  <c r="S68" i="1"/>
  <c r="S74" i="1"/>
  <c r="S42" i="1"/>
  <c r="S47" i="1"/>
  <c r="S53" i="1"/>
  <c r="S59" i="1"/>
  <c r="S64" i="1"/>
  <c r="S43" i="1"/>
  <c r="S49" i="1"/>
  <c r="S54" i="1"/>
  <c r="S60" i="1"/>
  <c r="S66" i="1"/>
  <c r="S71" i="1"/>
  <c r="S62" i="1"/>
  <c r="S73" i="1"/>
  <c r="S45" i="1"/>
  <c r="S67" i="1"/>
  <c r="S50" i="1"/>
  <c r="E41" i="1"/>
  <c r="E47" i="1"/>
  <c r="E56" i="1"/>
  <c r="E62" i="1"/>
  <c r="E49" i="1"/>
  <c r="E57" i="1"/>
  <c r="E64" i="1"/>
  <c r="Y89" i="9"/>
  <c r="K42" i="5"/>
  <c r="K40" i="5"/>
  <c r="K33" i="5"/>
  <c r="K32" i="5"/>
  <c r="K45" i="5"/>
  <c r="K43" i="5"/>
  <c r="K36" i="5"/>
  <c r="K34" i="5"/>
  <c r="K41" i="5"/>
  <c r="K37" i="5"/>
  <c r="K46" i="5"/>
  <c r="N45" i="5"/>
  <c r="N37" i="5"/>
  <c r="N38" i="5"/>
  <c r="N50" i="5"/>
  <c r="V67" i="1"/>
  <c r="AJ7" i="9"/>
  <c r="AJ128" i="9"/>
  <c r="J63" i="1"/>
  <c r="J53" i="1"/>
  <c r="G71" i="1"/>
  <c r="G72" i="1"/>
  <c r="G73" i="1"/>
  <c r="G74" i="1"/>
  <c r="O72" i="1"/>
  <c r="O58" i="1"/>
  <c r="O43" i="1"/>
  <c r="O69" i="1"/>
  <c r="P34" i="3"/>
  <c r="M36" i="3"/>
  <c r="N42" i="5"/>
  <c r="D66" i="1"/>
  <c r="G65" i="1"/>
  <c r="G61" i="1"/>
  <c r="G57" i="1"/>
  <c r="G53" i="1"/>
  <c r="G49" i="1"/>
  <c r="G43" i="1"/>
  <c r="J62" i="1"/>
  <c r="O62" i="1"/>
  <c r="O49" i="1"/>
  <c r="M33" i="3"/>
  <c r="V89" i="9"/>
  <c r="H49" i="5"/>
  <c r="H37" i="5"/>
  <c r="H35" i="5"/>
  <c r="H44" i="5"/>
  <c r="H40" i="5"/>
  <c r="H32" i="5"/>
  <c r="H42" i="5"/>
  <c r="H33" i="5"/>
  <c r="V22" i="2"/>
  <c r="V35" i="2" s="1"/>
  <c r="G47" i="5"/>
  <c r="O49" i="5"/>
  <c r="O45" i="5"/>
  <c r="O37" i="5"/>
  <c r="Q46" i="5"/>
  <c r="R22" i="2"/>
  <c r="R32" i="2" s="1"/>
  <c r="R48" i="5"/>
  <c r="R43" i="5"/>
  <c r="R39" i="5"/>
  <c r="R36" i="5"/>
  <c r="R33" i="5"/>
  <c r="R49" i="5"/>
  <c r="S49" i="5"/>
  <c r="S39" i="3"/>
  <c r="O44" i="5"/>
  <c r="O40" i="5"/>
  <c r="O34" i="5"/>
  <c r="O32" i="5"/>
  <c r="R32" i="5"/>
  <c r="R46" i="5"/>
  <c r="V50" i="5"/>
  <c r="R36" i="2"/>
  <c r="AF46" i="9"/>
  <c r="R39" i="2"/>
  <c r="R40" i="2"/>
  <c r="R37" i="2"/>
  <c r="V47" i="2"/>
  <c r="K35" i="3" l="1"/>
  <c r="K34" i="3"/>
  <c r="H34" i="3"/>
  <c r="K39" i="3"/>
  <c r="N46" i="3"/>
  <c r="S43" i="3"/>
  <c r="AG128" i="9"/>
  <c r="L38" i="3"/>
  <c r="K46" i="3"/>
  <c r="H43" i="3"/>
  <c r="K32" i="3"/>
  <c r="N36" i="3"/>
  <c r="P41" i="3"/>
  <c r="S35" i="3"/>
  <c r="S45" i="3"/>
  <c r="E36" i="3"/>
  <c r="J44" i="3"/>
  <c r="H44" i="3"/>
  <c r="K41" i="3"/>
  <c r="Y128" i="9"/>
  <c r="K42" i="3"/>
  <c r="S42" i="3"/>
  <c r="S36" i="3"/>
  <c r="S33" i="3"/>
  <c r="C34" i="5"/>
  <c r="C46" i="5"/>
  <c r="O36" i="5"/>
  <c r="AE89" i="9"/>
  <c r="H38" i="5"/>
  <c r="H46" i="5"/>
  <c r="N34" i="5"/>
  <c r="K48" i="5"/>
  <c r="K50" i="5"/>
  <c r="K44" i="5"/>
  <c r="X44" i="5"/>
  <c r="X32" i="5"/>
  <c r="W38" i="5"/>
  <c r="X49" i="5"/>
  <c r="W41" i="5"/>
  <c r="X43" i="5"/>
  <c r="T44" i="5"/>
  <c r="N35" i="5"/>
  <c r="AB89" i="9"/>
  <c r="Q47" i="5"/>
  <c r="C37" i="5"/>
  <c r="C36" i="5"/>
  <c r="C48" i="5"/>
  <c r="V49" i="5"/>
  <c r="V48" i="5"/>
  <c r="U38" i="5"/>
  <c r="F50" i="5"/>
  <c r="Q40" i="5"/>
  <c r="C40" i="5"/>
  <c r="O41" i="5"/>
  <c r="H36" i="5"/>
  <c r="H47" i="5"/>
  <c r="N46" i="5"/>
  <c r="K35" i="5"/>
  <c r="K52" i="5" s="1"/>
  <c r="K39" i="5"/>
  <c r="K38" i="5"/>
  <c r="T35" i="5"/>
  <c r="X38" i="5"/>
  <c r="W44" i="5"/>
  <c r="W32" i="5"/>
  <c r="W52" i="5" s="1"/>
  <c r="W43" i="5"/>
  <c r="X37" i="5"/>
  <c r="N33" i="5"/>
  <c r="N47" i="5"/>
  <c r="Q36" i="5"/>
  <c r="C47" i="5"/>
  <c r="C42" i="5"/>
  <c r="Q43" i="5"/>
  <c r="E40" i="5"/>
  <c r="H43" i="5"/>
  <c r="Q45" i="5"/>
  <c r="Q37" i="5"/>
  <c r="C33" i="5"/>
  <c r="C51" i="5" s="1"/>
  <c r="AI46" i="9"/>
  <c r="U33" i="2"/>
  <c r="U37" i="2"/>
  <c r="U35" i="2"/>
  <c r="U32" i="2"/>
  <c r="U44" i="2"/>
  <c r="W42" i="2"/>
  <c r="R41" i="2"/>
  <c r="W32" i="2"/>
  <c r="W44" i="2"/>
  <c r="W47" i="2"/>
  <c r="W49" i="2"/>
  <c r="V41" i="2"/>
  <c r="R38" i="2"/>
  <c r="W33" i="2"/>
  <c r="W34" i="2"/>
  <c r="W46" i="2"/>
  <c r="W39" i="2"/>
  <c r="W38" i="2"/>
  <c r="W35" i="2"/>
  <c r="U45" i="2"/>
  <c r="V36" i="2"/>
  <c r="R46" i="2"/>
  <c r="R35" i="2"/>
  <c r="W45" i="2"/>
  <c r="W43" i="2"/>
  <c r="W40" i="2"/>
  <c r="W41" i="2"/>
  <c r="G22" i="2"/>
  <c r="G46" i="2" s="1"/>
  <c r="T22" i="2"/>
  <c r="D62" i="1"/>
  <c r="P64" i="1"/>
  <c r="P51" i="1"/>
  <c r="AD7" i="9"/>
  <c r="O64" i="1"/>
  <c r="O67" i="1"/>
  <c r="O54" i="1"/>
  <c r="O68" i="1"/>
  <c r="I54" i="1"/>
  <c r="M59" i="1"/>
  <c r="M61" i="1"/>
  <c r="B60" i="1"/>
  <c r="B47" i="1"/>
  <c r="C53" i="1"/>
  <c r="G67" i="1"/>
  <c r="G59" i="1"/>
  <c r="G50" i="1"/>
  <c r="I66" i="1"/>
  <c r="L64" i="1"/>
  <c r="K71" i="1"/>
  <c r="I73" i="1"/>
  <c r="M66" i="1"/>
  <c r="O74" i="1"/>
  <c r="I57" i="1"/>
  <c r="I56" i="1"/>
  <c r="M74" i="1"/>
  <c r="B53" i="1"/>
  <c r="M73" i="1"/>
  <c r="H66" i="1"/>
  <c r="M47" i="1"/>
  <c r="B65" i="1"/>
  <c r="B52" i="1"/>
  <c r="L49" i="1"/>
  <c r="P50" i="1"/>
  <c r="D57" i="1"/>
  <c r="M60" i="1"/>
  <c r="B66" i="1"/>
  <c r="D41" i="1"/>
  <c r="H42" i="1"/>
  <c r="P74" i="1"/>
  <c r="P56" i="1"/>
  <c r="P41" i="1"/>
  <c r="I67" i="1"/>
  <c r="I41" i="1"/>
  <c r="H72" i="1"/>
  <c r="K73" i="1"/>
  <c r="K48" i="1"/>
  <c r="K70" i="1" s="1"/>
  <c r="K47" i="1"/>
  <c r="P66" i="1"/>
  <c r="P53" i="1"/>
  <c r="P68" i="1"/>
  <c r="O73" i="1"/>
  <c r="O41" i="1"/>
  <c r="O57" i="1"/>
  <c r="M67" i="1"/>
  <c r="B71" i="1"/>
  <c r="B62" i="1"/>
  <c r="C59" i="1"/>
  <c r="G60" i="1"/>
  <c r="G51" i="1"/>
  <c r="G41" i="1"/>
  <c r="G70" i="1" s="1"/>
  <c r="L66" i="1"/>
  <c r="L43" i="1"/>
  <c r="D71" i="1"/>
  <c r="R36" i="3"/>
  <c r="I32" i="3"/>
  <c r="I37" i="3"/>
  <c r="O43" i="3"/>
  <c r="E42" i="3"/>
  <c r="K36" i="3"/>
  <c r="K40" i="3"/>
  <c r="O45" i="3"/>
  <c r="O44" i="3"/>
  <c r="I39" i="3"/>
  <c r="K44" i="3"/>
  <c r="K45" i="3"/>
  <c r="R41" i="3"/>
  <c r="B34" i="3"/>
  <c r="O41" i="3"/>
  <c r="O42" i="3"/>
  <c r="D38" i="3"/>
  <c r="R40" i="3"/>
  <c r="K38" i="3"/>
  <c r="K43" i="3"/>
  <c r="R46" i="3"/>
  <c r="B40" i="3"/>
  <c r="O37" i="3"/>
  <c r="O40" i="3"/>
  <c r="B41" i="3"/>
  <c r="I36" i="3"/>
  <c r="L47" i="5"/>
  <c r="F40" i="5"/>
  <c r="G44" i="5"/>
  <c r="M47" i="5"/>
  <c r="S34" i="5"/>
  <c r="M50" i="5"/>
  <c r="H34" i="5"/>
  <c r="G41" i="5"/>
  <c r="H45" i="5"/>
  <c r="H50" i="5"/>
  <c r="G32" i="5"/>
  <c r="S33" i="5"/>
  <c r="S45" i="5"/>
  <c r="M49" i="5"/>
  <c r="G46" i="5"/>
  <c r="G40" i="5"/>
  <c r="F43" i="5"/>
  <c r="G36" i="5"/>
  <c r="G43" i="5"/>
  <c r="R35" i="5"/>
  <c r="U47" i="5"/>
  <c r="F48" i="1"/>
  <c r="F50" i="1"/>
  <c r="T7" i="9"/>
  <c r="F58" i="1"/>
  <c r="F41" i="1"/>
  <c r="F60" i="1"/>
  <c r="F61" i="1"/>
  <c r="F47" i="1"/>
  <c r="F54" i="1"/>
  <c r="L35" i="5"/>
  <c r="T42" i="5"/>
  <c r="W70" i="1"/>
  <c r="X73" i="1"/>
  <c r="G45" i="3"/>
  <c r="G34" i="3"/>
  <c r="U128" i="9"/>
  <c r="V38" i="3"/>
  <c r="V40" i="3"/>
  <c r="V37" i="3"/>
  <c r="V42" i="3"/>
  <c r="V41" i="3"/>
  <c r="O22" i="2"/>
  <c r="X49" i="1"/>
  <c r="F42" i="1"/>
  <c r="T57" i="1"/>
  <c r="C52" i="5"/>
  <c r="V45" i="3"/>
  <c r="D43" i="1"/>
  <c r="D53" i="1"/>
  <c r="P41" i="5"/>
  <c r="P38" i="5"/>
  <c r="P33" i="5"/>
  <c r="P45" i="5"/>
  <c r="P32" i="5"/>
  <c r="P35" i="5"/>
  <c r="P47" i="5"/>
  <c r="P40" i="5"/>
  <c r="J50" i="5"/>
  <c r="J38" i="5"/>
  <c r="J33" i="5"/>
  <c r="J46" i="5"/>
  <c r="J34" i="5"/>
  <c r="J44" i="5"/>
  <c r="J32" i="5"/>
  <c r="J49" i="5"/>
  <c r="R89" i="9"/>
  <c r="D49" i="5"/>
  <c r="D39" i="5"/>
  <c r="Q42" i="5"/>
  <c r="Q41" i="5"/>
  <c r="Q44" i="5"/>
  <c r="Q49" i="5"/>
  <c r="Q39" i="5"/>
  <c r="Q50" i="5"/>
  <c r="Q33" i="5"/>
  <c r="Q52" i="5" s="1"/>
  <c r="Q48" i="5"/>
  <c r="L46" i="5"/>
  <c r="L44" i="5"/>
  <c r="L42" i="5"/>
  <c r="L39" i="5"/>
  <c r="L45" i="5"/>
  <c r="L43" i="5"/>
  <c r="L41" i="5"/>
  <c r="L37" i="5"/>
  <c r="T50" i="5"/>
  <c r="T49" i="5"/>
  <c r="T37" i="5"/>
  <c r="T36" i="5"/>
  <c r="T41" i="5"/>
  <c r="T40" i="5"/>
  <c r="X51" i="1"/>
  <c r="X74" i="1"/>
  <c r="T33" i="5"/>
  <c r="E46" i="5"/>
  <c r="E38" i="5"/>
  <c r="E49" i="5"/>
  <c r="E37" i="5"/>
  <c r="E48" i="5"/>
  <c r="E45" i="5"/>
  <c r="E33" i="5"/>
  <c r="E32" i="5"/>
  <c r="E36" i="5"/>
  <c r="E43" i="5"/>
  <c r="E50" i="5"/>
  <c r="E44" i="5"/>
  <c r="T34" i="3"/>
  <c r="T38" i="3"/>
  <c r="T39" i="3"/>
  <c r="T45" i="3"/>
  <c r="U39" i="2"/>
  <c r="V43" i="3"/>
  <c r="T32" i="5"/>
  <c r="X62" i="1"/>
  <c r="X72" i="1"/>
  <c r="X67" i="1"/>
  <c r="T54" i="1"/>
  <c r="U40" i="2"/>
  <c r="U34" i="2"/>
  <c r="Q33" i="3"/>
  <c r="V44" i="3"/>
  <c r="K53" i="5"/>
  <c r="T47" i="5"/>
  <c r="T48" i="5"/>
  <c r="H46" i="2"/>
  <c r="X60" i="1"/>
  <c r="X47" i="1"/>
  <c r="X61" i="1"/>
  <c r="X57" i="1"/>
  <c r="H44" i="2"/>
  <c r="Q42" i="3"/>
  <c r="F49" i="1"/>
  <c r="T45" i="5"/>
  <c r="J48" i="5"/>
  <c r="T52" i="1"/>
  <c r="Q38" i="5"/>
  <c r="Q34" i="5"/>
  <c r="G42" i="3"/>
  <c r="AD89" i="9"/>
  <c r="S89" i="9"/>
  <c r="E42" i="5"/>
  <c r="V46" i="3"/>
  <c r="F22" i="2"/>
  <c r="F36" i="2" s="1"/>
  <c r="C51" i="1"/>
  <c r="F66" i="1"/>
  <c r="F72" i="1"/>
  <c r="C72" i="1"/>
  <c r="M63" i="1"/>
  <c r="M42" i="1"/>
  <c r="M41" i="1"/>
  <c r="M43" i="1"/>
  <c r="M52" i="1"/>
  <c r="M51" i="1"/>
  <c r="M62" i="1"/>
  <c r="M49" i="1"/>
  <c r="AA7" i="9"/>
  <c r="M57" i="1"/>
  <c r="M56" i="1"/>
  <c r="M50" i="1"/>
  <c r="I52" i="1"/>
  <c r="I71" i="1"/>
  <c r="I64" i="1"/>
  <c r="I63" i="1"/>
  <c r="I43" i="1"/>
  <c r="I58" i="1"/>
  <c r="I47" i="1"/>
  <c r="I46" i="1"/>
  <c r="I72" i="1"/>
  <c r="I62" i="1"/>
  <c r="I61" i="1"/>
  <c r="I51" i="1"/>
  <c r="I50" i="1"/>
  <c r="I48" i="1"/>
  <c r="Q7" i="9"/>
  <c r="B48" i="1"/>
  <c r="B54" i="1"/>
  <c r="B70" i="1" s="1"/>
  <c r="B61" i="1"/>
  <c r="B67" i="1"/>
  <c r="B42" i="1"/>
  <c r="B50" i="1"/>
  <c r="B57" i="1"/>
  <c r="B63" i="1"/>
  <c r="B43" i="1"/>
  <c r="B51" i="1"/>
  <c r="B58" i="1"/>
  <c r="B64" i="1"/>
  <c r="E33" i="3"/>
  <c r="E35" i="3"/>
  <c r="D34" i="5"/>
  <c r="G38" i="5"/>
  <c r="G42" i="5"/>
  <c r="G45" i="5"/>
  <c r="L48" i="5"/>
  <c r="O39" i="5"/>
  <c r="O33" i="5"/>
  <c r="I43" i="5"/>
  <c r="I36" i="5"/>
  <c r="I40" i="5"/>
  <c r="T67" i="1"/>
  <c r="T72" i="1"/>
  <c r="AH46" i="9"/>
  <c r="T43" i="2"/>
  <c r="T33" i="2"/>
  <c r="T34" i="2"/>
  <c r="T49" i="1"/>
  <c r="X48" i="1"/>
  <c r="T46" i="1"/>
  <c r="L50" i="5"/>
  <c r="T45" i="1"/>
  <c r="U46" i="2"/>
  <c r="U42" i="2"/>
  <c r="U41" i="2"/>
  <c r="H52" i="5"/>
  <c r="T38" i="5"/>
  <c r="T39" i="5"/>
  <c r="H33" i="2"/>
  <c r="X58" i="1"/>
  <c r="X45" i="1"/>
  <c r="X63" i="1"/>
  <c r="X65" i="1"/>
  <c r="X50" i="1"/>
  <c r="X44" i="1"/>
  <c r="H32" i="2"/>
  <c r="F64" i="1"/>
  <c r="T34" i="5"/>
  <c r="F56" i="1"/>
  <c r="T60" i="1"/>
  <c r="T71" i="1"/>
  <c r="E35" i="5"/>
  <c r="V34" i="3"/>
  <c r="M22" i="2"/>
  <c r="M37" i="2" s="1"/>
  <c r="F63" i="1"/>
  <c r="J38" i="3"/>
  <c r="J41" i="3"/>
  <c r="L38" i="5"/>
  <c r="D43" i="5"/>
  <c r="R34" i="5"/>
  <c r="R38" i="5"/>
  <c r="R44" i="5"/>
  <c r="R47" i="5"/>
  <c r="U39" i="3"/>
  <c r="U32" i="3"/>
  <c r="V74" i="1"/>
  <c r="V43" i="1"/>
  <c r="V70" i="1" s="1"/>
  <c r="V62" i="1"/>
  <c r="V59" i="1"/>
  <c r="V69" i="1"/>
  <c r="V44" i="1"/>
  <c r="V51" i="1"/>
  <c r="V45" i="1"/>
  <c r="V42" i="1"/>
  <c r="V61" i="1"/>
  <c r="V56" i="1"/>
  <c r="V49" i="1"/>
  <c r="V46" i="1"/>
  <c r="AJ89" i="9"/>
  <c r="V35" i="5"/>
  <c r="V45" i="5"/>
  <c r="V46" i="5"/>
  <c r="V53" i="5" s="1"/>
  <c r="V32" i="5"/>
  <c r="V43" i="5"/>
  <c r="V47" i="5"/>
  <c r="V36" i="5"/>
  <c r="V33" i="5"/>
  <c r="V34" i="5"/>
  <c r="T42" i="1"/>
  <c r="AH7" i="9"/>
  <c r="T50" i="1"/>
  <c r="T68" i="1"/>
  <c r="T61" i="1"/>
  <c r="T56" i="1"/>
  <c r="T59" i="1"/>
  <c r="T44" i="1"/>
  <c r="T69" i="1"/>
  <c r="T64" i="1"/>
  <c r="T63" i="1"/>
  <c r="T41" i="1"/>
  <c r="T62" i="1"/>
  <c r="T48" i="1"/>
  <c r="T43" i="1"/>
  <c r="X64" i="1"/>
  <c r="T65" i="1"/>
  <c r="U48" i="2"/>
  <c r="U36" i="2"/>
  <c r="R52" i="5"/>
  <c r="L49" i="5"/>
  <c r="Q35" i="3"/>
  <c r="J70" i="1"/>
  <c r="T43" i="5"/>
  <c r="T46" i="5"/>
  <c r="X56" i="1"/>
  <c r="X43" i="1"/>
  <c r="X54" i="1"/>
  <c r="X70" i="1" s="1"/>
  <c r="X52" i="1"/>
  <c r="F51" i="1"/>
  <c r="T51" i="1"/>
  <c r="E39" i="5"/>
  <c r="V39" i="3"/>
  <c r="F53" i="1"/>
  <c r="F74" i="1"/>
  <c r="C41" i="1"/>
  <c r="C57" i="1"/>
  <c r="C47" i="1"/>
  <c r="C61" i="1"/>
  <c r="C49" i="1"/>
  <c r="C63" i="1"/>
  <c r="C73" i="1"/>
  <c r="G35" i="5"/>
  <c r="G33" i="5"/>
  <c r="U89" i="9"/>
  <c r="G39" i="5"/>
  <c r="G50" i="5"/>
  <c r="G53" i="5" s="1"/>
  <c r="G48" i="5"/>
  <c r="G37" i="5"/>
  <c r="G34" i="5"/>
  <c r="R50" i="5"/>
  <c r="R53" i="5" s="1"/>
  <c r="R46" i="1"/>
  <c r="R56" i="1"/>
  <c r="T58" i="1"/>
  <c r="T73" i="1"/>
  <c r="U57" i="1"/>
  <c r="U68" i="1"/>
  <c r="U62" i="1"/>
  <c r="U60" i="1"/>
  <c r="U54" i="1"/>
  <c r="U61" i="1"/>
  <c r="U66" i="1"/>
  <c r="U72" i="1"/>
  <c r="U43" i="1"/>
  <c r="AI7" i="9"/>
  <c r="U63" i="1"/>
  <c r="U73" i="1"/>
  <c r="U47" i="1"/>
  <c r="U42" i="1"/>
  <c r="U67" i="1"/>
  <c r="U41" i="1"/>
  <c r="B72" i="1"/>
  <c r="AC53" i="5"/>
  <c r="C22" i="2"/>
  <c r="C47" i="2" s="1"/>
  <c r="B73" i="1"/>
  <c r="P46" i="1"/>
  <c r="Q64" i="1"/>
  <c r="Q58" i="1"/>
  <c r="Q51" i="1"/>
  <c r="Q43" i="1"/>
  <c r="Q70" i="1" s="1"/>
  <c r="Q74" i="1"/>
  <c r="N51" i="5"/>
  <c r="F71" i="1"/>
  <c r="H73" i="1"/>
  <c r="L73" i="1"/>
  <c r="P63" i="1"/>
  <c r="Q69" i="1"/>
  <c r="Q62" i="1"/>
  <c r="Q56" i="1"/>
  <c r="Q49" i="1"/>
  <c r="Q41" i="1"/>
  <c r="P40" i="3"/>
  <c r="E46" i="3"/>
  <c r="R35" i="3"/>
  <c r="Q44" i="3"/>
  <c r="E43" i="3"/>
  <c r="R39" i="3"/>
  <c r="E44" i="3"/>
  <c r="C39" i="3"/>
  <c r="H33" i="3"/>
  <c r="H42" i="3"/>
  <c r="H38" i="3"/>
  <c r="H32" i="3"/>
  <c r="H41" i="3"/>
  <c r="H37" i="3"/>
  <c r="H46" i="3"/>
  <c r="N34" i="3"/>
  <c r="N37" i="3"/>
  <c r="N32" i="3"/>
  <c r="W40" i="3"/>
  <c r="W43" i="3"/>
  <c r="W35" i="3"/>
  <c r="W42" i="3"/>
  <c r="T46" i="3"/>
  <c r="Q34" i="3"/>
  <c r="P33" i="3"/>
  <c r="U40" i="3"/>
  <c r="U45" i="3"/>
  <c r="R33" i="3"/>
  <c r="R38" i="3"/>
  <c r="J37" i="3"/>
  <c r="J45" i="3"/>
  <c r="B37" i="3"/>
  <c r="B32" i="3"/>
  <c r="B47" i="3" s="1"/>
  <c r="B35" i="3"/>
  <c r="G33" i="3"/>
  <c r="G43" i="3"/>
  <c r="G38" i="3"/>
  <c r="G46" i="3"/>
  <c r="C35" i="3"/>
  <c r="C37" i="3"/>
  <c r="C32" i="3"/>
  <c r="C47" i="3" s="1"/>
  <c r="C36" i="3"/>
  <c r="C40" i="3"/>
  <c r="J34" i="3"/>
  <c r="L35" i="3"/>
  <c r="L40" i="3"/>
  <c r="L42" i="3"/>
  <c r="E45" i="3"/>
  <c r="L46" i="3"/>
  <c r="G37" i="3"/>
  <c r="T43" i="3"/>
  <c r="T35" i="3"/>
  <c r="Q41" i="3"/>
  <c r="J42" i="3"/>
  <c r="J40" i="3"/>
  <c r="Q39" i="3"/>
  <c r="J46" i="3"/>
  <c r="E41" i="3"/>
  <c r="R32" i="3"/>
  <c r="R44" i="3"/>
  <c r="E39" i="3"/>
  <c r="J36" i="3"/>
  <c r="N39" i="3"/>
  <c r="N35" i="3"/>
  <c r="AB128" i="9"/>
  <c r="N45" i="3"/>
  <c r="N44" i="3"/>
  <c r="N40" i="3"/>
  <c r="N33" i="3"/>
  <c r="W36" i="3"/>
  <c r="W45" i="3"/>
  <c r="W41" i="3"/>
  <c r="W37" i="3"/>
  <c r="W33" i="3"/>
  <c r="W44" i="3"/>
  <c r="W38" i="3"/>
  <c r="T42" i="3"/>
  <c r="Q38" i="3"/>
  <c r="Q46" i="3"/>
  <c r="P39" i="3"/>
  <c r="U44" i="3"/>
  <c r="U36" i="3"/>
  <c r="AI128" i="9"/>
  <c r="U41" i="3"/>
  <c r="U33" i="3"/>
  <c r="R45" i="3"/>
  <c r="R37" i="3"/>
  <c r="AF128" i="9"/>
  <c r="R42" i="3"/>
  <c r="R34" i="3"/>
  <c r="J35" i="3"/>
  <c r="J39" i="3"/>
  <c r="J43" i="3"/>
  <c r="X128" i="9"/>
  <c r="B45" i="3"/>
  <c r="B42" i="3"/>
  <c r="B36" i="3"/>
  <c r="B44" i="3"/>
  <c r="B39" i="3"/>
  <c r="Q128" i="9"/>
  <c r="G41" i="3"/>
  <c r="G35" i="3"/>
  <c r="G32" i="3"/>
  <c r="G36" i="3"/>
  <c r="G40" i="3"/>
  <c r="G44" i="3"/>
  <c r="B33" i="3"/>
  <c r="E32" i="3"/>
  <c r="J32" i="3"/>
  <c r="L33" i="3"/>
  <c r="I34" i="3"/>
  <c r="I47" i="3" s="1"/>
  <c r="L34" i="3"/>
  <c r="I35" i="3"/>
  <c r="L36" i="3"/>
  <c r="L37" i="3"/>
  <c r="G39" i="3"/>
  <c r="L39" i="3"/>
  <c r="I40" i="3"/>
  <c r="I41" i="3"/>
  <c r="I42" i="3"/>
  <c r="I43" i="3"/>
  <c r="L44" i="3"/>
  <c r="I45" i="3"/>
  <c r="I46" i="3"/>
  <c r="T44" i="3"/>
  <c r="T40" i="3"/>
  <c r="T37" i="3"/>
  <c r="T32" i="3"/>
  <c r="T33" i="3"/>
  <c r="AH128" i="9"/>
  <c r="O39" i="3"/>
  <c r="S38" i="3"/>
  <c r="AM128" i="9"/>
  <c r="P22" i="2"/>
  <c r="G49" i="2"/>
  <c r="U46" i="9"/>
  <c r="Q89" i="9"/>
  <c r="B33" i="5"/>
  <c r="B49" i="5"/>
  <c r="B45" i="5"/>
  <c r="B41" i="5"/>
  <c r="B37" i="5"/>
  <c r="B34" i="5"/>
  <c r="B50" i="5"/>
  <c r="B44" i="5"/>
  <c r="B40" i="5"/>
  <c r="B36" i="5"/>
  <c r="B35" i="5"/>
  <c r="B48" i="5"/>
  <c r="B43" i="5"/>
  <c r="B39" i="5"/>
  <c r="B47" i="5"/>
  <c r="B42" i="5"/>
  <c r="AL128" i="9"/>
  <c r="X45" i="3"/>
  <c r="X44" i="3"/>
  <c r="X36" i="3"/>
  <c r="X46" i="3"/>
  <c r="X35" i="3"/>
  <c r="X43" i="3"/>
  <c r="X38" i="3"/>
  <c r="X37" i="3"/>
  <c r="O43" i="2"/>
  <c r="X47" i="2"/>
  <c r="X46" i="2"/>
  <c r="X34" i="3"/>
  <c r="H48" i="2"/>
  <c r="H42" i="2"/>
  <c r="H41" i="2"/>
  <c r="H47" i="2"/>
  <c r="V46" i="9"/>
  <c r="H39" i="2"/>
  <c r="H36" i="2"/>
  <c r="H35" i="2"/>
  <c r="H37" i="2"/>
  <c r="H40" i="2"/>
  <c r="R44" i="1"/>
  <c r="R54" i="1"/>
  <c r="M47" i="2"/>
  <c r="M42" i="2"/>
  <c r="M39" i="2"/>
  <c r="M35" i="2"/>
  <c r="H45" i="2"/>
  <c r="AE43" i="9"/>
  <c r="Q22" i="2"/>
  <c r="B32" i="5"/>
  <c r="M46" i="5"/>
  <c r="M53" i="5" s="1"/>
  <c r="M37" i="5"/>
  <c r="M40" i="5"/>
  <c r="M42" i="5"/>
  <c r="M35" i="5"/>
  <c r="M33" i="5"/>
  <c r="AA89" i="9"/>
  <c r="M48" i="5"/>
  <c r="M39" i="5"/>
  <c r="M41" i="5"/>
  <c r="M32" i="5"/>
  <c r="M34" i="5"/>
  <c r="M43" i="5"/>
  <c r="I49" i="5"/>
  <c r="I41" i="5"/>
  <c r="I33" i="5"/>
  <c r="I32" i="5"/>
  <c r="I50" i="5"/>
  <c r="I47" i="5"/>
  <c r="I39" i="5"/>
  <c r="W89" i="9"/>
  <c r="I46" i="5"/>
  <c r="F45" i="5"/>
  <c r="F39" i="5"/>
  <c r="F49" i="5"/>
  <c r="F46" i="5"/>
  <c r="F53" i="5" s="1"/>
  <c r="F38" i="5"/>
  <c r="T89" i="9"/>
  <c r="F35" i="5"/>
  <c r="F44" i="5"/>
  <c r="F36" i="5"/>
  <c r="R57" i="1"/>
  <c r="S50" i="5"/>
  <c r="S35" i="5"/>
  <c r="S43" i="5"/>
  <c r="S41" i="5"/>
  <c r="S46" i="5"/>
  <c r="S37" i="5"/>
  <c r="S40" i="5"/>
  <c r="AC46" i="9"/>
  <c r="O44" i="2"/>
  <c r="H34" i="2"/>
  <c r="X37" i="2"/>
  <c r="X41" i="3"/>
  <c r="X32" i="3"/>
  <c r="M38" i="5"/>
  <c r="K22" i="2"/>
  <c r="AD43" i="9"/>
  <c r="I35" i="5"/>
  <c r="R69" i="1"/>
  <c r="M44" i="5"/>
  <c r="M45" i="2"/>
  <c r="H56" i="1"/>
  <c r="H48" i="1"/>
  <c r="H54" i="1"/>
  <c r="H41" i="1"/>
  <c r="H63" i="1"/>
  <c r="H65" i="1"/>
  <c r="H52" i="1"/>
  <c r="H61" i="1"/>
  <c r="H58" i="1"/>
  <c r="H67" i="1"/>
  <c r="V7" i="9"/>
  <c r="H64" i="1"/>
  <c r="H47" i="1"/>
  <c r="H60" i="1"/>
  <c r="D46" i="1"/>
  <c r="D74" i="1"/>
  <c r="D47" i="1"/>
  <c r="D52" i="1"/>
  <c r="D59" i="1"/>
  <c r="D64" i="1"/>
  <c r="D72" i="1"/>
  <c r="D42" i="1"/>
  <c r="D49" i="1"/>
  <c r="D56" i="1"/>
  <c r="D61" i="1"/>
  <c r="D67" i="1"/>
  <c r="D48" i="1"/>
  <c r="D60" i="1"/>
  <c r="R7" i="9"/>
  <c r="D58" i="1"/>
  <c r="D54" i="1"/>
  <c r="D73" i="1"/>
  <c r="D51" i="1"/>
  <c r="D63" i="1"/>
  <c r="M39" i="3"/>
  <c r="M42" i="3"/>
  <c r="M46" i="3"/>
  <c r="M35" i="3"/>
  <c r="M44" i="3"/>
  <c r="M43" i="3"/>
  <c r="M32" i="3"/>
  <c r="M38" i="3"/>
  <c r="D41" i="3"/>
  <c r="D40" i="3"/>
  <c r="D39" i="3"/>
  <c r="D36" i="3"/>
  <c r="D35" i="3"/>
  <c r="D32" i="3"/>
  <c r="D42" i="3"/>
  <c r="D43" i="3"/>
  <c r="D34" i="3"/>
  <c r="D33" i="3"/>
  <c r="D46" i="3"/>
  <c r="D45" i="3"/>
  <c r="R128" i="9"/>
  <c r="D37" i="3"/>
  <c r="O36" i="2"/>
  <c r="O48" i="2"/>
  <c r="O38" i="2"/>
  <c r="O49" i="2"/>
  <c r="O40" i="2"/>
  <c r="E22" i="2"/>
  <c r="E45" i="2"/>
  <c r="R66" i="1"/>
  <c r="R47" i="1"/>
  <c r="R64" i="1"/>
  <c r="R50" i="1"/>
  <c r="R67" i="1"/>
  <c r="R68" i="1"/>
  <c r="R61" i="1"/>
  <c r="R71" i="1"/>
  <c r="R49" i="1"/>
  <c r="R43" i="1"/>
  <c r="AF7" i="9"/>
  <c r="R59" i="1"/>
  <c r="R62" i="1"/>
  <c r="R65" i="1"/>
  <c r="R51" i="1"/>
  <c r="R42" i="1"/>
  <c r="R63" i="1"/>
  <c r="R52" i="1"/>
  <c r="R48" i="1"/>
  <c r="R58" i="1"/>
  <c r="S22" i="2"/>
  <c r="S45" i="2" s="1"/>
  <c r="AL46" i="9"/>
  <c r="X42" i="2"/>
  <c r="X34" i="2"/>
  <c r="X43" i="2"/>
  <c r="X35" i="2"/>
  <c r="X32" i="2"/>
  <c r="X33" i="2"/>
  <c r="X48" i="2"/>
  <c r="X40" i="2"/>
  <c r="X41" i="2"/>
  <c r="AJ46" i="9"/>
  <c r="V40" i="2"/>
  <c r="V34" i="2"/>
  <c r="O45" i="2"/>
  <c r="V46" i="2"/>
  <c r="O32" i="2"/>
  <c r="O33" i="2"/>
  <c r="V32" i="2"/>
  <c r="V39" i="2"/>
  <c r="O34" i="2"/>
  <c r="O42" i="2"/>
  <c r="O37" i="2"/>
  <c r="S70" i="1"/>
  <c r="H49" i="2"/>
  <c r="X39" i="2"/>
  <c r="X38" i="2"/>
  <c r="W50" i="2"/>
  <c r="X52" i="5"/>
  <c r="X39" i="3"/>
  <c r="X42" i="3"/>
  <c r="R72" i="1"/>
  <c r="F32" i="5"/>
  <c r="F48" i="5"/>
  <c r="R73" i="1"/>
  <c r="I38" i="5"/>
  <c r="I37" i="5"/>
  <c r="F45" i="2"/>
  <c r="F41" i="2"/>
  <c r="F44" i="2"/>
  <c r="F46" i="2"/>
  <c r="F48" i="2"/>
  <c r="R53" i="1"/>
  <c r="R60" i="1"/>
  <c r="M36" i="5"/>
  <c r="C35" i="2"/>
  <c r="AD128" i="9"/>
  <c r="P38" i="3"/>
  <c r="P46" i="3"/>
  <c r="P32" i="3"/>
  <c r="P42" i="3"/>
  <c r="P45" i="3"/>
  <c r="P37" i="3"/>
  <c r="P44" i="3"/>
  <c r="P43" i="3"/>
  <c r="P35" i="3"/>
  <c r="B38" i="5"/>
  <c r="T53" i="5"/>
  <c r="V35" i="3"/>
  <c r="V33" i="3"/>
  <c r="V32" i="3"/>
  <c r="AL89" i="9"/>
  <c r="X50" i="5"/>
  <c r="AA46" i="3"/>
  <c r="AO128" i="9"/>
  <c r="N52" i="5"/>
  <c r="U43" i="2"/>
  <c r="U38" i="2"/>
  <c r="U49" i="2"/>
  <c r="U47" i="2"/>
  <c r="N53" i="5"/>
  <c r="E70" i="1"/>
  <c r="T32" i="2"/>
  <c r="T41" i="2"/>
  <c r="T42" i="2"/>
  <c r="T38" i="2"/>
  <c r="T36" i="2"/>
  <c r="J22" i="2"/>
  <c r="P45" i="2"/>
  <c r="N22" i="2"/>
  <c r="N44" i="2" s="1"/>
  <c r="H74" i="1"/>
  <c r="C74" i="1"/>
  <c r="C42" i="1"/>
  <c r="C48" i="1"/>
  <c r="C52" i="1"/>
  <c r="C56" i="1"/>
  <c r="C60" i="1"/>
  <c r="C64" i="1"/>
  <c r="C46" i="1"/>
  <c r="C50" i="1"/>
  <c r="C54" i="1"/>
  <c r="C58" i="1"/>
  <c r="C62" i="1"/>
  <c r="C66" i="1"/>
  <c r="C71" i="1"/>
  <c r="AC7" i="9"/>
  <c r="O53" i="1"/>
  <c r="O66" i="1"/>
  <c r="F65" i="1"/>
  <c r="F59" i="1"/>
  <c r="F52" i="1"/>
  <c r="F43" i="1"/>
  <c r="L67" i="1"/>
  <c r="L63" i="1"/>
  <c r="L56" i="1"/>
  <c r="L47" i="1"/>
  <c r="L72" i="1"/>
  <c r="P67" i="1"/>
  <c r="P61" i="1"/>
  <c r="P52" i="1"/>
  <c r="P42" i="1"/>
  <c r="Q73" i="1"/>
  <c r="B38" i="3"/>
  <c r="F32" i="3"/>
  <c r="F44" i="3"/>
  <c r="F46" i="3"/>
  <c r="O35" i="3"/>
  <c r="D32" i="5"/>
  <c r="D52" i="5" s="1"/>
  <c r="D36" i="5"/>
  <c r="D41" i="5"/>
  <c r="D42" i="5"/>
  <c r="R42" i="5"/>
  <c r="R37" i="5"/>
  <c r="AF89" i="9"/>
  <c r="T53" i="1"/>
  <c r="T41" i="3"/>
  <c r="T36" i="3"/>
  <c r="W50" i="5"/>
  <c r="W46" i="3"/>
  <c r="D22" i="2"/>
  <c r="D42" i="2" s="1"/>
  <c r="F67" i="1"/>
  <c r="F62" i="1"/>
  <c r="F57" i="1"/>
  <c r="L65" i="1"/>
  <c r="L60" i="1"/>
  <c r="L51" i="1"/>
  <c r="L41" i="1"/>
  <c r="P65" i="1"/>
  <c r="P57" i="1"/>
  <c r="F34" i="3"/>
  <c r="F38" i="3"/>
  <c r="D33" i="5"/>
  <c r="D37" i="5"/>
  <c r="D40" i="5"/>
  <c r="D46" i="5"/>
  <c r="D53" i="5" s="1"/>
  <c r="K47" i="5"/>
  <c r="R45" i="5"/>
  <c r="R40" i="5"/>
  <c r="U71" i="1"/>
  <c r="AC52" i="5"/>
  <c r="AC51" i="5"/>
  <c r="AC49" i="2"/>
  <c r="AC47" i="2"/>
  <c r="AC43" i="2"/>
  <c r="AC41" i="2"/>
  <c r="AC39" i="2"/>
  <c r="AC37" i="2"/>
  <c r="AC35" i="2"/>
  <c r="AC33" i="2"/>
  <c r="AC48" i="2"/>
  <c r="AC46" i="2"/>
  <c r="AC44" i="2"/>
  <c r="AC42" i="2"/>
  <c r="AC40" i="2"/>
  <c r="AC38" i="2"/>
  <c r="AC36" i="2"/>
  <c r="AC34" i="2"/>
  <c r="AC32" i="2"/>
  <c r="AC45" i="2"/>
  <c r="AC70" i="1"/>
  <c r="N47" i="2"/>
  <c r="G32" i="2"/>
  <c r="D34" i="2"/>
  <c r="D41" i="2"/>
  <c r="D45" i="2"/>
  <c r="D35" i="2"/>
  <c r="D44" i="2"/>
  <c r="D43" i="2"/>
  <c r="D39" i="2"/>
  <c r="D49" i="2"/>
  <c r="D48" i="2"/>
  <c r="D46" i="2"/>
  <c r="D32" i="2"/>
  <c r="D40" i="2"/>
  <c r="D38" i="2"/>
  <c r="V45" i="2"/>
  <c r="R45" i="2"/>
  <c r="V48" i="2"/>
  <c r="V43" i="2"/>
  <c r="V49" i="2"/>
  <c r="V44" i="2"/>
  <c r="V33" i="2"/>
  <c r="V38" i="2"/>
  <c r="V37" i="2"/>
  <c r="V42" i="2"/>
  <c r="R34" i="2"/>
  <c r="R43" i="2"/>
  <c r="R47" i="2"/>
  <c r="R33" i="2"/>
  <c r="R44" i="2"/>
  <c r="R42" i="2"/>
  <c r="R48" i="2"/>
  <c r="R49" i="2"/>
  <c r="O70" i="1"/>
  <c r="G43" i="2"/>
  <c r="G34" i="2"/>
  <c r="G39" i="2"/>
  <c r="G38" i="2"/>
  <c r="S128" i="9"/>
  <c r="E40" i="3"/>
  <c r="E38" i="3"/>
  <c r="AE128" i="9"/>
  <c r="Q36" i="3"/>
  <c r="Q40" i="3"/>
  <c r="Q45" i="3"/>
  <c r="AC89" i="9"/>
  <c r="O38" i="5"/>
  <c r="O42" i="5"/>
  <c r="O46" i="5"/>
  <c r="O48" i="5"/>
  <c r="I44" i="5"/>
  <c r="I42" i="5"/>
  <c r="F41" i="5"/>
  <c r="F37" i="5"/>
  <c r="S47" i="5"/>
  <c r="S39" i="5"/>
  <c r="U46" i="5"/>
  <c r="U49" i="5"/>
  <c r="U32" i="5"/>
  <c r="U34" i="5"/>
  <c r="U37" i="5"/>
  <c r="U39" i="5"/>
  <c r="U41" i="5"/>
  <c r="U43" i="5"/>
  <c r="U45" i="5"/>
  <c r="U48" i="5"/>
  <c r="U34" i="3"/>
  <c r="U38" i="3"/>
  <c r="U42" i="3"/>
  <c r="U46" i="3"/>
  <c r="AI89" i="9"/>
  <c r="AK7" i="9"/>
  <c r="Z46" i="3"/>
  <c r="AN128" i="9"/>
  <c r="AB46" i="3"/>
  <c r="AP128" i="9"/>
  <c r="AM7" i="9"/>
  <c r="AM89" i="9"/>
  <c r="P48" i="2"/>
  <c r="P42" i="2"/>
  <c r="P36" i="2"/>
  <c r="M32" i="2"/>
  <c r="L22" i="2"/>
  <c r="I22" i="2"/>
  <c r="I32" i="2" s="1"/>
  <c r="B22" i="2"/>
  <c r="L61" i="1"/>
  <c r="L59" i="1"/>
  <c r="L57" i="1"/>
  <c r="L54" i="1"/>
  <c r="L52" i="1"/>
  <c r="L50" i="1"/>
  <c r="L48" i="1"/>
  <c r="L46" i="1"/>
  <c r="L42" i="1"/>
  <c r="M58" i="1"/>
  <c r="M46" i="1"/>
  <c r="E37" i="3"/>
  <c r="AA128" i="9"/>
  <c r="M34" i="3"/>
  <c r="M37" i="3"/>
  <c r="M41" i="3"/>
  <c r="M45" i="3"/>
  <c r="Q43" i="3"/>
  <c r="Q32" i="3"/>
  <c r="F33" i="5"/>
  <c r="I34" i="5"/>
  <c r="F47" i="5"/>
  <c r="C49" i="5"/>
  <c r="C53" i="5" s="1"/>
  <c r="C43" i="5"/>
  <c r="O50" i="5"/>
  <c r="O43" i="5"/>
  <c r="O35" i="5"/>
  <c r="P36" i="5"/>
  <c r="P34" i="5"/>
  <c r="P50" i="5"/>
  <c r="P53" i="5" s="1"/>
  <c r="Z89" i="9"/>
  <c r="L40" i="5"/>
  <c r="L36" i="5"/>
  <c r="L34" i="5"/>
  <c r="L32" i="5"/>
  <c r="J47" i="5"/>
  <c r="J45" i="5"/>
  <c r="J43" i="5"/>
  <c r="J39" i="5"/>
  <c r="J37" i="5"/>
  <c r="J35" i="5"/>
  <c r="AG89" i="9"/>
  <c r="S32" i="5"/>
  <c r="S38" i="5"/>
  <c r="S42" i="5"/>
  <c r="S44" i="5"/>
  <c r="S48" i="5"/>
  <c r="U45" i="1"/>
  <c r="U53" i="1"/>
  <c r="U65" i="1"/>
  <c r="U44" i="5"/>
  <c r="U40" i="5"/>
  <c r="U36" i="5"/>
  <c r="U33" i="5"/>
  <c r="U43" i="3"/>
  <c r="U35" i="3"/>
  <c r="AL7" i="9"/>
  <c r="X68" i="1"/>
  <c r="AO7" i="9"/>
  <c r="AO89" i="9"/>
  <c r="AN7" i="9"/>
  <c r="AP7" i="9"/>
  <c r="AN89" i="9"/>
  <c r="AP89" i="9"/>
  <c r="AB71" i="1"/>
  <c r="AB72" i="1"/>
  <c r="AB73" i="1"/>
  <c r="AB74" i="1"/>
  <c r="AA71" i="1"/>
  <c r="AA72" i="1"/>
  <c r="AA73" i="1"/>
  <c r="AA74" i="1"/>
  <c r="Z71" i="1"/>
  <c r="Z72" i="1"/>
  <c r="Z73" i="1"/>
  <c r="Z74" i="1"/>
  <c r="Y71" i="1"/>
  <c r="Y72" i="1"/>
  <c r="Y73" i="1"/>
  <c r="Y74" i="1"/>
  <c r="Z32" i="3"/>
  <c r="AB32" i="3"/>
  <c r="Z33" i="3"/>
  <c r="AB33" i="3"/>
  <c r="Z34" i="3"/>
  <c r="AB34" i="3"/>
  <c r="Z35" i="3"/>
  <c r="AB35" i="3"/>
  <c r="Z36" i="3"/>
  <c r="AB36" i="3"/>
  <c r="Z37" i="3"/>
  <c r="AB37" i="3"/>
  <c r="Z38" i="3"/>
  <c r="AB38" i="3"/>
  <c r="Z39" i="3"/>
  <c r="AB39" i="3"/>
  <c r="Z40" i="3"/>
  <c r="AB40" i="3"/>
  <c r="Z41" i="3"/>
  <c r="AB41" i="3"/>
  <c r="Z42" i="3"/>
  <c r="AB42" i="3"/>
  <c r="Z43" i="3"/>
  <c r="AB43" i="3"/>
  <c r="Z44" i="3"/>
  <c r="AB44" i="3"/>
  <c r="Z45" i="3"/>
  <c r="AB45" i="3"/>
  <c r="Y32" i="3"/>
  <c r="AA32" i="3"/>
  <c r="Y33" i="3"/>
  <c r="AA33" i="3"/>
  <c r="Y34" i="3"/>
  <c r="AA34" i="3"/>
  <c r="Y35" i="3"/>
  <c r="AA35" i="3"/>
  <c r="Y36" i="3"/>
  <c r="AA36" i="3"/>
  <c r="Y37" i="3"/>
  <c r="AA37" i="3"/>
  <c r="Y38" i="3"/>
  <c r="AA38" i="3"/>
  <c r="Y39" i="3"/>
  <c r="AA39" i="3"/>
  <c r="Y40" i="3"/>
  <c r="AA40" i="3"/>
  <c r="Y41" i="3"/>
  <c r="AA41" i="3"/>
  <c r="Y42" i="3"/>
  <c r="AA42" i="3"/>
  <c r="Y43" i="3"/>
  <c r="AA43" i="3"/>
  <c r="Y44" i="3"/>
  <c r="AA44" i="3"/>
  <c r="Y45" i="3"/>
  <c r="AA45" i="3"/>
  <c r="Z32" i="5"/>
  <c r="AB32" i="5"/>
  <c r="Z33" i="5"/>
  <c r="AB33" i="5"/>
  <c r="Z34" i="5"/>
  <c r="AB34" i="5"/>
  <c r="Z35" i="5"/>
  <c r="AB35" i="5"/>
  <c r="Z36" i="5"/>
  <c r="AB36" i="5"/>
  <c r="Z37" i="5"/>
  <c r="AB37" i="5"/>
  <c r="Z38" i="5"/>
  <c r="AB38" i="5"/>
  <c r="Z39" i="5"/>
  <c r="AB39" i="5"/>
  <c r="Z40" i="5"/>
  <c r="AB40" i="5"/>
  <c r="Z41" i="5"/>
  <c r="AB41" i="5"/>
  <c r="Z42" i="5"/>
  <c r="AB42" i="5"/>
  <c r="Z43" i="5"/>
  <c r="AB43" i="5"/>
  <c r="Z44" i="5"/>
  <c r="AB44" i="5"/>
  <c r="Z45" i="5"/>
  <c r="AB45" i="5"/>
  <c r="Z46" i="5"/>
  <c r="AB46" i="5"/>
  <c r="Z47" i="5"/>
  <c r="AB47" i="5"/>
  <c r="Z48" i="5"/>
  <c r="AB48" i="5"/>
  <c r="Z49" i="5"/>
  <c r="AB49" i="5"/>
  <c r="Y32" i="5"/>
  <c r="AA32" i="5"/>
  <c r="Y33" i="5"/>
  <c r="AA33" i="5"/>
  <c r="Y34" i="5"/>
  <c r="AA34" i="5"/>
  <c r="Y35" i="5"/>
  <c r="AA35" i="5"/>
  <c r="Y36" i="5"/>
  <c r="AA36" i="5"/>
  <c r="Y37" i="5"/>
  <c r="AA37" i="5"/>
  <c r="Y38" i="5"/>
  <c r="AA38" i="5"/>
  <c r="Y39" i="5"/>
  <c r="AA39" i="5"/>
  <c r="Y40" i="5"/>
  <c r="AA40" i="5"/>
  <c r="Y41" i="5"/>
  <c r="AA41" i="5"/>
  <c r="Y42" i="5"/>
  <c r="AA42" i="5"/>
  <c r="Y43" i="5"/>
  <c r="AA43" i="5"/>
  <c r="Y44" i="5"/>
  <c r="AA44" i="5"/>
  <c r="Y45" i="5"/>
  <c r="AA45" i="5"/>
  <c r="Y46" i="5"/>
  <c r="AA46" i="5"/>
  <c r="Y47" i="5"/>
  <c r="AA47" i="5"/>
  <c r="Y48" i="5"/>
  <c r="AA48" i="5"/>
  <c r="Y49" i="5"/>
  <c r="AA49" i="5"/>
  <c r="Z22" i="2"/>
  <c r="AN46" i="9" s="1"/>
  <c r="AB22" i="2"/>
  <c r="AP46" i="9" s="1"/>
  <c r="Y22" i="2"/>
  <c r="AM46" i="9" s="1"/>
  <c r="AA22" i="2"/>
  <c r="AO46" i="9" s="1"/>
  <c r="Y41" i="1"/>
  <c r="AA41" i="1"/>
  <c r="Y42" i="1"/>
  <c r="AA42" i="1"/>
  <c r="Y43" i="1"/>
  <c r="AA43" i="1"/>
  <c r="Y44" i="1"/>
  <c r="AA44" i="1"/>
  <c r="Y45" i="1"/>
  <c r="AA45" i="1"/>
  <c r="Y46" i="1"/>
  <c r="AA46" i="1"/>
  <c r="Y47" i="1"/>
  <c r="AA47" i="1"/>
  <c r="Y48" i="1"/>
  <c r="AA48" i="1"/>
  <c r="Y49" i="1"/>
  <c r="AA49" i="1"/>
  <c r="Y50" i="1"/>
  <c r="AA50" i="1"/>
  <c r="Y51" i="1"/>
  <c r="AA51" i="1"/>
  <c r="Y52" i="1"/>
  <c r="AA52" i="1"/>
  <c r="Y53" i="1"/>
  <c r="AA53" i="1"/>
  <c r="Y54" i="1"/>
  <c r="AA54" i="1"/>
  <c r="Y56" i="1"/>
  <c r="AA56" i="1"/>
  <c r="Y57" i="1"/>
  <c r="AA57" i="1"/>
  <c r="Y58" i="1"/>
  <c r="AA58" i="1"/>
  <c r="Y59" i="1"/>
  <c r="AA59" i="1"/>
  <c r="Y60" i="1"/>
  <c r="AA60" i="1"/>
  <c r="Y61" i="1"/>
  <c r="AA61" i="1"/>
  <c r="Y62" i="1"/>
  <c r="AA62" i="1"/>
  <c r="Y63" i="1"/>
  <c r="AA63" i="1"/>
  <c r="Y64" i="1"/>
  <c r="AA64" i="1"/>
  <c r="Y65" i="1"/>
  <c r="AA65" i="1"/>
  <c r="Y66" i="1"/>
  <c r="AA66" i="1"/>
  <c r="Y67" i="1"/>
  <c r="AA67" i="1"/>
  <c r="Y68" i="1"/>
  <c r="AA68" i="1"/>
  <c r="Z41" i="1"/>
  <c r="AB41" i="1"/>
  <c r="Z42" i="1"/>
  <c r="AB42" i="1"/>
  <c r="Z43" i="1"/>
  <c r="AB43" i="1"/>
  <c r="Z44" i="1"/>
  <c r="AB44" i="1"/>
  <c r="Z45" i="1"/>
  <c r="AB45" i="1"/>
  <c r="Z46" i="1"/>
  <c r="AB46" i="1"/>
  <c r="Z47" i="1"/>
  <c r="AB47" i="1"/>
  <c r="Z48" i="1"/>
  <c r="AB48" i="1"/>
  <c r="Z49" i="1"/>
  <c r="AB49" i="1"/>
  <c r="Z50" i="1"/>
  <c r="AB50" i="1"/>
  <c r="Z51" i="1"/>
  <c r="AB51" i="1"/>
  <c r="Z52" i="1"/>
  <c r="AB52" i="1"/>
  <c r="Z53" i="1"/>
  <c r="AB53" i="1"/>
  <c r="Z54" i="1"/>
  <c r="AB54" i="1"/>
  <c r="Z56" i="1"/>
  <c r="AB56" i="1"/>
  <c r="Z57" i="1"/>
  <c r="AB57" i="1"/>
  <c r="Z58" i="1"/>
  <c r="AB58" i="1"/>
  <c r="Z59" i="1"/>
  <c r="AB59" i="1"/>
  <c r="Z60" i="1"/>
  <c r="AB60" i="1"/>
  <c r="Z61" i="1"/>
  <c r="AB61" i="1"/>
  <c r="Z62" i="1"/>
  <c r="AB62" i="1"/>
  <c r="Z63" i="1"/>
  <c r="AB63" i="1"/>
  <c r="Z64" i="1"/>
  <c r="AB64" i="1"/>
  <c r="Z65" i="1"/>
  <c r="AB65" i="1"/>
  <c r="Z66" i="1"/>
  <c r="AB66" i="1"/>
  <c r="Z67" i="1"/>
  <c r="AB67" i="1"/>
  <c r="Z68" i="1"/>
  <c r="AB68" i="1"/>
  <c r="G47" i="3" l="1"/>
  <c r="K47" i="3"/>
  <c r="S47" i="3"/>
  <c r="H51" i="5"/>
  <c r="K51" i="5"/>
  <c r="W51" i="5"/>
  <c r="X51" i="5"/>
  <c r="G35" i="2"/>
  <c r="G48" i="2"/>
  <c r="N35" i="2"/>
  <c r="T39" i="2"/>
  <c r="T49" i="2"/>
  <c r="T45" i="2"/>
  <c r="T35" i="2"/>
  <c r="T44" i="2"/>
  <c r="T46" i="2"/>
  <c r="T48" i="2"/>
  <c r="T47" i="2"/>
  <c r="G33" i="2"/>
  <c r="G36" i="2"/>
  <c r="G40" i="2"/>
  <c r="D37" i="2"/>
  <c r="D36" i="2"/>
  <c r="D47" i="2"/>
  <c r="N45" i="2"/>
  <c r="G37" i="2"/>
  <c r="T40" i="2"/>
  <c r="N40" i="2"/>
  <c r="G42" i="2"/>
  <c r="G45" i="2"/>
  <c r="G41" i="2"/>
  <c r="R46" i="9"/>
  <c r="D33" i="2"/>
  <c r="N33" i="2"/>
  <c r="G47" i="2"/>
  <c r="G44" i="2"/>
  <c r="T37" i="2"/>
  <c r="I70" i="1"/>
  <c r="C70" i="1"/>
  <c r="O47" i="3"/>
  <c r="D47" i="3"/>
  <c r="J47" i="3"/>
  <c r="R47" i="3"/>
  <c r="P52" i="5"/>
  <c r="H53" i="5"/>
  <c r="V52" i="5"/>
  <c r="E53" i="5"/>
  <c r="O52" i="5"/>
  <c r="S53" i="5"/>
  <c r="B53" i="5"/>
  <c r="V51" i="5"/>
  <c r="Q53" i="5"/>
  <c r="J52" i="5"/>
  <c r="T52" i="5"/>
  <c r="Q51" i="5"/>
  <c r="E52" i="5"/>
  <c r="J53" i="5"/>
  <c r="G52" i="5"/>
  <c r="W53" i="5"/>
  <c r="F42" i="2"/>
  <c r="F37" i="2"/>
  <c r="AA46" i="9"/>
  <c r="M49" i="2"/>
  <c r="L53" i="5"/>
  <c r="T51" i="5"/>
  <c r="C36" i="2"/>
  <c r="C40" i="2"/>
  <c r="C41" i="2"/>
  <c r="C39" i="2"/>
  <c r="C33" i="2"/>
  <c r="C42" i="2"/>
  <c r="C48" i="2"/>
  <c r="C49" i="2"/>
  <c r="C43" i="2"/>
  <c r="C37" i="2"/>
  <c r="C46" i="2"/>
  <c r="C44" i="2"/>
  <c r="H47" i="3"/>
  <c r="S52" i="5"/>
  <c r="F49" i="2"/>
  <c r="M34" i="2"/>
  <c r="M46" i="2"/>
  <c r="M33" i="2"/>
  <c r="M41" i="2"/>
  <c r="M38" i="2"/>
  <c r="M48" i="2"/>
  <c r="T70" i="1"/>
  <c r="G51" i="5"/>
  <c r="C38" i="2"/>
  <c r="M40" i="2"/>
  <c r="M36" i="2"/>
  <c r="E51" i="5"/>
  <c r="O47" i="2"/>
  <c r="O41" i="2"/>
  <c r="O35" i="2"/>
  <c r="O46" i="2"/>
  <c r="O39" i="2"/>
  <c r="O50" i="2" s="1"/>
  <c r="C32" i="2"/>
  <c r="P70" i="1"/>
  <c r="U50" i="2"/>
  <c r="C45" i="2"/>
  <c r="C34" i="2"/>
  <c r="I53" i="5"/>
  <c r="M44" i="2"/>
  <c r="M43" i="2"/>
  <c r="N47" i="3"/>
  <c r="F40" i="2"/>
  <c r="F32" i="2"/>
  <c r="F35" i="2"/>
  <c r="F39" i="2"/>
  <c r="F34" i="2"/>
  <c r="F43" i="2"/>
  <c r="T46" i="9"/>
  <c r="F38" i="2"/>
  <c r="F33" i="2"/>
  <c r="F47" i="2"/>
  <c r="W47" i="3"/>
  <c r="L47" i="3"/>
  <c r="P47" i="3"/>
  <c r="X47" i="3"/>
  <c r="T47" i="3"/>
  <c r="F47" i="3"/>
  <c r="Q32" i="2"/>
  <c r="Q39" i="2"/>
  <c r="Q42" i="2"/>
  <c r="Q36" i="2"/>
  <c r="Q37" i="2"/>
  <c r="AE46" i="9"/>
  <c r="Q43" i="2"/>
  <c r="Q49" i="2"/>
  <c r="Q48" i="2"/>
  <c r="Q33" i="2"/>
  <c r="Q40" i="2"/>
  <c r="Q47" i="2"/>
  <c r="Q44" i="2"/>
  <c r="Q38" i="2"/>
  <c r="Q41" i="2"/>
  <c r="Q34" i="2"/>
  <c r="Q35" i="2"/>
  <c r="Q46" i="2"/>
  <c r="B52" i="5"/>
  <c r="B51" i="5"/>
  <c r="AB46" i="9"/>
  <c r="N41" i="2"/>
  <c r="N48" i="2"/>
  <c r="N46" i="2"/>
  <c r="N36" i="2"/>
  <c r="F70" i="1"/>
  <c r="M52" i="5"/>
  <c r="P38" i="2"/>
  <c r="P34" i="2"/>
  <c r="P41" i="2"/>
  <c r="P43" i="2"/>
  <c r="P47" i="2"/>
  <c r="P40" i="2"/>
  <c r="P46" i="2"/>
  <c r="P44" i="2"/>
  <c r="P49" i="2"/>
  <c r="P37" i="2"/>
  <c r="P33" i="2"/>
  <c r="AD46" i="9"/>
  <c r="P39" i="2"/>
  <c r="P35" i="2"/>
  <c r="S51" i="5"/>
  <c r="V50" i="2"/>
  <c r="D50" i="2"/>
  <c r="N37" i="2"/>
  <c r="N42" i="2"/>
  <c r="N43" i="2"/>
  <c r="N49" i="2"/>
  <c r="N38" i="2"/>
  <c r="J49" i="2"/>
  <c r="J35" i="2"/>
  <c r="J42" i="2"/>
  <c r="J46" i="2"/>
  <c r="J38" i="2"/>
  <c r="J39" i="2"/>
  <c r="J47" i="2"/>
  <c r="J44" i="2"/>
  <c r="J41" i="2"/>
  <c r="J43" i="2"/>
  <c r="J48" i="2"/>
  <c r="J32" i="2"/>
  <c r="J34" i="2"/>
  <c r="J33" i="2"/>
  <c r="J36" i="2"/>
  <c r="X46" i="9"/>
  <c r="J40" i="2"/>
  <c r="J37" i="2"/>
  <c r="V47" i="3"/>
  <c r="E40" i="2"/>
  <c r="E43" i="2"/>
  <c r="E46" i="2"/>
  <c r="E42" i="2"/>
  <c r="E33" i="2"/>
  <c r="E37" i="2"/>
  <c r="E34" i="2"/>
  <c r="E49" i="2"/>
  <c r="E41" i="2"/>
  <c r="E36" i="2"/>
  <c r="E32" i="2"/>
  <c r="E44" i="2"/>
  <c r="E47" i="2"/>
  <c r="E39" i="2"/>
  <c r="E35" i="2"/>
  <c r="S46" i="9"/>
  <c r="E38" i="2"/>
  <c r="E48" i="2"/>
  <c r="D70" i="1"/>
  <c r="H70" i="1"/>
  <c r="H50" i="2"/>
  <c r="P32" i="2"/>
  <c r="X50" i="2"/>
  <c r="X53" i="5"/>
  <c r="J51" i="5"/>
  <c r="E47" i="3"/>
  <c r="R50" i="2"/>
  <c r="N32" i="2"/>
  <c r="N39" i="2"/>
  <c r="N34" i="2"/>
  <c r="D51" i="5"/>
  <c r="R51" i="5"/>
  <c r="T50" i="2"/>
  <c r="R70" i="1"/>
  <c r="S32" i="2"/>
  <c r="S41" i="2"/>
  <c r="S44" i="2"/>
  <c r="S38" i="2"/>
  <c r="S39" i="2"/>
  <c r="S34" i="2"/>
  <c r="S47" i="2"/>
  <c r="S48" i="2"/>
  <c r="S42" i="2"/>
  <c r="S33" i="2"/>
  <c r="S43" i="2"/>
  <c r="S49" i="2"/>
  <c r="S37" i="2"/>
  <c r="S35" i="2"/>
  <c r="AG46" i="9"/>
  <c r="S36" i="2"/>
  <c r="S40" i="2"/>
  <c r="S46" i="2"/>
  <c r="M51" i="5"/>
  <c r="Y46" i="9"/>
  <c r="K43" i="2"/>
  <c r="K49" i="2"/>
  <c r="K40" i="2"/>
  <c r="K46" i="2"/>
  <c r="K36" i="2"/>
  <c r="K48" i="2"/>
  <c r="K38" i="2"/>
  <c r="K44" i="2"/>
  <c r="K45" i="2"/>
  <c r="K34" i="2"/>
  <c r="K33" i="2"/>
  <c r="K37" i="2"/>
  <c r="K32" i="2"/>
  <c r="K39" i="2"/>
  <c r="K41" i="2"/>
  <c r="K42" i="2"/>
  <c r="K47" i="2"/>
  <c r="K35" i="2"/>
  <c r="Q45" i="2"/>
  <c r="J45" i="2"/>
  <c r="AC50" i="2"/>
  <c r="U70" i="1"/>
  <c r="L52" i="5"/>
  <c r="L51" i="5"/>
  <c r="I52" i="5"/>
  <c r="I51" i="5"/>
  <c r="Q47" i="3"/>
  <c r="M70" i="1"/>
  <c r="I40" i="2"/>
  <c r="I48" i="2"/>
  <c r="I36" i="2"/>
  <c r="I41" i="2"/>
  <c r="I35" i="2"/>
  <c r="I39" i="2"/>
  <c r="I46" i="2"/>
  <c r="W46" i="9"/>
  <c r="I37" i="2"/>
  <c r="I44" i="2"/>
  <c r="I45" i="2"/>
  <c r="I38" i="2"/>
  <c r="I33" i="2"/>
  <c r="I49" i="2"/>
  <c r="I42" i="2"/>
  <c r="I43" i="2"/>
  <c r="I34" i="2"/>
  <c r="I47" i="2"/>
  <c r="L47" i="2"/>
  <c r="L33" i="2"/>
  <c r="L40" i="2"/>
  <c r="L44" i="2"/>
  <c r="L48" i="2"/>
  <c r="L45" i="2"/>
  <c r="L35" i="2"/>
  <c r="L38" i="2"/>
  <c r="L32" i="2"/>
  <c r="L41" i="2"/>
  <c r="L39" i="2"/>
  <c r="L46" i="2"/>
  <c r="L34" i="2"/>
  <c r="L37" i="2"/>
  <c r="L49" i="2"/>
  <c r="L36" i="2"/>
  <c r="Z46" i="9"/>
  <c r="L42" i="2"/>
  <c r="L43" i="2"/>
  <c r="U47" i="3"/>
  <c r="U53" i="5"/>
  <c r="O53" i="5"/>
  <c r="G50" i="2"/>
  <c r="U52" i="5"/>
  <c r="U51" i="5"/>
  <c r="P51" i="5"/>
  <c r="F51" i="5"/>
  <c r="F52" i="5"/>
  <c r="M47" i="3"/>
  <c r="L70" i="1"/>
  <c r="B37" i="2"/>
  <c r="B34" i="2"/>
  <c r="B36" i="2"/>
  <c r="B35" i="2"/>
  <c r="Q46" i="9"/>
  <c r="B43" i="2"/>
  <c r="B38" i="2"/>
  <c r="B40" i="2"/>
  <c r="B44" i="2"/>
  <c r="B42" i="2"/>
  <c r="B47" i="2"/>
  <c r="B45" i="2"/>
  <c r="B32" i="2"/>
  <c r="B39" i="2"/>
  <c r="B49" i="2"/>
  <c r="B33" i="2"/>
  <c r="B46" i="2"/>
  <c r="B48" i="2"/>
  <c r="B41" i="2"/>
  <c r="O51" i="5"/>
  <c r="Y47" i="3"/>
  <c r="Z47" i="3"/>
  <c r="AA47" i="3"/>
  <c r="AB47" i="3"/>
  <c r="AA52" i="5"/>
  <c r="AA51" i="5"/>
  <c r="AB52" i="5"/>
  <c r="AB51" i="5"/>
  <c r="Y52" i="5"/>
  <c r="Y51" i="5"/>
  <c r="Z52" i="5"/>
  <c r="Z51" i="5"/>
  <c r="AA53" i="5"/>
  <c r="AB53" i="5"/>
  <c r="Y53" i="5"/>
  <c r="Z53" i="5"/>
  <c r="Y49" i="2"/>
  <c r="Y48" i="2"/>
  <c r="Y47" i="2"/>
  <c r="Y46" i="2"/>
  <c r="Y44" i="2"/>
  <c r="Y43" i="2"/>
  <c r="Y42" i="2"/>
  <c r="Y41" i="2"/>
  <c r="Y40" i="2"/>
  <c r="Y39" i="2"/>
  <c r="Y38" i="2"/>
  <c r="Y37" i="2"/>
  <c r="Y36" i="2"/>
  <c r="Y35" i="2"/>
  <c r="Y34" i="2"/>
  <c r="Y33" i="2"/>
  <c r="Y32" i="2"/>
  <c r="Z49" i="2"/>
  <c r="Z48" i="2"/>
  <c r="Z47" i="2"/>
  <c r="Z46" i="2"/>
  <c r="Z44" i="2"/>
  <c r="Z43" i="2"/>
  <c r="Z42" i="2"/>
  <c r="Z41" i="2"/>
  <c r="Z40" i="2"/>
  <c r="Z39" i="2"/>
  <c r="Z38" i="2"/>
  <c r="Z37" i="2"/>
  <c r="Z36" i="2"/>
  <c r="Z35" i="2"/>
  <c r="Z34" i="2"/>
  <c r="Z33" i="2"/>
  <c r="Z32" i="2"/>
  <c r="Y45" i="2"/>
  <c r="Z45" i="2"/>
  <c r="AA49" i="2"/>
  <c r="AA48" i="2"/>
  <c r="AA47" i="2"/>
  <c r="AA46" i="2"/>
  <c r="AA44" i="2"/>
  <c r="AA43" i="2"/>
  <c r="AA42" i="2"/>
  <c r="AA41" i="2"/>
  <c r="AA40" i="2"/>
  <c r="AA39" i="2"/>
  <c r="AA38" i="2"/>
  <c r="AA37" i="2"/>
  <c r="AA36" i="2"/>
  <c r="AA35" i="2"/>
  <c r="AA34" i="2"/>
  <c r="AA33" i="2"/>
  <c r="AA32" i="2"/>
  <c r="AB49" i="2"/>
  <c r="AB48" i="2"/>
  <c r="AB47" i="2"/>
  <c r="AB46" i="2"/>
  <c r="AB44" i="2"/>
  <c r="AB43" i="2"/>
  <c r="AB42" i="2"/>
  <c r="AB41" i="2"/>
  <c r="AB40" i="2"/>
  <c r="AB39" i="2"/>
  <c r="AB38" i="2"/>
  <c r="AB37" i="2"/>
  <c r="AB36" i="2"/>
  <c r="AB35" i="2"/>
  <c r="AB34" i="2"/>
  <c r="AB33" i="2"/>
  <c r="AB32" i="2"/>
  <c r="AA45" i="2"/>
  <c r="AB45" i="2"/>
  <c r="Z70" i="1"/>
  <c r="Y70" i="1"/>
  <c r="AB70" i="1"/>
  <c r="AA70" i="1"/>
  <c r="F50" i="2" l="1"/>
  <c r="N50" i="2"/>
  <c r="M50" i="2"/>
  <c r="P50" i="2"/>
  <c r="E50" i="2"/>
  <c r="I50" i="2"/>
  <c r="C50" i="2"/>
  <c r="S50" i="2"/>
  <c r="K50" i="2"/>
  <c r="J50" i="2"/>
  <c r="Q50" i="2"/>
  <c r="L50" i="2"/>
  <c r="B50" i="2"/>
  <c r="AA50" i="2"/>
  <c r="Y50" i="2"/>
  <c r="AB50" i="2"/>
  <c r="Z50" i="2"/>
</calcChain>
</file>

<file path=xl/sharedStrings.xml><?xml version="1.0" encoding="utf-8"?>
<sst xmlns="http://schemas.openxmlformats.org/spreadsheetml/2006/main" count="555" uniqueCount="234">
  <si>
    <t>　 歳 入 合 計</t>
  </si>
  <si>
    <t>一般財源(1～11）</t>
    <phoneticPr fontId="2"/>
  </si>
  <si>
    <t>９７（H9）</t>
    <phoneticPr fontId="2"/>
  </si>
  <si>
    <t>９６（H8）</t>
    <phoneticPr fontId="2"/>
  </si>
  <si>
    <t>９５（H7）</t>
    <phoneticPr fontId="2"/>
  </si>
  <si>
    <t>９４（H6）</t>
    <phoneticPr fontId="2"/>
  </si>
  <si>
    <t>９３（H5）</t>
    <phoneticPr fontId="2"/>
  </si>
  <si>
    <t>９２（H4）</t>
    <phoneticPr fontId="2"/>
  </si>
  <si>
    <t>９１（H3）</t>
    <phoneticPr fontId="2"/>
  </si>
  <si>
    <t>９０（H2）</t>
    <phoneticPr fontId="2"/>
  </si>
  <si>
    <t>８９（元）</t>
    <rPh sb="3" eb="4">
      <t>ガン</t>
    </rPh>
    <phoneticPr fontId="2"/>
  </si>
  <si>
    <t>依存財源（2～11+15+16+22）</t>
    <phoneticPr fontId="3"/>
  </si>
  <si>
    <t>自主財源（1+12+13+14+17～21）</t>
    <phoneticPr fontId="3"/>
  </si>
  <si>
    <t>収支状況</t>
    <rPh sb="0" eb="2">
      <t>シュウシ</t>
    </rPh>
    <rPh sb="2" eb="4">
      <t>ジョウキョウ</t>
    </rPh>
    <phoneticPr fontId="2"/>
  </si>
  <si>
    <t>物件等購入</t>
    <rPh sb="0" eb="3">
      <t>ブッケントウ</t>
    </rPh>
    <rPh sb="3" eb="5">
      <t>コウニュウ</t>
    </rPh>
    <phoneticPr fontId="2"/>
  </si>
  <si>
    <t>保証・補償</t>
    <rPh sb="0" eb="2">
      <t>ホショウ</t>
    </rPh>
    <rPh sb="3" eb="5">
      <t>ホショウ</t>
    </rPh>
    <phoneticPr fontId="2"/>
  </si>
  <si>
    <t>その他</t>
    <rPh sb="2" eb="3">
      <t>タ</t>
    </rPh>
    <phoneticPr fontId="2"/>
  </si>
  <si>
    <t>実質的なもの</t>
    <rPh sb="0" eb="3">
      <t>ジッシツテキ</t>
    </rPh>
    <phoneticPr fontId="2"/>
  </si>
  <si>
    <t>財政調整基金現在高</t>
    <rPh sb="0" eb="2">
      <t>ザイセイ</t>
    </rPh>
    <rPh sb="2" eb="4">
      <t>チョウセイ</t>
    </rPh>
    <rPh sb="4" eb="6">
      <t>キキン</t>
    </rPh>
    <rPh sb="6" eb="9">
      <t>ゲンザイダカ</t>
    </rPh>
    <phoneticPr fontId="2"/>
  </si>
  <si>
    <t>減債基金現在高</t>
    <rPh sb="0" eb="2">
      <t>ゲンサイ</t>
    </rPh>
    <rPh sb="2" eb="4">
      <t>キキン</t>
    </rPh>
    <rPh sb="4" eb="7">
      <t>ゲンザイダカ</t>
    </rPh>
    <phoneticPr fontId="2"/>
  </si>
  <si>
    <t>その他特定目的基金現在高</t>
    <rPh sb="0" eb="3">
      <t>ソノタ</t>
    </rPh>
    <rPh sb="3" eb="5">
      <t>トクテイ</t>
    </rPh>
    <rPh sb="5" eb="7">
      <t>モクテキ</t>
    </rPh>
    <rPh sb="7" eb="9">
      <t>キキン</t>
    </rPh>
    <rPh sb="9" eb="12">
      <t>ゲンザイダカ</t>
    </rPh>
    <phoneticPr fontId="2"/>
  </si>
  <si>
    <t>１歳入総額</t>
    <phoneticPr fontId="2"/>
  </si>
  <si>
    <t>２歳出総額</t>
    <phoneticPr fontId="2"/>
  </si>
  <si>
    <t>３歳入歳出差引</t>
    <phoneticPr fontId="2"/>
  </si>
  <si>
    <t>４翌年度繰越財源</t>
    <phoneticPr fontId="2"/>
  </si>
  <si>
    <t>５実質収支</t>
    <phoneticPr fontId="2"/>
  </si>
  <si>
    <t>６単年度収支</t>
    <phoneticPr fontId="2"/>
  </si>
  <si>
    <t>７積立金</t>
    <phoneticPr fontId="2"/>
  </si>
  <si>
    <t>８繰上償還金</t>
    <phoneticPr fontId="2"/>
  </si>
  <si>
    <t>９積立金取崩額</t>
    <phoneticPr fontId="2"/>
  </si>
  <si>
    <t>10実質単年度収支</t>
    <phoneticPr fontId="2"/>
  </si>
  <si>
    <t>12実質収支比率</t>
    <rPh sb="2" eb="4">
      <t>ジッシツ</t>
    </rPh>
    <rPh sb="4" eb="6">
      <t>シュウシ</t>
    </rPh>
    <rPh sb="6" eb="8">
      <t>ヒリツ</t>
    </rPh>
    <phoneticPr fontId="2"/>
  </si>
  <si>
    <t>13基準財政収入額</t>
    <rPh sb="2" eb="4">
      <t>キジュン</t>
    </rPh>
    <rPh sb="4" eb="6">
      <t>ザイセイ</t>
    </rPh>
    <rPh sb="6" eb="8">
      <t>シュウニュウ</t>
    </rPh>
    <rPh sb="8" eb="9">
      <t>ガク</t>
    </rPh>
    <phoneticPr fontId="2"/>
  </si>
  <si>
    <t>14基準財政需要額</t>
    <rPh sb="2" eb="4">
      <t>キジュン</t>
    </rPh>
    <rPh sb="4" eb="6">
      <t>ザイセイ</t>
    </rPh>
    <rPh sb="6" eb="8">
      <t>ジュヨウ</t>
    </rPh>
    <rPh sb="8" eb="9">
      <t>ガク</t>
    </rPh>
    <phoneticPr fontId="2"/>
  </si>
  <si>
    <t>15標準税収入額</t>
    <rPh sb="2" eb="4">
      <t>ヒョウジュン</t>
    </rPh>
    <rPh sb="4" eb="5">
      <t>ゼイ</t>
    </rPh>
    <rPh sb="5" eb="7">
      <t>シュウニュウ</t>
    </rPh>
    <rPh sb="7" eb="8">
      <t>ガク</t>
    </rPh>
    <phoneticPr fontId="2"/>
  </si>
  <si>
    <t>16標準財政規模</t>
    <rPh sb="2" eb="4">
      <t>ヒョウジュン</t>
    </rPh>
    <rPh sb="4" eb="6">
      <t>ザイセイ</t>
    </rPh>
    <rPh sb="6" eb="8">
      <t>キボ</t>
    </rPh>
    <phoneticPr fontId="2"/>
  </si>
  <si>
    <t>17財政力指数</t>
    <rPh sb="2" eb="5">
      <t>ザイセイリョク</t>
    </rPh>
    <rPh sb="5" eb="7">
      <t>シスウ</t>
    </rPh>
    <phoneticPr fontId="2"/>
  </si>
  <si>
    <t>18経常収支比率</t>
    <rPh sb="2" eb="4">
      <t>ケイジョウ</t>
    </rPh>
    <rPh sb="4" eb="6">
      <t>シュウシ</t>
    </rPh>
    <rPh sb="6" eb="8">
      <t>ヒリツ</t>
    </rPh>
    <phoneticPr fontId="2"/>
  </si>
  <si>
    <t>19公債費負担比率</t>
    <rPh sb="2" eb="5">
      <t>コウサイヒ</t>
    </rPh>
    <rPh sb="5" eb="7">
      <t>フタン</t>
    </rPh>
    <rPh sb="7" eb="9">
      <t>ヒリツ</t>
    </rPh>
    <phoneticPr fontId="2"/>
  </si>
  <si>
    <t>20公債費比率</t>
    <rPh sb="2" eb="5">
      <t>コウサイヒ</t>
    </rPh>
    <rPh sb="5" eb="7">
      <t>ヒリツ</t>
    </rPh>
    <phoneticPr fontId="2"/>
  </si>
  <si>
    <t>１市町村民税</t>
    <rPh sb="1" eb="4">
      <t>シチョウソン</t>
    </rPh>
    <rPh sb="4" eb="5">
      <t>ミン</t>
    </rPh>
    <rPh sb="5" eb="6">
      <t>ゼイ</t>
    </rPh>
    <phoneticPr fontId="2"/>
  </si>
  <si>
    <t xml:space="preserve">   個人均等割</t>
    <rPh sb="3" eb="5">
      <t>コジン</t>
    </rPh>
    <rPh sb="5" eb="8">
      <t>キントウワ</t>
    </rPh>
    <phoneticPr fontId="2"/>
  </si>
  <si>
    <t>　　所得割</t>
    <rPh sb="2" eb="4">
      <t>ショトク</t>
    </rPh>
    <rPh sb="4" eb="5">
      <t>ワ</t>
    </rPh>
    <phoneticPr fontId="2"/>
  </si>
  <si>
    <t>　　法人均等割</t>
    <rPh sb="2" eb="4">
      <t>ホウジン</t>
    </rPh>
    <rPh sb="4" eb="6">
      <t>キントウ</t>
    </rPh>
    <rPh sb="6" eb="7">
      <t>ワ</t>
    </rPh>
    <phoneticPr fontId="3"/>
  </si>
  <si>
    <t>　　法人税割</t>
    <rPh sb="2" eb="5">
      <t>ホウジンゼイ</t>
    </rPh>
    <rPh sb="5" eb="6">
      <t>ワ</t>
    </rPh>
    <phoneticPr fontId="3"/>
  </si>
  <si>
    <t>２固定資産税</t>
    <rPh sb="1" eb="3">
      <t>コテイ</t>
    </rPh>
    <rPh sb="3" eb="6">
      <t>シサンゼイ</t>
    </rPh>
    <phoneticPr fontId="2"/>
  </si>
  <si>
    <t>　　うち純固定資産税</t>
    <rPh sb="4" eb="5">
      <t>ジュン</t>
    </rPh>
    <rPh sb="5" eb="7">
      <t>コテイ</t>
    </rPh>
    <rPh sb="7" eb="10">
      <t>シサンゼイ</t>
    </rPh>
    <phoneticPr fontId="2"/>
  </si>
  <si>
    <t>３軽自動車税</t>
    <rPh sb="1" eb="2">
      <t>ケイ</t>
    </rPh>
    <rPh sb="2" eb="5">
      <t>ジドウシャ</t>
    </rPh>
    <rPh sb="5" eb="6">
      <t>ゼイ</t>
    </rPh>
    <phoneticPr fontId="3"/>
  </si>
  <si>
    <t>４市町村たばこ税</t>
    <rPh sb="1" eb="4">
      <t>シチョウソン</t>
    </rPh>
    <rPh sb="7" eb="8">
      <t>ゼイ</t>
    </rPh>
    <phoneticPr fontId="3"/>
  </si>
  <si>
    <t>５鉱産税</t>
    <rPh sb="1" eb="3">
      <t>コウサン</t>
    </rPh>
    <rPh sb="3" eb="4">
      <t>ゼイ</t>
    </rPh>
    <phoneticPr fontId="3"/>
  </si>
  <si>
    <t>６特別土地保有税</t>
    <rPh sb="1" eb="3">
      <t>トクベツ</t>
    </rPh>
    <rPh sb="3" eb="5">
      <t>トチ</t>
    </rPh>
    <rPh sb="5" eb="7">
      <t>ホユウ</t>
    </rPh>
    <rPh sb="7" eb="8">
      <t>ゼイ</t>
    </rPh>
    <phoneticPr fontId="3"/>
  </si>
  <si>
    <t>７法廷外普通税</t>
    <rPh sb="1" eb="3">
      <t>ホウテイ</t>
    </rPh>
    <rPh sb="3" eb="4">
      <t>ガイ</t>
    </rPh>
    <rPh sb="4" eb="6">
      <t>フツウ</t>
    </rPh>
    <rPh sb="6" eb="7">
      <t>ゼイ</t>
    </rPh>
    <phoneticPr fontId="3"/>
  </si>
  <si>
    <t>８旧法による税</t>
    <rPh sb="1" eb="3">
      <t>キュウホウ</t>
    </rPh>
    <rPh sb="6" eb="7">
      <t>ゼイ</t>
    </rPh>
    <phoneticPr fontId="3"/>
  </si>
  <si>
    <t>９目的税</t>
    <rPh sb="1" eb="4">
      <t>モクテキゼイ</t>
    </rPh>
    <phoneticPr fontId="2"/>
  </si>
  <si>
    <t>　　入湯税</t>
    <rPh sb="2" eb="4">
      <t>ニュウトウ</t>
    </rPh>
    <rPh sb="4" eb="5">
      <t>ゼイ</t>
    </rPh>
    <phoneticPr fontId="2"/>
  </si>
  <si>
    <t>　　事業所税</t>
    <rPh sb="2" eb="5">
      <t>ジギョウショ</t>
    </rPh>
    <rPh sb="5" eb="6">
      <t>ゼイ</t>
    </rPh>
    <phoneticPr fontId="3"/>
  </si>
  <si>
    <t>　　都市計画税</t>
    <rPh sb="2" eb="4">
      <t>トシ</t>
    </rPh>
    <rPh sb="4" eb="6">
      <t>ケイカク</t>
    </rPh>
    <rPh sb="6" eb="7">
      <t>ゼイ</t>
    </rPh>
    <phoneticPr fontId="3"/>
  </si>
  <si>
    <t>　　水利地益税等</t>
    <rPh sb="2" eb="4">
      <t>スイリ</t>
    </rPh>
    <rPh sb="4" eb="6">
      <t>チエキ</t>
    </rPh>
    <rPh sb="6" eb="7">
      <t>ゼイ</t>
    </rPh>
    <rPh sb="7" eb="8">
      <t>トウ</t>
    </rPh>
    <phoneticPr fontId="3"/>
  </si>
  <si>
    <t>　  合　　　　 計</t>
    <phoneticPr fontId="2"/>
  </si>
  <si>
    <t xml:space="preserve"> 　歳 　出 　合　計</t>
    <rPh sb="8" eb="9">
      <t>ゴウ</t>
    </rPh>
    <rPh sb="10" eb="11">
      <t>ケイ</t>
    </rPh>
    <phoneticPr fontId="2"/>
  </si>
  <si>
    <t>１人　件　費</t>
    <phoneticPr fontId="2"/>
  </si>
  <si>
    <t>　　うち職員給与費</t>
    <rPh sb="4" eb="6">
      <t>ショクイン</t>
    </rPh>
    <rPh sb="6" eb="8">
      <t>キュウヨ</t>
    </rPh>
    <rPh sb="8" eb="9">
      <t>ヒ</t>
    </rPh>
    <phoneticPr fontId="2"/>
  </si>
  <si>
    <t>２扶　助　費</t>
    <phoneticPr fontId="2"/>
  </si>
  <si>
    <t>３公　債　費</t>
    <phoneticPr fontId="2"/>
  </si>
  <si>
    <t>　　元利償還金</t>
    <rPh sb="2" eb="4">
      <t>ガンリ</t>
    </rPh>
    <rPh sb="4" eb="7">
      <t>ショウカンキン</t>
    </rPh>
    <phoneticPr fontId="2"/>
  </si>
  <si>
    <t>　　一時借入金利子</t>
    <rPh sb="2" eb="4">
      <t>イチジ</t>
    </rPh>
    <rPh sb="4" eb="6">
      <t>カリイレ</t>
    </rPh>
    <rPh sb="6" eb="7">
      <t>キン</t>
    </rPh>
    <rPh sb="7" eb="9">
      <t>リシ</t>
    </rPh>
    <phoneticPr fontId="2"/>
  </si>
  <si>
    <t>４物　件　費</t>
    <phoneticPr fontId="2"/>
  </si>
  <si>
    <t>５維 持 補 修 費</t>
    <phoneticPr fontId="2"/>
  </si>
  <si>
    <t>６補　助　費　等</t>
    <phoneticPr fontId="2"/>
  </si>
  <si>
    <t>　　うち一部事務組合負担金</t>
    <rPh sb="4" eb="6">
      <t>イチブ</t>
    </rPh>
    <rPh sb="6" eb="8">
      <t>ジム</t>
    </rPh>
    <rPh sb="8" eb="10">
      <t>クミアイ</t>
    </rPh>
    <rPh sb="10" eb="13">
      <t>フタンキン</t>
    </rPh>
    <phoneticPr fontId="2"/>
  </si>
  <si>
    <t>７繰　出　金</t>
    <phoneticPr fontId="2"/>
  </si>
  <si>
    <t>８積　立　金　</t>
    <phoneticPr fontId="2"/>
  </si>
  <si>
    <t>９投資・出資金・貸出金</t>
    <rPh sb="8" eb="10">
      <t>カシダシ</t>
    </rPh>
    <rPh sb="10" eb="11">
      <t>キン</t>
    </rPh>
    <phoneticPr fontId="2"/>
  </si>
  <si>
    <t>10普 通 建 設 事 業 費</t>
    <phoneticPr fontId="2"/>
  </si>
  <si>
    <t xml:space="preserve"> 　　うち補助事業費</t>
    <phoneticPr fontId="2"/>
  </si>
  <si>
    <t xml:space="preserve"> 　　うち単独事業費</t>
    <phoneticPr fontId="2"/>
  </si>
  <si>
    <t>11災 害 復 旧 事 業 費</t>
    <phoneticPr fontId="2"/>
  </si>
  <si>
    <t>12失 業 対 策 事 業 費</t>
    <phoneticPr fontId="2"/>
  </si>
  <si>
    <t>義 務 的 経 費（1～３）</t>
    <phoneticPr fontId="2"/>
  </si>
  <si>
    <t>投 資 的 経 費（10～12）</t>
    <phoneticPr fontId="2"/>
  </si>
  <si>
    <t>10前年度繰上充用金</t>
    <rPh sb="2" eb="5">
      <t>ゼンネンド</t>
    </rPh>
    <rPh sb="5" eb="7">
      <t>クリア</t>
    </rPh>
    <rPh sb="7" eb="9">
      <t>ジュウヨウ</t>
    </rPh>
    <rPh sb="9" eb="10">
      <t>キン</t>
    </rPh>
    <phoneticPr fontId="2"/>
  </si>
  <si>
    <t>13 諸 支 出 金</t>
  </si>
  <si>
    <t>９８(H10)</t>
    <phoneticPr fontId="2"/>
  </si>
  <si>
    <t>９９(H11)</t>
    <phoneticPr fontId="2"/>
  </si>
  <si>
    <t>0 年度末住民基本台帳人口</t>
    <rPh sb="2" eb="4">
      <t>ネンド</t>
    </rPh>
    <rPh sb="4" eb="5">
      <t>マツ</t>
    </rPh>
    <rPh sb="5" eb="7">
      <t>ジュウミン</t>
    </rPh>
    <rPh sb="7" eb="9">
      <t>キホン</t>
    </rPh>
    <rPh sb="9" eb="11">
      <t>ダイチョウ</t>
    </rPh>
    <rPh sb="11" eb="13">
      <t>ジンコウ</t>
    </rPh>
    <phoneticPr fontId="2"/>
  </si>
  <si>
    <t>９０（H2）</t>
    <phoneticPr fontId="2"/>
  </si>
  <si>
    <t>９１（H3）</t>
    <phoneticPr fontId="2"/>
  </si>
  <si>
    <t>９２（H4）</t>
    <phoneticPr fontId="2"/>
  </si>
  <si>
    <t>９３（H5）</t>
    <phoneticPr fontId="2"/>
  </si>
  <si>
    <t>９４（H6）</t>
    <phoneticPr fontId="2"/>
  </si>
  <si>
    <t>９５（H7）</t>
    <phoneticPr fontId="2"/>
  </si>
  <si>
    <t>９６（H8）</t>
    <phoneticPr fontId="2"/>
  </si>
  <si>
    <t>２ 総　務　費</t>
    <phoneticPr fontId="2"/>
  </si>
  <si>
    <t>１ 議　会　費</t>
    <phoneticPr fontId="2"/>
  </si>
  <si>
    <t>３ 民　生　費</t>
    <phoneticPr fontId="2"/>
  </si>
  <si>
    <t>歳入の状況</t>
    <rPh sb="0" eb="2">
      <t>サイニュウ</t>
    </rPh>
    <rPh sb="3" eb="5">
      <t>ジョウキョウ</t>
    </rPh>
    <phoneticPr fontId="2"/>
  </si>
  <si>
    <t>歳入の状況（構成比）</t>
    <rPh sb="0" eb="2">
      <t>サイニュウ</t>
    </rPh>
    <rPh sb="3" eb="5">
      <t>ジョウキョウ</t>
    </rPh>
    <rPh sb="6" eb="9">
      <t>コウセイヒ</t>
    </rPh>
    <phoneticPr fontId="2"/>
  </si>
  <si>
    <t>税の状況</t>
    <rPh sb="0" eb="1">
      <t>ゼイ</t>
    </rPh>
    <rPh sb="2" eb="4">
      <t>ジョウキョウ</t>
    </rPh>
    <phoneticPr fontId="2"/>
  </si>
  <si>
    <t>性質別歳出の状況</t>
    <rPh sb="0" eb="2">
      <t>セイシツ</t>
    </rPh>
    <rPh sb="2" eb="3">
      <t>ベツ</t>
    </rPh>
    <rPh sb="3" eb="5">
      <t>サイシュツ</t>
    </rPh>
    <rPh sb="6" eb="8">
      <t>ジョウキョウ</t>
    </rPh>
    <phoneticPr fontId="2"/>
  </si>
  <si>
    <t>性質別歳出の状況（構成比）</t>
    <rPh sb="0" eb="2">
      <t>セイシツ</t>
    </rPh>
    <rPh sb="2" eb="3">
      <t>ベツ</t>
    </rPh>
    <rPh sb="3" eb="5">
      <t>サイシュツ</t>
    </rPh>
    <rPh sb="6" eb="8">
      <t>ジョウキョウ</t>
    </rPh>
    <rPh sb="9" eb="12">
      <t>コウセイヒ</t>
    </rPh>
    <phoneticPr fontId="2"/>
  </si>
  <si>
    <t>税の状況（構成比）</t>
    <rPh sb="0" eb="1">
      <t>ゼイ</t>
    </rPh>
    <rPh sb="2" eb="4">
      <t>ジョウキョウ</t>
    </rPh>
    <rPh sb="5" eb="8">
      <t>コウセイヒ</t>
    </rPh>
    <phoneticPr fontId="2"/>
  </si>
  <si>
    <t>目的別歳出</t>
    <rPh sb="0" eb="3">
      <t>モクテキベツ</t>
    </rPh>
    <rPh sb="3" eb="5">
      <t>サイシュツ</t>
    </rPh>
    <phoneticPr fontId="2"/>
  </si>
  <si>
    <t>目的別歳出（構成比）</t>
    <rPh sb="0" eb="3">
      <t>モクテキベツ</t>
    </rPh>
    <rPh sb="3" eb="5">
      <t>サイシュツ</t>
    </rPh>
    <rPh sb="6" eb="9">
      <t>コウセイヒ</t>
    </rPh>
    <phoneticPr fontId="2"/>
  </si>
  <si>
    <t>４ 衛　生　費</t>
    <phoneticPr fontId="2"/>
  </si>
  <si>
    <t>５ 労　働　費</t>
    <phoneticPr fontId="2"/>
  </si>
  <si>
    <t>６ 農 林 水 産 業 費</t>
    <phoneticPr fontId="2"/>
  </si>
  <si>
    <t>７ 商　工　費</t>
    <phoneticPr fontId="2"/>
  </si>
  <si>
    <t>８ 土　木　費</t>
    <phoneticPr fontId="2"/>
  </si>
  <si>
    <t>９ 消　防　費</t>
    <phoneticPr fontId="2"/>
  </si>
  <si>
    <t>10 教　育　費</t>
    <phoneticPr fontId="2"/>
  </si>
  <si>
    <t>11 災 害 復 旧 費</t>
    <phoneticPr fontId="2"/>
  </si>
  <si>
    <t>12 公　債　費</t>
    <phoneticPr fontId="2"/>
  </si>
  <si>
    <t>15 特別区財調納付金</t>
    <rPh sb="3" eb="6">
      <t>トクベツク</t>
    </rPh>
    <rPh sb="6" eb="7">
      <t>ザイ</t>
    </rPh>
    <rPh sb="7" eb="8">
      <t>チョウ</t>
    </rPh>
    <rPh sb="8" eb="11">
      <t>ノウフキン</t>
    </rPh>
    <phoneticPr fontId="2"/>
  </si>
  <si>
    <t>14 前年度繰上充用金</t>
    <rPh sb="3" eb="6">
      <t>ゼンネンド</t>
    </rPh>
    <rPh sb="6" eb="8">
      <t>クリアゲ</t>
    </rPh>
    <rPh sb="8" eb="10">
      <t>ジュウヨウ</t>
    </rPh>
    <rPh sb="10" eb="11">
      <t>キン</t>
    </rPh>
    <phoneticPr fontId="2"/>
  </si>
  <si>
    <t xml:space="preserve">   歳 出 合　計</t>
    <rPh sb="7" eb="8">
      <t>ゴウ</t>
    </rPh>
    <rPh sb="9" eb="10">
      <t>ケイ</t>
    </rPh>
    <phoneticPr fontId="2"/>
  </si>
  <si>
    <t>１ 地 方 税</t>
    <phoneticPr fontId="2"/>
  </si>
  <si>
    <t>２ 地方譲与税</t>
    <phoneticPr fontId="2"/>
  </si>
  <si>
    <t>４ 地方消費税交付金</t>
    <phoneticPr fontId="2"/>
  </si>
  <si>
    <t>５ ゴルフ場利用税交付金</t>
    <phoneticPr fontId="3"/>
  </si>
  <si>
    <t>６ 特別地方消費税交付金</t>
    <phoneticPr fontId="3"/>
  </si>
  <si>
    <t>７ 自動車取得税交付金</t>
    <phoneticPr fontId="3"/>
  </si>
  <si>
    <t>９ 地方特例交付金</t>
    <rPh sb="2" eb="4">
      <t>チホウ</t>
    </rPh>
    <rPh sb="4" eb="6">
      <t>トクレイ</t>
    </rPh>
    <rPh sb="6" eb="9">
      <t>コウフキン</t>
    </rPh>
    <phoneticPr fontId="3"/>
  </si>
  <si>
    <t>10 地方交付税</t>
    <phoneticPr fontId="3"/>
  </si>
  <si>
    <t xml:space="preserve"> (1) 普通交付税</t>
    <phoneticPr fontId="2"/>
  </si>
  <si>
    <t xml:space="preserve"> (2) 特別交付税</t>
    <phoneticPr fontId="2"/>
  </si>
  <si>
    <t>11 交通安全対策特別交付金</t>
    <phoneticPr fontId="3"/>
  </si>
  <si>
    <t>12 分担金・負担金</t>
    <phoneticPr fontId="3"/>
  </si>
  <si>
    <t>13 使用料</t>
    <phoneticPr fontId="3"/>
  </si>
  <si>
    <t>14 手 数 料</t>
    <phoneticPr fontId="3"/>
  </si>
  <si>
    <t>15 国庫支出金</t>
    <phoneticPr fontId="3"/>
  </si>
  <si>
    <t>16 県支出金</t>
    <phoneticPr fontId="3"/>
  </si>
  <si>
    <t>17 財産収入</t>
    <phoneticPr fontId="3"/>
  </si>
  <si>
    <t>18 寄 附 金</t>
    <rPh sb="5" eb="6">
      <t>フ</t>
    </rPh>
    <phoneticPr fontId="3"/>
  </si>
  <si>
    <t>19 繰 入 金</t>
    <phoneticPr fontId="3"/>
  </si>
  <si>
    <t>20 繰 越 金</t>
    <phoneticPr fontId="3"/>
  </si>
  <si>
    <t>21 諸 収 入</t>
    <phoneticPr fontId="3"/>
  </si>
  <si>
    <t>22 地 方 債</t>
    <phoneticPr fontId="3"/>
  </si>
  <si>
    <t>財政指標</t>
    <rPh sb="0" eb="2">
      <t>ザイセイ</t>
    </rPh>
    <rPh sb="2" eb="4">
      <t>シヒョウ</t>
    </rPh>
    <phoneticPr fontId="2"/>
  </si>
  <si>
    <t xml:space="preserve"> 地 方 税</t>
    <phoneticPr fontId="2"/>
  </si>
  <si>
    <t xml:space="preserve"> 国庫支出金</t>
    <phoneticPr fontId="2"/>
  </si>
  <si>
    <t xml:space="preserve"> 地 方 債</t>
    <phoneticPr fontId="2"/>
  </si>
  <si>
    <t>　  合　　　　 計</t>
  </si>
  <si>
    <t>市町村民税</t>
    <phoneticPr fontId="2"/>
  </si>
  <si>
    <t>固定資産税</t>
    <phoneticPr fontId="2"/>
  </si>
  <si>
    <t>市町村たばこ税</t>
    <phoneticPr fontId="2"/>
  </si>
  <si>
    <t>歳出総額</t>
    <phoneticPr fontId="2"/>
  </si>
  <si>
    <t>地方債現在高</t>
    <phoneticPr fontId="2"/>
  </si>
  <si>
    <t>人　件　費</t>
    <phoneticPr fontId="2"/>
  </si>
  <si>
    <t>扶　助　費</t>
    <phoneticPr fontId="2"/>
  </si>
  <si>
    <t>公　債　費</t>
    <phoneticPr fontId="2"/>
  </si>
  <si>
    <t>物　件　費</t>
    <phoneticPr fontId="2"/>
  </si>
  <si>
    <t>維 持 補 修 費</t>
    <phoneticPr fontId="2"/>
  </si>
  <si>
    <t>投資・出資金・貸出金</t>
    <phoneticPr fontId="2"/>
  </si>
  <si>
    <t>総額</t>
    <rPh sb="0" eb="2">
      <t>ソウガク</t>
    </rPh>
    <phoneticPr fontId="2"/>
  </si>
  <si>
    <t>普通建設事業費</t>
    <phoneticPr fontId="2"/>
  </si>
  <si>
    <t xml:space="preserve"> 総　務　費</t>
    <phoneticPr fontId="2"/>
  </si>
  <si>
    <t xml:space="preserve"> 民　生　費</t>
    <phoneticPr fontId="2"/>
  </si>
  <si>
    <t xml:space="preserve"> 衛　生　費</t>
    <phoneticPr fontId="2"/>
  </si>
  <si>
    <t xml:space="preserve"> 商　工　費</t>
    <phoneticPr fontId="2"/>
  </si>
  <si>
    <t xml:space="preserve"> 土　木　費</t>
    <phoneticPr fontId="2"/>
  </si>
  <si>
    <t xml:space="preserve"> 教　育　費</t>
    <phoneticPr fontId="2"/>
  </si>
  <si>
    <t xml:space="preserve"> 公　債　費</t>
    <phoneticPr fontId="2"/>
  </si>
  <si>
    <t xml:space="preserve"> 総　　額</t>
    <rPh sb="1" eb="2">
      <t>フサ</t>
    </rPh>
    <rPh sb="4" eb="5">
      <t>ガク</t>
    </rPh>
    <phoneticPr fontId="2"/>
  </si>
  <si>
    <t xml:space="preserve"> 補助事業費</t>
    <phoneticPr fontId="2"/>
  </si>
  <si>
    <t xml:space="preserve"> 単独事業費</t>
    <phoneticPr fontId="2"/>
  </si>
  <si>
    <t>９７(H9）</t>
    <phoneticPr fontId="2"/>
  </si>
  <si>
    <t>９８(H10）</t>
    <phoneticPr fontId="2"/>
  </si>
  <si>
    <t>９９(H11）</t>
    <phoneticPr fontId="2"/>
  </si>
  <si>
    <t>９９(H11)</t>
    <phoneticPr fontId="2"/>
  </si>
  <si>
    <t>（百万円）</t>
    <rPh sb="1" eb="2">
      <t>ヒャク</t>
    </rPh>
    <rPh sb="2" eb="4">
      <t>マンエン</t>
    </rPh>
    <phoneticPr fontId="2"/>
  </si>
  <si>
    <t>　　　（百万円、％）</t>
    <rPh sb="4" eb="5">
      <t>ヒャク</t>
    </rPh>
    <rPh sb="5" eb="7">
      <t>マンエン</t>
    </rPh>
    <phoneticPr fontId="2"/>
  </si>
  <si>
    <t xml:space="preserve"> 農林水産業費</t>
    <phoneticPr fontId="2"/>
  </si>
  <si>
    <t>特定財源（12～22）</t>
    <rPh sb="0" eb="2">
      <t>トクテイ</t>
    </rPh>
    <rPh sb="2" eb="4">
      <t>ザイゲン</t>
    </rPh>
    <phoneticPr fontId="2"/>
  </si>
  <si>
    <t>地方交付税</t>
    <phoneticPr fontId="2"/>
  </si>
  <si>
    <t>００(H12)</t>
    <phoneticPr fontId="2"/>
  </si>
  <si>
    <t>００(H12）</t>
    <phoneticPr fontId="2"/>
  </si>
  <si>
    <t>11普 通 建 設 事 業 費</t>
    <phoneticPr fontId="2"/>
  </si>
  <si>
    <t>12災 害 復 旧 事 業 費</t>
    <phoneticPr fontId="2"/>
  </si>
  <si>
    <t>13失 業 対 策 事 業 費</t>
    <phoneticPr fontId="2"/>
  </si>
  <si>
    <t>投 資 的 経 費（11～12）</t>
    <phoneticPr fontId="2"/>
  </si>
  <si>
    <t>県支出金</t>
    <rPh sb="0" eb="1">
      <t>ケン</t>
    </rPh>
    <rPh sb="1" eb="3">
      <t>シシュツ</t>
    </rPh>
    <rPh sb="3" eb="4">
      <t>キン</t>
    </rPh>
    <phoneticPr fontId="2"/>
  </si>
  <si>
    <t>塩谷町</t>
    <rPh sb="0" eb="3">
      <t>シオヤチョウ</t>
    </rPh>
    <phoneticPr fontId="2"/>
  </si>
  <si>
    <t>０１(H13)</t>
    <phoneticPr fontId="2"/>
  </si>
  <si>
    <t>０２(H14)</t>
    <phoneticPr fontId="2"/>
  </si>
  <si>
    <t>０３(H15)</t>
    <phoneticPr fontId="2"/>
  </si>
  <si>
    <t xml:space="preserve"> (1)減税補てん債</t>
    <rPh sb="4" eb="6">
      <t>ゲンゼイ</t>
    </rPh>
    <rPh sb="6" eb="7">
      <t>ホ</t>
    </rPh>
    <rPh sb="9" eb="10">
      <t>サイ</t>
    </rPh>
    <phoneticPr fontId="2"/>
  </si>
  <si>
    <t xml:space="preserve"> (2)臨時財政対策債</t>
    <rPh sb="4" eb="6">
      <t>リンジ</t>
    </rPh>
    <rPh sb="6" eb="8">
      <t>ザイセイ</t>
    </rPh>
    <rPh sb="8" eb="10">
      <t>タイサク</t>
    </rPh>
    <rPh sb="10" eb="11">
      <t>サイ</t>
    </rPh>
    <phoneticPr fontId="2"/>
  </si>
  <si>
    <t>０４(H16)</t>
    <phoneticPr fontId="2"/>
  </si>
  <si>
    <t>3-1利子割交付金</t>
    <phoneticPr fontId="2"/>
  </si>
  <si>
    <t>3-1利子割交付金</t>
    <phoneticPr fontId="2"/>
  </si>
  <si>
    <t>3-2配当割交付金</t>
    <phoneticPr fontId="2"/>
  </si>
  <si>
    <t>3-2配当割交付金</t>
    <phoneticPr fontId="2"/>
  </si>
  <si>
    <t>3-3株式等譲渡所得割交付金</t>
    <phoneticPr fontId="2"/>
  </si>
  <si>
    <t>3-3株式等譲渡所得割交付金</t>
    <phoneticPr fontId="2"/>
  </si>
  <si>
    <t>21実質公債費比率</t>
    <rPh sb="2" eb="4">
      <t>ジッシツ</t>
    </rPh>
    <rPh sb="4" eb="7">
      <t>コウサイヒ</t>
    </rPh>
    <rPh sb="7" eb="9">
      <t>ヒリツ</t>
    </rPh>
    <phoneticPr fontId="2"/>
  </si>
  <si>
    <t>22起債制限比率</t>
    <rPh sb="2" eb="4">
      <t>キサイ</t>
    </rPh>
    <rPh sb="4" eb="6">
      <t>セイゲン</t>
    </rPh>
    <rPh sb="6" eb="8">
      <t>ヒリツ</t>
    </rPh>
    <phoneticPr fontId="2"/>
  </si>
  <si>
    <t>０５(H17)</t>
    <phoneticPr fontId="2"/>
  </si>
  <si>
    <t>０６(H18)</t>
    <phoneticPr fontId="2"/>
  </si>
  <si>
    <t>23将来負担比率</t>
    <phoneticPr fontId="2"/>
  </si>
  <si>
    <t>24積立金現在高</t>
    <rPh sb="2" eb="4">
      <t>ツミタテ</t>
    </rPh>
    <rPh sb="4" eb="5">
      <t>キン</t>
    </rPh>
    <rPh sb="5" eb="7">
      <t>ゲンザイ</t>
    </rPh>
    <rPh sb="7" eb="8">
      <t>ダカ</t>
    </rPh>
    <phoneticPr fontId="2"/>
  </si>
  <si>
    <t>25地方債現在高</t>
    <rPh sb="2" eb="5">
      <t>チホウサイ</t>
    </rPh>
    <rPh sb="5" eb="7">
      <t>ゲンザイ</t>
    </rPh>
    <rPh sb="7" eb="8">
      <t>ダカ</t>
    </rPh>
    <phoneticPr fontId="2"/>
  </si>
  <si>
    <t>26債務負担行為額</t>
    <rPh sb="2" eb="4">
      <t>サイム</t>
    </rPh>
    <rPh sb="4" eb="6">
      <t>フタン</t>
    </rPh>
    <rPh sb="6" eb="8">
      <t>コウイ</t>
    </rPh>
    <rPh sb="8" eb="9">
      <t>ガク</t>
    </rPh>
    <phoneticPr fontId="2"/>
  </si>
  <si>
    <t>27収益事業収入</t>
    <rPh sb="2" eb="4">
      <t>シュウエキ</t>
    </rPh>
    <rPh sb="4" eb="6">
      <t>ジギョウ</t>
    </rPh>
    <rPh sb="6" eb="8">
      <t>シュウニュウ</t>
    </rPh>
    <phoneticPr fontId="2"/>
  </si>
  <si>
    <t>28土地開発基金現在高</t>
    <rPh sb="2" eb="4">
      <t>トチ</t>
    </rPh>
    <rPh sb="4" eb="6">
      <t>カイハツ</t>
    </rPh>
    <rPh sb="6" eb="8">
      <t>キキン</t>
    </rPh>
    <rPh sb="8" eb="10">
      <t>ゲンザイ</t>
    </rPh>
    <rPh sb="10" eb="11">
      <t>ダカ</t>
    </rPh>
    <phoneticPr fontId="2"/>
  </si>
  <si>
    <t>０７(H19)</t>
    <phoneticPr fontId="2"/>
  </si>
  <si>
    <t>０８(H20)</t>
    <phoneticPr fontId="2"/>
  </si>
  <si>
    <t>０９(H21)</t>
    <phoneticPr fontId="2"/>
  </si>
  <si>
    <t>１０(H22)</t>
  </si>
  <si>
    <t>１０(H22)</t>
    <phoneticPr fontId="2"/>
  </si>
  <si>
    <t>１１(H23)</t>
  </si>
  <si>
    <t>１１(H23)</t>
    <phoneticPr fontId="2"/>
  </si>
  <si>
    <t xml:space="preserve"> (3) 震災復興特別交付税</t>
    <phoneticPr fontId="2"/>
  </si>
  <si>
    <t>１２(H24)</t>
    <phoneticPr fontId="2"/>
  </si>
  <si>
    <t>１３(H25)</t>
    <phoneticPr fontId="2"/>
  </si>
  <si>
    <t>１４(H26)</t>
    <phoneticPr fontId="2"/>
  </si>
  <si>
    <t>１５(H27)</t>
    <phoneticPr fontId="2"/>
  </si>
  <si>
    <t>１２(H24)</t>
    <phoneticPr fontId="2"/>
  </si>
  <si>
    <t>１３(H25)</t>
    <phoneticPr fontId="2"/>
  </si>
  <si>
    <t>１４(H26)</t>
    <phoneticPr fontId="2"/>
  </si>
  <si>
    <t>１５(H27)</t>
    <phoneticPr fontId="2"/>
  </si>
  <si>
    <t>１２(H24)</t>
    <phoneticPr fontId="2"/>
  </si>
  <si>
    <t>１３(H25)</t>
    <phoneticPr fontId="2"/>
  </si>
  <si>
    <t>１５(H27)</t>
    <phoneticPr fontId="2"/>
  </si>
  <si>
    <t>１６(H28)</t>
    <phoneticPr fontId="2"/>
  </si>
  <si>
    <t>うち臨時財政対策債</t>
    <rPh sb="2" eb="9">
      <t>リ</t>
    </rPh>
    <phoneticPr fontId="2"/>
  </si>
  <si>
    <t>塩谷町</t>
  </si>
  <si>
    <t>１７(H29)</t>
  </si>
  <si>
    <t>１７(H29)</t>
    <phoneticPr fontId="2"/>
  </si>
  <si>
    <t>１８(H30)</t>
    <phoneticPr fontId="2"/>
  </si>
  <si>
    <t>１９(R1)</t>
    <phoneticPr fontId="2"/>
  </si>
  <si>
    <t>８ 自動車税環境性能割交付金</t>
  </si>
  <si>
    <t>８ 自動車税環境性能割交付金</t>
    <phoneticPr fontId="2"/>
  </si>
  <si>
    <t>-</t>
  </si>
  <si>
    <t>（％）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</si>
</sst>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76" formatCode="#,##0.00_ ;[Red]\-#,##0.00\ "/>
    <numFmt numFmtId="177" formatCode="0.0_);[Red]\(0.0\)"/>
    <numFmt numFmtId="178" formatCode="#,##0;[Red]#,##0"/>
    <numFmt numFmtId="179" formatCode="#,###,"/>
    <numFmt numFmtId="180" formatCode="0.0_);\(0.0\)"/>
    <numFmt numFmtId="181" formatCode="0.00_ "/>
    <numFmt numFmtId="182" formatCode="0.0_ "/>
    <numFmt numFmtId="183" formatCode="#,##0,"/>
    <numFmt numFmtId="184" formatCode="#,##0.0"/>
    <numFmt numFmtId="185" formatCode="0.0%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7"/>
      <name val="ＭＳ Ｐ明朝"/>
      <family val="1"/>
      <charset val="128"/>
    </font>
    <font>
      <sz val="10"/>
      <color indexed="8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0" fillId="0" borderId="0">
      <alignment vertical="center"/>
    </xf>
  </cellStyleXfs>
  <cellXfs count="103">
    <xf numFmtId="0" fontId="0" fillId="0" borderId="0" xfId="0"/>
    <xf numFmtId="0" fontId="5" fillId="0" borderId="0" xfId="0" applyFont="1"/>
    <xf numFmtId="0" fontId="5" fillId="0" borderId="1" xfId="0" applyFont="1" applyBorder="1"/>
    <xf numFmtId="0" fontId="4" fillId="0" borderId="1" xfId="0" applyFont="1" applyFill="1" applyBorder="1" applyAlignment="1" applyProtection="1">
      <alignment vertical="center"/>
    </xf>
    <xf numFmtId="0" fontId="4" fillId="0" borderId="1" xfId="0" applyFont="1" applyFill="1" applyBorder="1" applyAlignment="1" applyProtection="1">
      <alignment horizontal="left" vertical="center"/>
    </xf>
    <xf numFmtId="38" fontId="5" fillId="0" borderId="1" xfId="1" applyFont="1" applyBorder="1"/>
    <xf numFmtId="38" fontId="5" fillId="0" borderId="0" xfId="1" applyFont="1"/>
    <xf numFmtId="179" fontId="5" fillId="0" borderId="1" xfId="1" applyNumberFormat="1" applyFont="1" applyBorder="1"/>
    <xf numFmtId="179" fontId="4" fillId="0" borderId="1" xfId="1" applyNumberFormat="1" applyFont="1" applyFill="1" applyBorder="1" applyProtection="1"/>
    <xf numFmtId="179" fontId="5" fillId="0" borderId="0" xfId="1" applyNumberFormat="1" applyFont="1"/>
    <xf numFmtId="179" fontId="4" fillId="0" borderId="1" xfId="0" applyNumberFormat="1" applyFont="1" applyFill="1" applyBorder="1" applyProtection="1"/>
    <xf numFmtId="179" fontId="4" fillId="0" borderId="1" xfId="1" applyNumberFormat="1" applyFont="1" applyFill="1" applyBorder="1" applyAlignment="1" applyProtection="1">
      <alignment horizontal="right" vertical="center"/>
    </xf>
    <xf numFmtId="179" fontId="5" fillId="0" borderId="0" xfId="0" applyNumberFormat="1" applyFont="1"/>
    <xf numFmtId="179" fontId="4" fillId="0" borderId="1" xfId="0" applyNumberFormat="1" applyFont="1" applyFill="1" applyBorder="1" applyAlignment="1" applyProtection="1">
      <alignment vertical="center"/>
    </xf>
    <xf numFmtId="183" fontId="5" fillId="0" borderId="1" xfId="0" applyNumberFormat="1" applyFont="1" applyBorder="1"/>
    <xf numFmtId="183" fontId="4" fillId="0" borderId="1" xfId="1" applyNumberFormat="1" applyFont="1" applyFill="1" applyBorder="1" applyProtection="1"/>
    <xf numFmtId="183" fontId="5" fillId="0" borderId="1" xfId="1" applyNumberFormat="1" applyFont="1" applyBorder="1"/>
    <xf numFmtId="183" fontId="5" fillId="0" borderId="0" xfId="0" applyNumberFormat="1" applyFont="1"/>
    <xf numFmtId="183" fontId="4" fillId="0" borderId="1" xfId="0" applyNumberFormat="1" applyFont="1" applyFill="1" applyBorder="1" applyProtection="1"/>
    <xf numFmtId="183" fontId="5" fillId="0" borderId="0" xfId="1" applyNumberFormat="1" applyFont="1"/>
    <xf numFmtId="183" fontId="4" fillId="0" borderId="1" xfId="0" applyNumberFormat="1" applyFont="1" applyBorder="1"/>
    <xf numFmtId="183" fontId="4" fillId="0" borderId="0" xfId="0" applyNumberFormat="1" applyFont="1"/>
    <xf numFmtId="183" fontId="4" fillId="0" borderId="1" xfId="1" applyNumberFormat="1" applyFont="1" applyBorder="1"/>
    <xf numFmtId="183" fontId="4" fillId="0" borderId="1" xfId="0" applyNumberFormat="1" applyFont="1" applyFill="1" applyBorder="1" applyAlignment="1" applyProtection="1">
      <alignment vertical="center"/>
    </xf>
    <xf numFmtId="183" fontId="4" fillId="0" borderId="0" xfId="1" applyNumberFormat="1" applyFont="1"/>
    <xf numFmtId="182" fontId="5" fillId="0" borderId="1" xfId="0" applyNumberFormat="1" applyFont="1" applyBorder="1"/>
    <xf numFmtId="182" fontId="5" fillId="0" borderId="1" xfId="1" applyNumberFormat="1" applyFont="1" applyBorder="1"/>
    <xf numFmtId="0" fontId="6" fillId="0" borderId="0" xfId="0" applyFont="1"/>
    <xf numFmtId="0" fontId="7" fillId="0" borderId="0" xfId="0" applyFont="1"/>
    <xf numFmtId="179" fontId="6" fillId="0" borderId="0" xfId="0" applyNumberFormat="1" applyFont="1"/>
    <xf numFmtId="184" fontId="4" fillId="0" borderId="1" xfId="1" applyNumberFormat="1" applyFont="1" applyFill="1" applyBorder="1" applyProtection="1"/>
    <xf numFmtId="184" fontId="5" fillId="0" borderId="1" xfId="1" applyNumberFormat="1" applyFont="1" applyBorder="1"/>
    <xf numFmtId="183" fontId="6" fillId="0" borderId="0" xfId="0" applyNumberFormat="1" applyFont="1"/>
    <xf numFmtId="183" fontId="7" fillId="0" borderId="0" xfId="0" applyNumberFormat="1" applyFont="1"/>
    <xf numFmtId="184" fontId="4" fillId="0" borderId="1" xfId="0" applyNumberFormat="1" applyFont="1" applyFill="1" applyBorder="1" applyProtection="1"/>
    <xf numFmtId="182" fontId="4" fillId="0" borderId="1" xfId="1" applyNumberFormat="1" applyFont="1" applyFill="1" applyBorder="1" applyProtection="1"/>
    <xf numFmtId="182" fontId="4" fillId="0" borderId="1" xfId="0" applyNumberFormat="1" applyFont="1" applyBorder="1"/>
    <xf numFmtId="183" fontId="8" fillId="0" borderId="0" xfId="0" applyNumberFormat="1" applyFont="1"/>
    <xf numFmtId="183" fontId="9" fillId="0" borderId="0" xfId="0" applyNumberFormat="1" applyFont="1"/>
    <xf numFmtId="182" fontId="4" fillId="0" borderId="1" xfId="0" applyNumberFormat="1" applyFont="1" applyFill="1" applyBorder="1" applyProtection="1"/>
    <xf numFmtId="182" fontId="4" fillId="0" borderId="0" xfId="0" applyNumberFormat="1" applyFont="1"/>
    <xf numFmtId="182" fontId="4" fillId="0" borderId="0" xfId="1" applyNumberFormat="1" applyFont="1"/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38" fontId="5" fillId="0" borderId="0" xfId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83" fontId="0" fillId="0" borderId="0" xfId="0" applyNumberFormat="1"/>
    <xf numFmtId="0" fontId="5" fillId="0" borderId="1" xfId="0" applyFont="1" applyBorder="1" applyAlignment="1">
      <alignment vertical="center"/>
    </xf>
    <xf numFmtId="38" fontId="5" fillId="0" borderId="1" xfId="1" applyFont="1" applyBorder="1" applyAlignment="1">
      <alignment vertical="center"/>
    </xf>
    <xf numFmtId="178" fontId="5" fillId="0" borderId="1" xfId="1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vertical="center"/>
    </xf>
    <xf numFmtId="183" fontId="5" fillId="0" borderId="1" xfId="0" applyNumberFormat="1" applyFont="1" applyBorder="1" applyAlignment="1">
      <alignment vertical="center"/>
    </xf>
    <xf numFmtId="183" fontId="5" fillId="0" borderId="1" xfId="1" applyNumberFormat="1" applyFont="1" applyBorder="1" applyAlignment="1">
      <alignment vertical="center"/>
    </xf>
    <xf numFmtId="183" fontId="4" fillId="0" borderId="1" xfId="1" applyNumberFormat="1" applyFont="1" applyBorder="1" applyAlignment="1" applyProtection="1">
      <alignment vertical="center"/>
    </xf>
    <xf numFmtId="180" fontId="5" fillId="0" borderId="1" xfId="1" applyNumberFormat="1" applyFont="1" applyBorder="1" applyAlignment="1">
      <alignment vertical="center"/>
    </xf>
    <xf numFmtId="179" fontId="5" fillId="0" borderId="1" xfId="1" applyNumberFormat="1" applyFont="1" applyBorder="1" applyAlignment="1">
      <alignment vertical="center"/>
    </xf>
    <xf numFmtId="179" fontId="5" fillId="0" borderId="1" xfId="0" applyNumberFormat="1" applyFont="1" applyBorder="1" applyAlignment="1">
      <alignment vertical="center"/>
    </xf>
    <xf numFmtId="181" fontId="5" fillId="0" borderId="1" xfId="1" applyNumberFormat="1" applyFont="1" applyBorder="1" applyAlignment="1">
      <alignment vertical="center"/>
    </xf>
    <xf numFmtId="181" fontId="5" fillId="0" borderId="1" xfId="0" applyNumberFormat="1" applyFont="1" applyBorder="1" applyAlignment="1">
      <alignment vertical="center"/>
    </xf>
    <xf numFmtId="176" fontId="5" fillId="0" borderId="1" xfId="1" applyNumberFormat="1" applyFont="1" applyBorder="1" applyAlignment="1">
      <alignment vertical="center"/>
    </xf>
    <xf numFmtId="182" fontId="5" fillId="0" borderId="1" xfId="1" applyNumberFormat="1" applyFont="1" applyBorder="1" applyAlignment="1">
      <alignment vertical="center"/>
    </xf>
    <xf numFmtId="182" fontId="5" fillId="0" borderId="1" xfId="0" applyNumberFormat="1" applyFont="1" applyBorder="1" applyAlignment="1">
      <alignment vertical="center"/>
    </xf>
    <xf numFmtId="177" fontId="5" fillId="0" borderId="1" xfId="1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185" fontId="5" fillId="0" borderId="0" xfId="0" applyNumberFormat="1" applyFont="1"/>
    <xf numFmtId="183" fontId="5" fillId="0" borderId="1" xfId="0" applyNumberFormat="1" applyFont="1" applyBorder="1" applyAlignment="1"/>
    <xf numFmtId="183" fontId="4" fillId="0" borderId="1" xfId="0" applyNumberFormat="1" applyFont="1" applyFill="1" applyBorder="1" applyAlignment="1" applyProtection="1"/>
    <xf numFmtId="183" fontId="4" fillId="0" borderId="1" xfId="0" applyNumberFormat="1" applyFont="1" applyBorder="1" applyAlignment="1"/>
    <xf numFmtId="185" fontId="7" fillId="0" borderId="0" xfId="0" applyNumberFormat="1" applyFont="1"/>
    <xf numFmtId="179" fontId="7" fillId="0" borderId="0" xfId="0" applyNumberFormat="1" applyFont="1"/>
    <xf numFmtId="0" fontId="0" fillId="0" borderId="0" xfId="0" applyAlignment="1">
      <alignment horizontal="left"/>
    </xf>
    <xf numFmtId="183" fontId="5" fillId="0" borderId="0" xfId="0" applyNumberFormat="1" applyFont="1" applyBorder="1"/>
    <xf numFmtId="183" fontId="4" fillId="0" borderId="1" xfId="0" applyNumberFormat="1" applyFont="1" applyBorder="1" applyAlignment="1">
      <alignment vertical="center"/>
    </xf>
    <xf numFmtId="183" fontId="4" fillId="0" borderId="0" xfId="0" applyNumberFormat="1" applyFont="1" applyAlignment="1">
      <alignment vertical="center"/>
    </xf>
    <xf numFmtId="183" fontId="5" fillId="0" borderId="0" xfId="0" applyNumberFormat="1" applyFont="1" applyAlignment="1">
      <alignment vertical="center"/>
    </xf>
    <xf numFmtId="179" fontId="5" fillId="0" borderId="1" xfId="0" applyNumberFormat="1" applyFont="1" applyBorder="1" applyAlignment="1">
      <alignment horizontal="center" vertical="center"/>
    </xf>
    <xf numFmtId="179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38" fontId="5" fillId="0" borderId="0" xfId="1" applyFont="1" applyAlignment="1">
      <alignment vertical="center"/>
    </xf>
    <xf numFmtId="183" fontId="5" fillId="0" borderId="1" xfId="1" applyNumberFormat="1" applyFont="1" applyBorder="1" applyAlignment="1" applyProtection="1">
      <alignment vertical="center"/>
    </xf>
    <xf numFmtId="183" fontId="5" fillId="0" borderId="1" xfId="1" applyNumberFormat="1" applyFont="1" applyFill="1" applyBorder="1" applyProtection="1"/>
    <xf numFmtId="179" fontId="5" fillId="0" borderId="1" xfId="0" applyNumberFormat="1" applyFont="1" applyFill="1" applyBorder="1" applyProtection="1"/>
    <xf numFmtId="179" fontId="5" fillId="0" borderId="1" xfId="1" applyNumberFormat="1" applyFont="1" applyFill="1" applyBorder="1" applyProtection="1"/>
    <xf numFmtId="179" fontId="5" fillId="0" borderId="1" xfId="1" applyNumberFormat="1" applyFont="1" applyFill="1" applyBorder="1" applyAlignment="1" applyProtection="1">
      <alignment horizontal="right" vertical="center"/>
    </xf>
    <xf numFmtId="179" fontId="5" fillId="0" borderId="0" xfId="0" applyNumberFormat="1" applyFont="1" applyFill="1"/>
    <xf numFmtId="183" fontId="5" fillId="0" borderId="0" xfId="0" applyNumberFormat="1" applyFont="1" applyFill="1"/>
    <xf numFmtId="0" fontId="5" fillId="0" borderId="1" xfId="0" applyFont="1" applyFill="1" applyBorder="1" applyAlignment="1">
      <alignment vertical="center"/>
    </xf>
    <xf numFmtId="183" fontId="5" fillId="0" borderId="1" xfId="1" applyNumberFormat="1" applyFont="1" applyFill="1" applyBorder="1"/>
    <xf numFmtId="179" fontId="7" fillId="0" borderId="0" xfId="0" applyNumberFormat="1" applyFont="1" applyFill="1"/>
    <xf numFmtId="184" fontId="5" fillId="0" borderId="1" xfId="1" applyNumberFormat="1" applyFont="1" applyFill="1" applyBorder="1" applyProtection="1"/>
    <xf numFmtId="184" fontId="5" fillId="0" borderId="1" xfId="1" applyNumberFormat="1" applyFont="1" applyFill="1" applyBorder="1"/>
    <xf numFmtId="183" fontId="5" fillId="0" borderId="1" xfId="0" applyNumberFormat="1" applyFont="1" applyFill="1" applyBorder="1" applyProtection="1"/>
    <xf numFmtId="184" fontId="5" fillId="0" borderId="1" xfId="0" applyNumberFormat="1" applyFont="1" applyFill="1" applyBorder="1" applyProtection="1"/>
    <xf numFmtId="183" fontId="5" fillId="0" borderId="1" xfId="0" applyNumberFormat="1" applyFont="1" applyFill="1" applyBorder="1" applyAlignment="1" applyProtection="1"/>
    <xf numFmtId="182" fontId="5" fillId="0" borderId="1" xfId="0" applyNumberFormat="1" applyFont="1" applyFill="1" applyBorder="1" applyProtection="1"/>
    <xf numFmtId="182" fontId="5" fillId="0" borderId="0" xfId="0" applyNumberFormat="1" applyFont="1"/>
    <xf numFmtId="0" fontId="5" fillId="0" borderId="1" xfId="0" applyFont="1" applyBorder="1" applyAlignment="1">
      <alignment horizontal="left" vertical="center"/>
    </xf>
    <xf numFmtId="0" fontId="4" fillId="0" borderId="1" xfId="0" applyFont="1" applyFill="1" applyBorder="1" applyAlignment="1" applyProtection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2" xfId="0" applyFont="1" applyFill="1" applyBorder="1" applyAlignment="1" applyProtection="1">
      <alignment horizontal="left" vertical="center"/>
    </xf>
    <xf numFmtId="0" fontId="4" fillId="0" borderId="3" xfId="0" applyFont="1" applyFill="1" applyBorder="1" applyAlignment="1" applyProtection="1">
      <alignment horizontal="left" vertical="center"/>
    </xf>
  </cellXfs>
  <cellStyles count="3">
    <cellStyle name="桁区切り" xfId="1" builtinId="6"/>
    <cellStyle name="標準" xfId="0" builtinId="0"/>
    <cellStyle name="標準 3 3" xfId="2" xr:uid="{4F01011B-54A1-4249-B47E-490A03C2BFD8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歳入の状況</a:t>
            </a:r>
          </a:p>
        </c:rich>
      </c:tx>
      <c:layout>
        <c:manualLayout>
          <c:xMode val="edge"/>
          <c:yMode val="edge"/>
          <c:x val="0.39579701159402325"/>
          <c:y val="1.34804406934163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4307676932945354E-2"/>
          <c:y val="0.10171589930255219"/>
          <c:w val="0.86668266415045214"/>
          <c:h val="0.73428787301666598"/>
        </c:manualLayout>
      </c:layout>
      <c:barChart>
        <c:barDir val="col"/>
        <c:grouping val="clustered"/>
        <c:varyColors val="0"/>
        <c:ser>
          <c:idx val="5"/>
          <c:order val="5"/>
          <c:tx>
            <c:strRef>
              <c:f>グラフ!$P$7</c:f>
              <c:strCache>
                <c:ptCount val="1"/>
                <c:pt idx="0">
                  <c:v>　 歳 入 合 計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グラフ!$Q$1:$AT$1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９９(H11）</c:v>
                </c:pt>
                <c:pt idx="9">
                  <c:v>００(H12）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１９(R1)</c:v>
                </c:pt>
              </c:strCache>
            </c:strRef>
          </c:cat>
          <c:val>
            <c:numRef>
              <c:f>グラフ!$Q$7:$AT$7</c:f>
              <c:numCache>
                <c:formatCode>#,##0,</c:formatCode>
                <c:ptCount val="29"/>
                <c:pt idx="0">
                  <c:v>5305399</c:v>
                </c:pt>
                <c:pt idx="1">
                  <c:v>5890931</c:v>
                </c:pt>
                <c:pt idx="2">
                  <c:v>6507349</c:v>
                </c:pt>
                <c:pt idx="3">
                  <c:v>6028266</c:v>
                </c:pt>
                <c:pt idx="4">
                  <c:v>5780314</c:v>
                </c:pt>
                <c:pt idx="5">
                  <c:v>5598414</c:v>
                </c:pt>
                <c:pt idx="6">
                  <c:v>5733254</c:v>
                </c:pt>
                <c:pt idx="7">
                  <c:v>6432593</c:v>
                </c:pt>
                <c:pt idx="8">
                  <c:v>5949296</c:v>
                </c:pt>
                <c:pt idx="9">
                  <c:v>6496337</c:v>
                </c:pt>
                <c:pt idx="10">
                  <c:v>5746337</c:v>
                </c:pt>
                <c:pt idx="11">
                  <c:v>5860983</c:v>
                </c:pt>
                <c:pt idx="12">
                  <c:v>5879861</c:v>
                </c:pt>
                <c:pt idx="13">
                  <c:v>6492787</c:v>
                </c:pt>
                <c:pt idx="14">
                  <c:v>4904799</c:v>
                </c:pt>
                <c:pt idx="15">
                  <c:v>4657849</c:v>
                </c:pt>
                <c:pt idx="16">
                  <c:v>4913525</c:v>
                </c:pt>
                <c:pt idx="17">
                  <c:v>5049184</c:v>
                </c:pt>
                <c:pt idx="18">
                  <c:v>5459110</c:v>
                </c:pt>
                <c:pt idx="19">
                  <c:v>5800915</c:v>
                </c:pt>
                <c:pt idx="20">
                  <c:v>5646175</c:v>
                </c:pt>
                <c:pt idx="21">
                  <c:v>4969866</c:v>
                </c:pt>
                <c:pt idx="22">
                  <c:v>5725726</c:v>
                </c:pt>
                <c:pt idx="23">
                  <c:v>5221930</c:v>
                </c:pt>
                <c:pt idx="24">
                  <c:v>5559482</c:v>
                </c:pt>
                <c:pt idx="25">
                  <c:v>5414767</c:v>
                </c:pt>
                <c:pt idx="26">
                  <c:v>5115598</c:v>
                </c:pt>
                <c:pt idx="27">
                  <c:v>5986688</c:v>
                </c:pt>
                <c:pt idx="28">
                  <c:v>6107989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7F-4154-8098-4E7CDE3D85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0"/>
        <c:axId val="78115968"/>
        <c:axId val="78118272"/>
      </c:barChart>
      <c:lineChart>
        <c:grouping val="standard"/>
        <c:varyColors val="0"/>
        <c:ser>
          <c:idx val="1"/>
          <c:order val="0"/>
          <c:tx>
            <c:strRef>
              <c:f>グラフ!$P$2</c:f>
              <c:strCache>
                <c:ptCount val="1"/>
                <c:pt idx="0">
                  <c:v> 地 方 税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グラフ!$Q$1:$AT$1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９９(H11）</c:v>
                </c:pt>
                <c:pt idx="9">
                  <c:v>００(H12）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１９(R1)</c:v>
                </c:pt>
              </c:strCache>
            </c:strRef>
          </c:cat>
          <c:val>
            <c:numRef>
              <c:f>グラフ!$Q$2:$AT$2</c:f>
              <c:numCache>
                <c:formatCode>#,##0,</c:formatCode>
                <c:ptCount val="29"/>
                <c:pt idx="0">
                  <c:v>1429027</c:v>
                </c:pt>
                <c:pt idx="1">
                  <c:v>1547268</c:v>
                </c:pt>
                <c:pt idx="2">
                  <c:v>1495505</c:v>
                </c:pt>
                <c:pt idx="3">
                  <c:v>1440812</c:v>
                </c:pt>
                <c:pt idx="4">
                  <c:v>1453267</c:v>
                </c:pt>
                <c:pt idx="5">
                  <c:v>1448964</c:v>
                </c:pt>
                <c:pt idx="6">
                  <c:v>1542261</c:v>
                </c:pt>
                <c:pt idx="7">
                  <c:v>1462116</c:v>
                </c:pt>
                <c:pt idx="8">
                  <c:v>1452085</c:v>
                </c:pt>
                <c:pt idx="9">
                  <c:v>1450906</c:v>
                </c:pt>
                <c:pt idx="10">
                  <c:v>1426168</c:v>
                </c:pt>
                <c:pt idx="11">
                  <c:v>1420852</c:v>
                </c:pt>
                <c:pt idx="12">
                  <c:v>1336937</c:v>
                </c:pt>
                <c:pt idx="13">
                  <c:v>1401260</c:v>
                </c:pt>
                <c:pt idx="14">
                  <c:v>1422836</c:v>
                </c:pt>
                <c:pt idx="15">
                  <c:v>1452586</c:v>
                </c:pt>
                <c:pt idx="16">
                  <c:v>1548203</c:v>
                </c:pt>
                <c:pt idx="17">
                  <c:v>1546555</c:v>
                </c:pt>
                <c:pt idx="18">
                  <c:v>1467636</c:v>
                </c:pt>
                <c:pt idx="19">
                  <c:v>1417686</c:v>
                </c:pt>
                <c:pt idx="20">
                  <c:v>1441734</c:v>
                </c:pt>
                <c:pt idx="21">
                  <c:v>1423522</c:v>
                </c:pt>
                <c:pt idx="22">
                  <c:v>1438663</c:v>
                </c:pt>
                <c:pt idx="23">
                  <c:v>1431047</c:v>
                </c:pt>
                <c:pt idx="24">
                  <c:v>1420593</c:v>
                </c:pt>
                <c:pt idx="25">
                  <c:v>1434367</c:v>
                </c:pt>
                <c:pt idx="26">
                  <c:v>1493180</c:v>
                </c:pt>
                <c:pt idx="27">
                  <c:v>1495246</c:v>
                </c:pt>
                <c:pt idx="28">
                  <c:v>1571596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D7F-4154-8098-4E7CDE3D8564}"/>
            </c:ext>
          </c:extLst>
        </c:ser>
        <c:ser>
          <c:idx val="0"/>
          <c:order val="1"/>
          <c:tx>
            <c:strRef>
              <c:f>グラフ!$P$3</c:f>
              <c:strCache>
                <c:ptCount val="1"/>
                <c:pt idx="0">
                  <c:v>地方交付税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グラフ!$Q$1:$AT$1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９９(H11）</c:v>
                </c:pt>
                <c:pt idx="9">
                  <c:v>００(H12）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１９(R1)</c:v>
                </c:pt>
              </c:strCache>
            </c:strRef>
          </c:cat>
          <c:val>
            <c:numRef>
              <c:f>グラフ!$Q$3:$AT$3</c:f>
              <c:numCache>
                <c:formatCode>#,##0,</c:formatCode>
                <c:ptCount val="29"/>
                <c:pt idx="0">
                  <c:v>1597121</c:v>
                </c:pt>
                <c:pt idx="1">
                  <c:v>1693625</c:v>
                </c:pt>
                <c:pt idx="2">
                  <c:v>1793689</c:v>
                </c:pt>
                <c:pt idx="3">
                  <c:v>1690039</c:v>
                </c:pt>
                <c:pt idx="4">
                  <c:v>1765469</c:v>
                </c:pt>
                <c:pt idx="5">
                  <c:v>1855342</c:v>
                </c:pt>
                <c:pt idx="6">
                  <c:v>1976156</c:v>
                </c:pt>
                <c:pt idx="7">
                  <c:v>2002526</c:v>
                </c:pt>
                <c:pt idx="8">
                  <c:v>2088162</c:v>
                </c:pt>
                <c:pt idx="9">
                  <c:v>2131686</c:v>
                </c:pt>
                <c:pt idx="10">
                  <c:v>1998023</c:v>
                </c:pt>
                <c:pt idx="11">
                  <c:v>1875611</c:v>
                </c:pt>
                <c:pt idx="12">
                  <c:v>1647060</c:v>
                </c:pt>
                <c:pt idx="13">
                  <c:v>1598609</c:v>
                </c:pt>
                <c:pt idx="14">
                  <c:v>1565950</c:v>
                </c:pt>
                <c:pt idx="15">
                  <c:v>1596003</c:v>
                </c:pt>
                <c:pt idx="16">
                  <c:v>1532027</c:v>
                </c:pt>
                <c:pt idx="17">
                  <c:v>1703538</c:v>
                </c:pt>
                <c:pt idx="18">
                  <c:v>1740978</c:v>
                </c:pt>
                <c:pt idx="19">
                  <c:v>1889745</c:v>
                </c:pt>
                <c:pt idx="20">
                  <c:v>1925572</c:v>
                </c:pt>
                <c:pt idx="21">
                  <c:v>1900155</c:v>
                </c:pt>
                <c:pt idx="22">
                  <c:v>1921028</c:v>
                </c:pt>
                <c:pt idx="23">
                  <c:v>1913921</c:v>
                </c:pt>
                <c:pt idx="24">
                  <c:v>1968230</c:v>
                </c:pt>
                <c:pt idx="25">
                  <c:v>1910249</c:v>
                </c:pt>
                <c:pt idx="26">
                  <c:v>1909136</c:v>
                </c:pt>
                <c:pt idx="27">
                  <c:v>2308153</c:v>
                </c:pt>
                <c:pt idx="28">
                  <c:v>2055908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D7F-4154-8098-4E7CDE3D8564}"/>
            </c:ext>
          </c:extLst>
        </c:ser>
        <c:ser>
          <c:idx val="4"/>
          <c:order val="2"/>
          <c:tx>
            <c:strRef>
              <c:f>グラフ!$P$4</c:f>
              <c:strCache>
                <c:ptCount val="1"/>
                <c:pt idx="0">
                  <c:v> 国庫支出金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グラフ!$Q$1:$AT$1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９９(H11）</c:v>
                </c:pt>
                <c:pt idx="9">
                  <c:v>００(H12）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１９(R1)</c:v>
                </c:pt>
              </c:strCache>
            </c:strRef>
          </c:cat>
          <c:val>
            <c:numRef>
              <c:f>グラフ!$Q$4:$AT$4</c:f>
              <c:numCache>
                <c:formatCode>#,##0,</c:formatCode>
                <c:ptCount val="29"/>
                <c:pt idx="0">
                  <c:v>282833</c:v>
                </c:pt>
                <c:pt idx="1">
                  <c:v>406644</c:v>
                </c:pt>
                <c:pt idx="2">
                  <c:v>486600</c:v>
                </c:pt>
                <c:pt idx="3">
                  <c:v>334553</c:v>
                </c:pt>
                <c:pt idx="4">
                  <c:v>231823</c:v>
                </c:pt>
                <c:pt idx="5">
                  <c:v>215493</c:v>
                </c:pt>
                <c:pt idx="6">
                  <c:v>245358</c:v>
                </c:pt>
                <c:pt idx="7">
                  <c:v>451183</c:v>
                </c:pt>
                <c:pt idx="8">
                  <c:v>380442</c:v>
                </c:pt>
                <c:pt idx="9">
                  <c:v>518792</c:v>
                </c:pt>
                <c:pt idx="10">
                  <c:v>213797</c:v>
                </c:pt>
                <c:pt idx="11">
                  <c:v>174095</c:v>
                </c:pt>
                <c:pt idx="12">
                  <c:v>484857</c:v>
                </c:pt>
                <c:pt idx="13">
                  <c:v>712069</c:v>
                </c:pt>
                <c:pt idx="14">
                  <c:v>221706</c:v>
                </c:pt>
                <c:pt idx="15">
                  <c:v>146009</c:v>
                </c:pt>
                <c:pt idx="16">
                  <c:v>210998</c:v>
                </c:pt>
                <c:pt idx="17">
                  <c:v>250647</c:v>
                </c:pt>
                <c:pt idx="18">
                  <c:v>797207</c:v>
                </c:pt>
                <c:pt idx="19">
                  <c:v>1019312</c:v>
                </c:pt>
                <c:pt idx="20">
                  <c:v>507319</c:v>
                </c:pt>
                <c:pt idx="21">
                  <c:v>337642</c:v>
                </c:pt>
                <c:pt idx="22">
                  <c:v>778921</c:v>
                </c:pt>
                <c:pt idx="23">
                  <c:v>385361</c:v>
                </c:pt>
                <c:pt idx="24">
                  <c:v>493654</c:v>
                </c:pt>
                <c:pt idx="25">
                  <c:v>453219</c:v>
                </c:pt>
                <c:pt idx="26">
                  <c:v>322460</c:v>
                </c:pt>
                <c:pt idx="27">
                  <c:v>367039</c:v>
                </c:pt>
                <c:pt idx="28">
                  <c:v>437073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D7F-4154-8098-4E7CDE3D8564}"/>
            </c:ext>
          </c:extLst>
        </c:ser>
        <c:ser>
          <c:idx val="2"/>
          <c:order val="3"/>
          <c:tx>
            <c:strRef>
              <c:f>グラフ!$P$5</c:f>
              <c:strCache>
                <c:ptCount val="1"/>
                <c:pt idx="0">
                  <c:v>県支出金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ash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グラフ!$Q$1:$AT$1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９９(H11）</c:v>
                </c:pt>
                <c:pt idx="9">
                  <c:v>００(H12）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１９(R1)</c:v>
                </c:pt>
              </c:strCache>
            </c:strRef>
          </c:cat>
          <c:val>
            <c:numRef>
              <c:f>グラフ!$Q$5:$AT$5</c:f>
              <c:numCache>
                <c:formatCode>#,##0,</c:formatCode>
                <c:ptCount val="29"/>
                <c:pt idx="0">
                  <c:v>333104</c:v>
                </c:pt>
                <c:pt idx="1">
                  <c:v>334024</c:v>
                </c:pt>
                <c:pt idx="2">
                  <c:v>516062</c:v>
                </c:pt>
                <c:pt idx="3">
                  <c:v>427038</c:v>
                </c:pt>
                <c:pt idx="4">
                  <c:v>345061</c:v>
                </c:pt>
                <c:pt idx="5">
                  <c:v>403475</c:v>
                </c:pt>
                <c:pt idx="6">
                  <c:v>439768</c:v>
                </c:pt>
                <c:pt idx="7">
                  <c:v>413980</c:v>
                </c:pt>
                <c:pt idx="8">
                  <c:v>361281</c:v>
                </c:pt>
                <c:pt idx="9">
                  <c:v>426750</c:v>
                </c:pt>
                <c:pt idx="10">
                  <c:v>454820</c:v>
                </c:pt>
                <c:pt idx="11">
                  <c:v>545811</c:v>
                </c:pt>
                <c:pt idx="12">
                  <c:v>266631</c:v>
                </c:pt>
                <c:pt idx="13">
                  <c:v>341424</c:v>
                </c:pt>
                <c:pt idx="14">
                  <c:v>231861</c:v>
                </c:pt>
                <c:pt idx="15">
                  <c:v>183354</c:v>
                </c:pt>
                <c:pt idx="16">
                  <c:v>208939</c:v>
                </c:pt>
                <c:pt idx="17">
                  <c:v>426060</c:v>
                </c:pt>
                <c:pt idx="18">
                  <c:v>302413</c:v>
                </c:pt>
                <c:pt idx="19">
                  <c:v>336146</c:v>
                </c:pt>
                <c:pt idx="20">
                  <c:v>330408</c:v>
                </c:pt>
                <c:pt idx="21">
                  <c:v>322456</c:v>
                </c:pt>
                <c:pt idx="22">
                  <c:v>260081</c:v>
                </c:pt>
                <c:pt idx="23">
                  <c:v>292739</c:v>
                </c:pt>
                <c:pt idx="24">
                  <c:v>473860</c:v>
                </c:pt>
                <c:pt idx="25">
                  <c:v>361235</c:v>
                </c:pt>
                <c:pt idx="26">
                  <c:v>340982</c:v>
                </c:pt>
                <c:pt idx="27">
                  <c:v>344337</c:v>
                </c:pt>
                <c:pt idx="28">
                  <c:v>358517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D7F-4154-8098-4E7CDE3D8564}"/>
            </c:ext>
          </c:extLst>
        </c:ser>
        <c:ser>
          <c:idx val="3"/>
          <c:order val="4"/>
          <c:tx>
            <c:strRef>
              <c:f>グラフ!$P$6</c:f>
              <c:strCache>
                <c:ptCount val="1"/>
                <c:pt idx="0">
                  <c:v> 地 方 債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グラフ!$Q$1:$AT$1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９９(H11）</c:v>
                </c:pt>
                <c:pt idx="9">
                  <c:v>００(H12）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１９(R1)</c:v>
                </c:pt>
              </c:strCache>
            </c:strRef>
          </c:cat>
          <c:val>
            <c:numRef>
              <c:f>グラフ!$Q$6:$AT$6</c:f>
              <c:numCache>
                <c:formatCode>#,##0,</c:formatCode>
                <c:ptCount val="29"/>
                <c:pt idx="0">
                  <c:v>379400</c:v>
                </c:pt>
                <c:pt idx="1">
                  <c:v>713300</c:v>
                </c:pt>
                <c:pt idx="2">
                  <c:v>789200</c:v>
                </c:pt>
                <c:pt idx="3">
                  <c:v>878400</c:v>
                </c:pt>
                <c:pt idx="4">
                  <c:v>788100</c:v>
                </c:pt>
                <c:pt idx="5">
                  <c:v>452300</c:v>
                </c:pt>
                <c:pt idx="6">
                  <c:v>467900</c:v>
                </c:pt>
                <c:pt idx="7">
                  <c:v>784200</c:v>
                </c:pt>
                <c:pt idx="8">
                  <c:v>497500</c:v>
                </c:pt>
                <c:pt idx="9">
                  <c:v>886400</c:v>
                </c:pt>
                <c:pt idx="10">
                  <c:v>530747</c:v>
                </c:pt>
                <c:pt idx="11">
                  <c:v>868141</c:v>
                </c:pt>
                <c:pt idx="12">
                  <c:v>1115300</c:v>
                </c:pt>
                <c:pt idx="13">
                  <c:v>1240300</c:v>
                </c:pt>
                <c:pt idx="14">
                  <c:v>431900</c:v>
                </c:pt>
                <c:pt idx="15">
                  <c:v>342500</c:v>
                </c:pt>
                <c:pt idx="16">
                  <c:v>386400</c:v>
                </c:pt>
                <c:pt idx="17">
                  <c:v>260400</c:v>
                </c:pt>
                <c:pt idx="18">
                  <c:v>270000</c:v>
                </c:pt>
                <c:pt idx="19">
                  <c:v>270000</c:v>
                </c:pt>
                <c:pt idx="20">
                  <c:v>269500</c:v>
                </c:pt>
                <c:pt idx="21">
                  <c:v>180000</c:v>
                </c:pt>
                <c:pt idx="22">
                  <c:v>300000</c:v>
                </c:pt>
                <c:pt idx="23">
                  <c:v>385826</c:v>
                </c:pt>
                <c:pt idx="24">
                  <c:v>230000</c:v>
                </c:pt>
                <c:pt idx="25">
                  <c:v>224525</c:v>
                </c:pt>
                <c:pt idx="26">
                  <c:v>192900</c:v>
                </c:pt>
                <c:pt idx="27">
                  <c:v>320500</c:v>
                </c:pt>
                <c:pt idx="28">
                  <c:v>371100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D7F-4154-8098-4E7CDE3D85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689728"/>
        <c:axId val="144957440"/>
      </c:lineChart>
      <c:catAx>
        <c:axId val="781159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811827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78118272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総額（百万円）</a:t>
                </a:r>
              </a:p>
            </c:rich>
          </c:tx>
          <c:layout>
            <c:manualLayout>
              <c:xMode val="edge"/>
              <c:yMode val="edge"/>
              <c:x val="1.2259284518569037E-2"/>
              <c:y val="5.392176277366524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,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8115968"/>
        <c:crosses val="autoZero"/>
        <c:crossBetween val="between"/>
      </c:valAx>
      <c:catAx>
        <c:axId val="936897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44957440"/>
        <c:crosses val="autoZero"/>
        <c:auto val="0"/>
        <c:lblAlgn val="ctr"/>
        <c:lblOffset val="100"/>
        <c:noMultiLvlLbl val="0"/>
      </c:catAx>
      <c:valAx>
        <c:axId val="144957440"/>
        <c:scaling>
          <c:orientation val="minMax"/>
        </c:scaling>
        <c:delete val="0"/>
        <c:axPos val="r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（百万円）</a:t>
                </a:r>
              </a:p>
            </c:rich>
          </c:tx>
          <c:layout>
            <c:manualLayout>
              <c:xMode val="edge"/>
              <c:yMode val="edge"/>
              <c:x val="0.84413375493417664"/>
              <c:y val="5.8823612617285116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,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3689728"/>
        <c:crosses val="max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9420186113099506E-2"/>
          <c:y val="0.92283386513640597"/>
          <c:w val="0.82311804187934567"/>
          <c:h val="5.161258094126021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0.78740157480314954" l="0.78740157480314954" r="0.78740157480314954" t="0.78740157480314954" header="0.51181102362204722" footer="0.51181102362204722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地方債残高の推移</a:t>
            </a:r>
          </a:p>
        </c:rich>
      </c:tx>
      <c:layout>
        <c:manualLayout>
          <c:xMode val="edge"/>
          <c:yMode val="edge"/>
          <c:x val="0.34168221930005238"/>
          <c:y val="1.740290646975183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531922135791067E-2"/>
          <c:y val="0.10709523936364489"/>
          <c:w val="0.90257821649258774"/>
          <c:h val="0.72423155619664847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グラフ!$P$199</c:f>
              <c:strCache>
                <c:ptCount val="1"/>
                <c:pt idx="0">
                  <c:v>地方債現在高</c:v>
                </c:pt>
              </c:strCache>
            </c:strRef>
          </c:tx>
          <c:spPr>
            <a:pattFill prst="pct20">
              <a:fgClr>
                <a:schemeClr val="tx1"/>
              </a:fgClr>
              <a:bgClr>
                <a:schemeClr val="bg1"/>
              </a:bgClr>
            </a:pattFill>
            <a:ln w="952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グラフ!$Q$197:$AT$197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９７（H9）</c:v>
                </c:pt>
                <c:pt idx="7">
                  <c:v>９８(H10)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１９(R1)</c:v>
                </c:pt>
              </c:strCache>
            </c:strRef>
          </c:cat>
          <c:val>
            <c:numRef>
              <c:f>グラフ!$Q$199:$AT$199</c:f>
              <c:numCache>
                <c:formatCode>#,##0,</c:formatCode>
                <c:ptCount val="29"/>
                <c:pt idx="0">
                  <c:v>2965893</c:v>
                </c:pt>
                <c:pt idx="1">
                  <c:v>3443670</c:v>
                </c:pt>
                <c:pt idx="2">
                  <c:v>3987324</c:v>
                </c:pt>
                <c:pt idx="3">
                  <c:v>4609217</c:v>
                </c:pt>
                <c:pt idx="4">
                  <c:v>5119551</c:v>
                </c:pt>
                <c:pt idx="5">
                  <c:v>5247141</c:v>
                </c:pt>
                <c:pt idx="6">
                  <c:v>5303665</c:v>
                </c:pt>
                <c:pt idx="7">
                  <c:v>5636758</c:v>
                </c:pt>
                <c:pt idx="8">
                  <c:v>5683798</c:v>
                </c:pt>
                <c:pt idx="9">
                  <c:v>6091664</c:v>
                </c:pt>
                <c:pt idx="10">
                  <c:v>6114193</c:v>
                </c:pt>
                <c:pt idx="11">
                  <c:v>6452409</c:v>
                </c:pt>
                <c:pt idx="12">
                  <c:v>7035248</c:v>
                </c:pt>
                <c:pt idx="13">
                  <c:v>7683641</c:v>
                </c:pt>
                <c:pt idx="14">
                  <c:v>7427665</c:v>
                </c:pt>
                <c:pt idx="15">
                  <c:v>7214325</c:v>
                </c:pt>
                <c:pt idx="16">
                  <c:v>6919445</c:v>
                </c:pt>
                <c:pt idx="17">
                  <c:v>6540111</c:v>
                </c:pt>
                <c:pt idx="18">
                  <c:v>6245369</c:v>
                </c:pt>
                <c:pt idx="19">
                  <c:v>5962980</c:v>
                </c:pt>
                <c:pt idx="20">
                  <c:v>5389090</c:v>
                </c:pt>
                <c:pt idx="21">
                  <c:v>5046416</c:v>
                </c:pt>
                <c:pt idx="22">
                  <c:v>4837532</c:v>
                </c:pt>
                <c:pt idx="23">
                  <c:v>4601173</c:v>
                </c:pt>
                <c:pt idx="24">
                  <c:v>4373034</c:v>
                </c:pt>
                <c:pt idx="25">
                  <c:v>4101030</c:v>
                </c:pt>
                <c:pt idx="26">
                  <c:v>3851442</c:v>
                </c:pt>
                <c:pt idx="27">
                  <c:v>3754420</c:v>
                </c:pt>
                <c:pt idx="28">
                  <c:v>3743807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E6-4848-8AC7-683C50CB70B5}"/>
            </c:ext>
          </c:extLst>
        </c:ser>
        <c:ser>
          <c:idx val="2"/>
          <c:order val="2"/>
          <c:tx>
            <c:strRef>
              <c:f>グラフ!$P$200</c:f>
              <c:strCache>
                <c:ptCount val="1"/>
                <c:pt idx="0">
                  <c:v>うち臨時財政対策債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strRef>
              <c:f>グラフ!$Q$197:$AT$197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９７（H9）</c:v>
                </c:pt>
                <c:pt idx="7">
                  <c:v>９８(H10)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１９(R1)</c:v>
                </c:pt>
              </c:strCache>
            </c:strRef>
          </c:cat>
          <c:val>
            <c:numRef>
              <c:f>グラフ!$Q$200:$AT$200</c:f>
              <c:numCache>
                <c:formatCode>#,##0,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109200</c:v>
                </c:pt>
                <c:pt idx="11">
                  <c:v>329000</c:v>
                </c:pt>
                <c:pt idx="12">
                  <c:v>748800</c:v>
                </c:pt>
                <c:pt idx="13">
                  <c:v>1043300</c:v>
                </c:pt>
                <c:pt idx="14">
                  <c:v>1266668</c:v>
                </c:pt>
                <c:pt idx="15">
                  <c:v>1453537</c:v>
                </c:pt>
                <c:pt idx="16">
                  <c:v>1591264</c:v>
                </c:pt>
                <c:pt idx="17">
                  <c:v>1708725</c:v>
                </c:pt>
                <c:pt idx="18">
                  <c:v>1903798</c:v>
                </c:pt>
                <c:pt idx="19">
                  <c:v>2085889</c:v>
                </c:pt>
                <c:pt idx="20">
                  <c:v>2256277</c:v>
                </c:pt>
                <c:pt idx="21">
                  <c:v>2324648</c:v>
                </c:pt>
                <c:pt idx="22">
                  <c:v>2447128</c:v>
                </c:pt>
                <c:pt idx="23">
                  <c:v>2502073</c:v>
                </c:pt>
                <c:pt idx="24">
                  <c:v>2572931</c:v>
                </c:pt>
                <c:pt idx="25">
                  <c:v>2589150</c:v>
                </c:pt>
                <c:pt idx="26">
                  <c:v>2593704</c:v>
                </c:pt>
                <c:pt idx="27">
                  <c:v>2586682</c:v>
                </c:pt>
                <c:pt idx="28">
                  <c:v>2524962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0E6-4848-8AC7-683C50CB70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7518720"/>
        <c:axId val="37533184"/>
      </c:barChart>
      <c:lineChart>
        <c:grouping val="standard"/>
        <c:varyColors val="0"/>
        <c:ser>
          <c:idx val="1"/>
          <c:order val="0"/>
          <c:tx>
            <c:strRef>
              <c:f>グラフ!$P$198</c:f>
              <c:strCache>
                <c:ptCount val="1"/>
                <c:pt idx="0">
                  <c:v>歳出総額</c:v>
                </c:pt>
              </c:strCache>
            </c:strRef>
          </c:tx>
          <c:spPr>
            <a:ln w="22225">
              <a:solidFill>
                <a:srgbClr val="000000"/>
              </a:solidFill>
              <a:prstDash val="solid"/>
            </a:ln>
          </c:spPr>
          <c:marker>
            <c:symbol val="circle"/>
            <c:size val="8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グラフ!$Q$197:$AT$197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９７（H9）</c:v>
                </c:pt>
                <c:pt idx="7">
                  <c:v>９８(H10)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１９(R1)</c:v>
                </c:pt>
              </c:strCache>
            </c:strRef>
          </c:cat>
          <c:val>
            <c:numRef>
              <c:f>グラフ!$Q$198:$AT$198</c:f>
              <c:numCache>
                <c:formatCode>#,##0,</c:formatCode>
                <c:ptCount val="29"/>
                <c:pt idx="0">
                  <c:v>5136648</c:v>
                </c:pt>
                <c:pt idx="1">
                  <c:v>5616729</c:v>
                </c:pt>
                <c:pt idx="2">
                  <c:v>6174659</c:v>
                </c:pt>
                <c:pt idx="3">
                  <c:v>5845858</c:v>
                </c:pt>
                <c:pt idx="4">
                  <c:v>5592996</c:v>
                </c:pt>
                <c:pt idx="5">
                  <c:v>5343080</c:v>
                </c:pt>
                <c:pt idx="6">
                  <c:v>5415515</c:v>
                </c:pt>
                <c:pt idx="7">
                  <c:v>6108741</c:v>
                </c:pt>
                <c:pt idx="8">
                  <c:v>5635458</c:v>
                </c:pt>
                <c:pt idx="9">
                  <c:v>6214689</c:v>
                </c:pt>
                <c:pt idx="10">
                  <c:v>5484440</c:v>
                </c:pt>
                <c:pt idx="11">
                  <c:v>5607308</c:v>
                </c:pt>
                <c:pt idx="12">
                  <c:v>5611339</c:v>
                </c:pt>
                <c:pt idx="13">
                  <c:v>6235746</c:v>
                </c:pt>
                <c:pt idx="14">
                  <c:v>4763176</c:v>
                </c:pt>
                <c:pt idx="15">
                  <c:v>4441080</c:v>
                </c:pt>
                <c:pt idx="16">
                  <c:v>4705811</c:v>
                </c:pt>
                <c:pt idx="17">
                  <c:v>4815761</c:v>
                </c:pt>
                <c:pt idx="18">
                  <c:v>5150177</c:v>
                </c:pt>
                <c:pt idx="19">
                  <c:v>5492958</c:v>
                </c:pt>
                <c:pt idx="20">
                  <c:v>5385433</c:v>
                </c:pt>
                <c:pt idx="21">
                  <c:v>4461716</c:v>
                </c:pt>
                <c:pt idx="22">
                  <c:v>5490597</c:v>
                </c:pt>
                <c:pt idx="23">
                  <c:v>4969396</c:v>
                </c:pt>
                <c:pt idx="24">
                  <c:v>5165554</c:v>
                </c:pt>
                <c:pt idx="25">
                  <c:v>5127776</c:v>
                </c:pt>
                <c:pt idx="26">
                  <c:v>4853399</c:v>
                </c:pt>
                <c:pt idx="27">
                  <c:v>5545708</c:v>
                </c:pt>
                <c:pt idx="28">
                  <c:v>5385797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0E6-4848-8AC7-683C50CB70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518720"/>
        <c:axId val="37533184"/>
      </c:lineChart>
      <c:catAx>
        <c:axId val="375187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753318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7533184"/>
        <c:scaling>
          <c:orientation val="minMax"/>
          <c:max val="8000000"/>
        </c:scaling>
        <c:delete val="0"/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（百万円）</a:t>
                </a:r>
              </a:p>
            </c:rich>
          </c:tx>
          <c:layout>
            <c:manualLayout>
              <c:xMode val="edge"/>
              <c:yMode val="edge"/>
              <c:x val="4.1144927306621892E-2"/>
              <c:y val="6.425712334239727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,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751872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8061059326471743"/>
          <c:y val="0.90440453821574596"/>
          <c:w val="0.49012998790810158"/>
          <c:h val="6.961018677342681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0.98399999999999999" l="0.78700000000000003" r="0.78700000000000003" t="0.98399999999999999" header="0.5" footer="0.5"/>
    <c:pageSetup paperSize="9" orientation="landscape" horizontalDpi="0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400"/>
              <a:t>普通建設事業の推移</a:t>
            </a:r>
          </a:p>
        </c:rich>
      </c:tx>
      <c:layout>
        <c:manualLayout>
          <c:xMode val="edge"/>
          <c:yMode val="edge"/>
          <c:x val="0.44931482290588221"/>
          <c:y val="3.95172056780099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28035390328923E-2"/>
          <c:y val="0.10695209856121556"/>
          <c:w val="0.89415551418557604"/>
          <c:h val="0.7450864030188267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グラフ!$P$160</c:f>
              <c:strCache>
                <c:ptCount val="1"/>
                <c:pt idx="0">
                  <c:v> 補助事業費</c:v>
                </c:pt>
              </c:strCache>
            </c:strRef>
          </c:tx>
          <c:spPr>
            <a:pattFill prst="pct9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グラフ!$Q$159:$AT$159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１９(R1)</c:v>
                </c:pt>
              </c:strCache>
            </c:strRef>
          </c:cat>
          <c:val>
            <c:numRef>
              <c:f>グラフ!$Q$160:$AT$160</c:f>
              <c:numCache>
                <c:formatCode>#,##0,</c:formatCode>
                <c:ptCount val="29"/>
                <c:pt idx="0">
                  <c:v>430943</c:v>
                </c:pt>
                <c:pt idx="1">
                  <c:v>916972</c:v>
                </c:pt>
                <c:pt idx="2">
                  <c:v>792462</c:v>
                </c:pt>
                <c:pt idx="3">
                  <c:v>624138</c:v>
                </c:pt>
                <c:pt idx="4">
                  <c:v>371190</c:v>
                </c:pt>
                <c:pt idx="5">
                  <c:v>134421</c:v>
                </c:pt>
                <c:pt idx="6">
                  <c:v>205974</c:v>
                </c:pt>
                <c:pt idx="7">
                  <c:v>343035</c:v>
                </c:pt>
                <c:pt idx="8">
                  <c:v>211464</c:v>
                </c:pt>
                <c:pt idx="9">
                  <c:v>1122403</c:v>
                </c:pt>
                <c:pt idx="10">
                  <c:v>362054</c:v>
                </c:pt>
                <c:pt idx="11">
                  <c:v>567502</c:v>
                </c:pt>
                <c:pt idx="12">
                  <c:v>682490</c:v>
                </c:pt>
                <c:pt idx="13">
                  <c:v>1294536</c:v>
                </c:pt>
                <c:pt idx="14">
                  <c:v>187427</c:v>
                </c:pt>
                <c:pt idx="15">
                  <c:v>44693</c:v>
                </c:pt>
                <c:pt idx="16">
                  <c:v>235196</c:v>
                </c:pt>
                <c:pt idx="17">
                  <c:v>322736</c:v>
                </c:pt>
                <c:pt idx="18">
                  <c:v>202192</c:v>
                </c:pt>
                <c:pt idx="19">
                  <c:v>742137</c:v>
                </c:pt>
                <c:pt idx="20">
                  <c:v>503206</c:v>
                </c:pt>
                <c:pt idx="21">
                  <c:v>215884</c:v>
                </c:pt>
                <c:pt idx="22">
                  <c:v>696042</c:v>
                </c:pt>
                <c:pt idx="23">
                  <c:v>91620</c:v>
                </c:pt>
                <c:pt idx="24">
                  <c:v>228961</c:v>
                </c:pt>
                <c:pt idx="25">
                  <c:v>60209</c:v>
                </c:pt>
                <c:pt idx="26">
                  <c:v>36619</c:v>
                </c:pt>
                <c:pt idx="27">
                  <c:v>226036</c:v>
                </c:pt>
                <c:pt idx="28">
                  <c:v>261332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61-4564-B719-17C584EE503A}"/>
            </c:ext>
          </c:extLst>
        </c:ser>
        <c:ser>
          <c:idx val="1"/>
          <c:order val="1"/>
          <c:tx>
            <c:strRef>
              <c:f>グラフ!$P$161</c:f>
              <c:strCache>
                <c:ptCount val="1"/>
                <c:pt idx="0">
                  <c:v> 単独事業費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グラフ!$Q$159:$AT$159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１９(R1)</c:v>
                </c:pt>
              </c:strCache>
            </c:strRef>
          </c:cat>
          <c:val>
            <c:numRef>
              <c:f>グラフ!$Q$161:$AT$161</c:f>
              <c:numCache>
                <c:formatCode>#,##0,</c:formatCode>
                <c:ptCount val="29"/>
                <c:pt idx="0">
                  <c:v>1058865</c:v>
                </c:pt>
                <c:pt idx="1">
                  <c:v>1097712</c:v>
                </c:pt>
                <c:pt idx="2">
                  <c:v>1367729</c:v>
                </c:pt>
                <c:pt idx="3">
                  <c:v>1130382</c:v>
                </c:pt>
                <c:pt idx="4">
                  <c:v>1079337</c:v>
                </c:pt>
                <c:pt idx="5">
                  <c:v>866565</c:v>
                </c:pt>
                <c:pt idx="6">
                  <c:v>714574</c:v>
                </c:pt>
                <c:pt idx="7">
                  <c:v>1034289</c:v>
                </c:pt>
                <c:pt idx="8">
                  <c:v>681543</c:v>
                </c:pt>
                <c:pt idx="9">
                  <c:v>789448</c:v>
                </c:pt>
                <c:pt idx="10">
                  <c:v>742721</c:v>
                </c:pt>
                <c:pt idx="11">
                  <c:v>859868</c:v>
                </c:pt>
                <c:pt idx="12">
                  <c:v>631400</c:v>
                </c:pt>
                <c:pt idx="13">
                  <c:v>912803</c:v>
                </c:pt>
                <c:pt idx="14">
                  <c:v>363141</c:v>
                </c:pt>
                <c:pt idx="15">
                  <c:v>213876</c:v>
                </c:pt>
                <c:pt idx="16">
                  <c:v>199723</c:v>
                </c:pt>
                <c:pt idx="17">
                  <c:v>200466</c:v>
                </c:pt>
                <c:pt idx="18">
                  <c:v>359698</c:v>
                </c:pt>
                <c:pt idx="19">
                  <c:v>387688</c:v>
                </c:pt>
                <c:pt idx="20">
                  <c:v>379662</c:v>
                </c:pt>
                <c:pt idx="21">
                  <c:v>219162</c:v>
                </c:pt>
                <c:pt idx="22">
                  <c:v>565618</c:v>
                </c:pt>
                <c:pt idx="23">
                  <c:v>408041</c:v>
                </c:pt>
                <c:pt idx="24">
                  <c:v>317386</c:v>
                </c:pt>
                <c:pt idx="25">
                  <c:v>333755</c:v>
                </c:pt>
                <c:pt idx="26">
                  <c:v>260303</c:v>
                </c:pt>
                <c:pt idx="27">
                  <c:v>467805</c:v>
                </c:pt>
                <c:pt idx="28">
                  <c:v>334695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A61-4564-B719-17C584EE50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37670272"/>
        <c:axId val="37680256"/>
      </c:barChart>
      <c:catAx>
        <c:axId val="376702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7680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680256"/>
        <c:scaling>
          <c:orientation val="minMax"/>
          <c:max val="1400000"/>
        </c:scaling>
        <c:delete val="0"/>
        <c:axPos val="l"/>
        <c:majorGridlines>
          <c:spPr>
            <a:ln w="9525">
              <a:solidFill>
                <a:srgbClr val="000000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（百万円）</a:t>
                </a:r>
              </a:p>
            </c:rich>
          </c:tx>
          <c:layout>
            <c:manualLayout>
              <c:xMode val="edge"/>
              <c:yMode val="edge"/>
              <c:x val="3.8260949803149605E-2"/>
              <c:y val="6.283447412210729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,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767027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652239677820727"/>
          <c:y val="0.93964492003378475"/>
          <c:w val="0.5652188312300388"/>
          <c:h val="3.877013572844063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0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目的別歳出の状況</a:t>
            </a:r>
          </a:p>
        </c:rich>
      </c:tx>
      <c:layout>
        <c:manualLayout>
          <c:xMode val="edge"/>
          <c:yMode val="edge"/>
          <c:x val="0.33571520994745407"/>
          <c:y val="1.243775379141437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6361230028285293E-2"/>
          <c:y val="7.9602050479149117E-2"/>
          <c:w val="0.86832715388731763"/>
          <c:h val="0.72446345202424922"/>
        </c:manualLayout>
      </c:layout>
      <c:barChart>
        <c:barDir val="col"/>
        <c:grouping val="clustered"/>
        <c:varyColors val="0"/>
        <c:ser>
          <c:idx val="5"/>
          <c:order val="8"/>
          <c:tx>
            <c:strRef>
              <c:f>グラフ!$P$128</c:f>
              <c:strCache>
                <c:ptCount val="1"/>
                <c:pt idx="0">
                  <c:v> 総　　額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グラフ!$Q$119:$AT$119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１９(R1)</c:v>
                </c:pt>
              </c:strCache>
            </c:strRef>
          </c:cat>
          <c:val>
            <c:numRef>
              <c:f>グラフ!$Q$128:$AT$128</c:f>
              <c:numCache>
                <c:formatCode>#,##0,</c:formatCode>
                <c:ptCount val="29"/>
                <c:pt idx="0">
                  <c:v>5136648</c:v>
                </c:pt>
                <c:pt idx="1">
                  <c:v>5616909</c:v>
                </c:pt>
                <c:pt idx="2">
                  <c:v>6174659</c:v>
                </c:pt>
                <c:pt idx="3">
                  <c:v>5845858</c:v>
                </c:pt>
                <c:pt idx="4">
                  <c:v>5592996</c:v>
                </c:pt>
                <c:pt idx="5">
                  <c:v>5343080</c:v>
                </c:pt>
                <c:pt idx="6">
                  <c:v>5415515</c:v>
                </c:pt>
                <c:pt idx="7">
                  <c:v>6108741</c:v>
                </c:pt>
                <c:pt idx="8">
                  <c:v>5635458</c:v>
                </c:pt>
                <c:pt idx="9">
                  <c:v>6214689</c:v>
                </c:pt>
                <c:pt idx="10">
                  <c:v>5484440</c:v>
                </c:pt>
                <c:pt idx="11">
                  <c:v>5607308</c:v>
                </c:pt>
                <c:pt idx="12">
                  <c:v>5611339</c:v>
                </c:pt>
                <c:pt idx="13">
                  <c:v>6235746</c:v>
                </c:pt>
                <c:pt idx="14">
                  <c:v>4763176</c:v>
                </c:pt>
                <c:pt idx="15">
                  <c:v>4441080</c:v>
                </c:pt>
                <c:pt idx="16">
                  <c:v>4705811</c:v>
                </c:pt>
                <c:pt idx="17">
                  <c:v>4815761</c:v>
                </c:pt>
                <c:pt idx="18">
                  <c:v>5150177</c:v>
                </c:pt>
                <c:pt idx="19">
                  <c:v>5150177</c:v>
                </c:pt>
                <c:pt idx="20">
                  <c:v>5385433</c:v>
                </c:pt>
                <c:pt idx="21">
                  <c:v>4461716</c:v>
                </c:pt>
                <c:pt idx="22">
                  <c:v>5490597</c:v>
                </c:pt>
                <c:pt idx="23">
                  <c:v>4969396</c:v>
                </c:pt>
                <c:pt idx="24">
                  <c:v>5165554</c:v>
                </c:pt>
                <c:pt idx="25">
                  <c:v>5127776</c:v>
                </c:pt>
                <c:pt idx="26">
                  <c:v>4853399</c:v>
                </c:pt>
                <c:pt idx="27">
                  <c:v>5545708</c:v>
                </c:pt>
                <c:pt idx="28">
                  <c:v>5385797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1A-4466-83B2-ABB18E1981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0"/>
        <c:axId val="37637504"/>
        <c:axId val="37647872"/>
      </c:barChart>
      <c:lineChart>
        <c:grouping val="standard"/>
        <c:varyColors val="0"/>
        <c:ser>
          <c:idx val="1"/>
          <c:order val="0"/>
          <c:tx>
            <c:strRef>
              <c:f>グラフ!$P$120</c:f>
              <c:strCache>
                <c:ptCount val="1"/>
                <c:pt idx="0">
                  <c:v> 総　務　費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グラフ!$Q$119:$AT$119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１９(R1)</c:v>
                </c:pt>
              </c:strCache>
            </c:strRef>
          </c:cat>
          <c:val>
            <c:numRef>
              <c:f>グラフ!$Q$120:$AT$120</c:f>
              <c:numCache>
                <c:formatCode>#,##0,</c:formatCode>
                <c:ptCount val="29"/>
                <c:pt idx="0">
                  <c:v>1319413</c:v>
                </c:pt>
                <c:pt idx="1">
                  <c:v>1029107</c:v>
                </c:pt>
                <c:pt idx="2">
                  <c:v>1121032</c:v>
                </c:pt>
                <c:pt idx="3">
                  <c:v>961319</c:v>
                </c:pt>
                <c:pt idx="4">
                  <c:v>883214</c:v>
                </c:pt>
                <c:pt idx="5">
                  <c:v>829030</c:v>
                </c:pt>
                <c:pt idx="6">
                  <c:v>761620</c:v>
                </c:pt>
                <c:pt idx="7">
                  <c:v>814954</c:v>
                </c:pt>
                <c:pt idx="8">
                  <c:v>858488</c:v>
                </c:pt>
                <c:pt idx="9">
                  <c:v>808097</c:v>
                </c:pt>
                <c:pt idx="10">
                  <c:v>850876</c:v>
                </c:pt>
                <c:pt idx="11">
                  <c:v>903138</c:v>
                </c:pt>
                <c:pt idx="12">
                  <c:v>1044196</c:v>
                </c:pt>
                <c:pt idx="13">
                  <c:v>722954</c:v>
                </c:pt>
                <c:pt idx="14">
                  <c:v>730937</c:v>
                </c:pt>
                <c:pt idx="15">
                  <c:v>747390</c:v>
                </c:pt>
                <c:pt idx="16">
                  <c:v>717868</c:v>
                </c:pt>
                <c:pt idx="17">
                  <c:v>863450</c:v>
                </c:pt>
                <c:pt idx="18">
                  <c:v>1092972</c:v>
                </c:pt>
                <c:pt idx="19">
                  <c:v>1092972</c:v>
                </c:pt>
                <c:pt idx="20">
                  <c:v>692576</c:v>
                </c:pt>
                <c:pt idx="21">
                  <c:v>639368</c:v>
                </c:pt>
                <c:pt idx="22">
                  <c:v>894941</c:v>
                </c:pt>
                <c:pt idx="23">
                  <c:v>877505</c:v>
                </c:pt>
                <c:pt idx="24">
                  <c:v>923623</c:v>
                </c:pt>
                <c:pt idx="25">
                  <c:v>1028285</c:v>
                </c:pt>
                <c:pt idx="26">
                  <c:v>943213</c:v>
                </c:pt>
                <c:pt idx="27">
                  <c:v>951090</c:v>
                </c:pt>
                <c:pt idx="28">
                  <c:v>858804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C1A-4466-83B2-ABB18E19819F}"/>
            </c:ext>
          </c:extLst>
        </c:ser>
        <c:ser>
          <c:idx val="0"/>
          <c:order val="1"/>
          <c:tx>
            <c:strRef>
              <c:f>グラフ!$P$121</c:f>
              <c:strCache>
                <c:ptCount val="1"/>
                <c:pt idx="0">
                  <c:v> 民　生　費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グラフ!$Q$119:$AT$119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１９(R1)</c:v>
                </c:pt>
              </c:strCache>
            </c:strRef>
          </c:cat>
          <c:val>
            <c:numRef>
              <c:f>グラフ!$Q$121:$AT$121</c:f>
              <c:numCache>
                <c:formatCode>#,##0,</c:formatCode>
                <c:ptCount val="29"/>
                <c:pt idx="0">
                  <c:v>423228</c:v>
                </c:pt>
                <c:pt idx="1">
                  <c:v>485532</c:v>
                </c:pt>
                <c:pt idx="2">
                  <c:v>703782</c:v>
                </c:pt>
                <c:pt idx="3">
                  <c:v>652088</c:v>
                </c:pt>
                <c:pt idx="4">
                  <c:v>702199</c:v>
                </c:pt>
                <c:pt idx="5">
                  <c:v>783762</c:v>
                </c:pt>
                <c:pt idx="6">
                  <c:v>973324</c:v>
                </c:pt>
                <c:pt idx="7">
                  <c:v>1176146</c:v>
                </c:pt>
                <c:pt idx="8">
                  <c:v>1124688</c:v>
                </c:pt>
                <c:pt idx="9">
                  <c:v>929359</c:v>
                </c:pt>
                <c:pt idx="10">
                  <c:v>1182252</c:v>
                </c:pt>
                <c:pt idx="11">
                  <c:v>868879</c:v>
                </c:pt>
                <c:pt idx="12">
                  <c:v>869782</c:v>
                </c:pt>
                <c:pt idx="13">
                  <c:v>927333</c:v>
                </c:pt>
                <c:pt idx="14">
                  <c:v>933720</c:v>
                </c:pt>
                <c:pt idx="15">
                  <c:v>944614</c:v>
                </c:pt>
                <c:pt idx="16">
                  <c:v>1015093</c:v>
                </c:pt>
                <c:pt idx="17">
                  <c:v>1049855</c:v>
                </c:pt>
                <c:pt idx="18">
                  <c:v>1045375</c:v>
                </c:pt>
                <c:pt idx="19">
                  <c:v>1045375</c:v>
                </c:pt>
                <c:pt idx="20">
                  <c:v>1215328</c:v>
                </c:pt>
                <c:pt idx="21">
                  <c:v>1275484</c:v>
                </c:pt>
                <c:pt idx="22">
                  <c:v>1284624</c:v>
                </c:pt>
                <c:pt idx="23">
                  <c:v>1315102</c:v>
                </c:pt>
                <c:pt idx="24">
                  <c:v>1460133</c:v>
                </c:pt>
                <c:pt idx="25">
                  <c:v>1449041</c:v>
                </c:pt>
                <c:pt idx="26">
                  <c:v>1415712</c:v>
                </c:pt>
                <c:pt idx="27">
                  <c:v>1391292</c:v>
                </c:pt>
                <c:pt idx="28">
                  <c:v>1462012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C1A-4466-83B2-ABB18E19819F}"/>
            </c:ext>
          </c:extLst>
        </c:ser>
        <c:ser>
          <c:idx val="6"/>
          <c:order val="2"/>
          <c:tx>
            <c:strRef>
              <c:f>グラフ!$P$122</c:f>
              <c:strCache>
                <c:ptCount val="1"/>
                <c:pt idx="0">
                  <c:v> 衛　生　費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グラフ!$Q$119:$AT$119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１９(R1)</c:v>
                </c:pt>
              </c:strCache>
            </c:strRef>
          </c:cat>
          <c:val>
            <c:numRef>
              <c:f>グラフ!$Q$122:$AT$122</c:f>
              <c:numCache>
                <c:formatCode>#,##0,</c:formatCode>
                <c:ptCount val="29"/>
                <c:pt idx="0">
                  <c:v>351926</c:v>
                </c:pt>
                <c:pt idx="1">
                  <c:v>380124</c:v>
                </c:pt>
                <c:pt idx="2">
                  <c:v>424283</c:v>
                </c:pt>
                <c:pt idx="3">
                  <c:v>629951</c:v>
                </c:pt>
                <c:pt idx="4">
                  <c:v>634246</c:v>
                </c:pt>
                <c:pt idx="5">
                  <c:v>696360</c:v>
                </c:pt>
                <c:pt idx="6">
                  <c:v>616178</c:v>
                </c:pt>
                <c:pt idx="7">
                  <c:v>589513</c:v>
                </c:pt>
                <c:pt idx="8">
                  <c:v>516591</c:v>
                </c:pt>
                <c:pt idx="9">
                  <c:v>544706</c:v>
                </c:pt>
                <c:pt idx="10">
                  <c:v>526878</c:v>
                </c:pt>
                <c:pt idx="11">
                  <c:v>499205</c:v>
                </c:pt>
                <c:pt idx="12">
                  <c:v>435564</c:v>
                </c:pt>
                <c:pt idx="13">
                  <c:v>436637</c:v>
                </c:pt>
                <c:pt idx="14">
                  <c:v>414824</c:v>
                </c:pt>
                <c:pt idx="15">
                  <c:v>469930</c:v>
                </c:pt>
                <c:pt idx="16">
                  <c:v>409639</c:v>
                </c:pt>
                <c:pt idx="17">
                  <c:v>382418</c:v>
                </c:pt>
                <c:pt idx="18">
                  <c:v>553249</c:v>
                </c:pt>
                <c:pt idx="19">
                  <c:v>553249</c:v>
                </c:pt>
                <c:pt idx="20">
                  <c:v>447441</c:v>
                </c:pt>
                <c:pt idx="21">
                  <c:v>390259</c:v>
                </c:pt>
                <c:pt idx="22">
                  <c:v>382484</c:v>
                </c:pt>
                <c:pt idx="23">
                  <c:v>399083</c:v>
                </c:pt>
                <c:pt idx="24">
                  <c:v>453262</c:v>
                </c:pt>
                <c:pt idx="25">
                  <c:v>440831</c:v>
                </c:pt>
                <c:pt idx="26">
                  <c:v>497874</c:v>
                </c:pt>
                <c:pt idx="27">
                  <c:v>930499</c:v>
                </c:pt>
                <c:pt idx="28">
                  <c:v>660364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C1A-4466-83B2-ABB18E19819F}"/>
            </c:ext>
          </c:extLst>
        </c:ser>
        <c:ser>
          <c:idx val="7"/>
          <c:order val="3"/>
          <c:tx>
            <c:strRef>
              <c:f>グラフ!$P$123</c:f>
              <c:strCache>
                <c:ptCount val="1"/>
                <c:pt idx="0">
                  <c:v> 農林水産業費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グラフ!$Q$119:$AT$119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１９(R1)</c:v>
                </c:pt>
              </c:strCache>
            </c:strRef>
          </c:cat>
          <c:val>
            <c:numRef>
              <c:f>グラフ!$Q$123:$AT$123</c:f>
              <c:numCache>
                <c:formatCode>#,##0,</c:formatCode>
                <c:ptCount val="29"/>
                <c:pt idx="0">
                  <c:v>692118</c:v>
                </c:pt>
                <c:pt idx="1">
                  <c:v>744041</c:v>
                </c:pt>
                <c:pt idx="2">
                  <c:v>1103513</c:v>
                </c:pt>
                <c:pt idx="3">
                  <c:v>1019855</c:v>
                </c:pt>
                <c:pt idx="4">
                  <c:v>919623</c:v>
                </c:pt>
                <c:pt idx="5">
                  <c:v>834092</c:v>
                </c:pt>
                <c:pt idx="6">
                  <c:v>847437</c:v>
                </c:pt>
                <c:pt idx="7">
                  <c:v>753809</c:v>
                </c:pt>
                <c:pt idx="8">
                  <c:v>741247</c:v>
                </c:pt>
                <c:pt idx="9">
                  <c:v>823016</c:v>
                </c:pt>
                <c:pt idx="10">
                  <c:v>724466</c:v>
                </c:pt>
                <c:pt idx="11">
                  <c:v>755239</c:v>
                </c:pt>
                <c:pt idx="12">
                  <c:v>414769</c:v>
                </c:pt>
                <c:pt idx="13">
                  <c:v>473248</c:v>
                </c:pt>
                <c:pt idx="14">
                  <c:v>353207</c:v>
                </c:pt>
                <c:pt idx="15">
                  <c:v>319638</c:v>
                </c:pt>
                <c:pt idx="16">
                  <c:v>292204</c:v>
                </c:pt>
                <c:pt idx="17">
                  <c:v>454875</c:v>
                </c:pt>
                <c:pt idx="18">
                  <c:v>250205</c:v>
                </c:pt>
                <c:pt idx="19">
                  <c:v>250205</c:v>
                </c:pt>
                <c:pt idx="20">
                  <c:v>325467</c:v>
                </c:pt>
                <c:pt idx="21">
                  <c:v>258113</c:v>
                </c:pt>
                <c:pt idx="22">
                  <c:v>222888</c:v>
                </c:pt>
                <c:pt idx="23">
                  <c:v>207550</c:v>
                </c:pt>
                <c:pt idx="24">
                  <c:v>299588</c:v>
                </c:pt>
                <c:pt idx="25">
                  <c:v>316990</c:v>
                </c:pt>
                <c:pt idx="26">
                  <c:v>276514</c:v>
                </c:pt>
                <c:pt idx="27">
                  <c:v>274032</c:v>
                </c:pt>
                <c:pt idx="28">
                  <c:v>284602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C1A-4466-83B2-ABB18E19819F}"/>
            </c:ext>
          </c:extLst>
        </c:ser>
        <c:ser>
          <c:idx val="8"/>
          <c:order val="4"/>
          <c:tx>
            <c:strRef>
              <c:f>グラフ!$P$124</c:f>
              <c:strCache>
                <c:ptCount val="1"/>
                <c:pt idx="0">
                  <c:v> 商　工　費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グラフ!$Q$119:$AT$119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１９(R1)</c:v>
                </c:pt>
              </c:strCache>
            </c:strRef>
          </c:cat>
          <c:val>
            <c:numRef>
              <c:f>グラフ!$Q$124:$AT$124</c:f>
              <c:numCache>
                <c:formatCode>#,##0,</c:formatCode>
                <c:ptCount val="29"/>
                <c:pt idx="0">
                  <c:v>47371</c:v>
                </c:pt>
                <c:pt idx="1">
                  <c:v>59589</c:v>
                </c:pt>
                <c:pt idx="2">
                  <c:v>22865</c:v>
                </c:pt>
                <c:pt idx="3">
                  <c:v>28690</c:v>
                </c:pt>
                <c:pt idx="4">
                  <c:v>24335</c:v>
                </c:pt>
                <c:pt idx="5">
                  <c:v>52082</c:v>
                </c:pt>
                <c:pt idx="6">
                  <c:v>34072</c:v>
                </c:pt>
                <c:pt idx="7">
                  <c:v>41516</c:v>
                </c:pt>
                <c:pt idx="8">
                  <c:v>44717</c:v>
                </c:pt>
                <c:pt idx="9">
                  <c:v>62297</c:v>
                </c:pt>
                <c:pt idx="10">
                  <c:v>69608</c:v>
                </c:pt>
                <c:pt idx="11">
                  <c:v>61494</c:v>
                </c:pt>
                <c:pt idx="12">
                  <c:v>88526</c:v>
                </c:pt>
                <c:pt idx="13">
                  <c:v>82808</c:v>
                </c:pt>
                <c:pt idx="14">
                  <c:v>89675</c:v>
                </c:pt>
                <c:pt idx="15">
                  <c:v>88812</c:v>
                </c:pt>
                <c:pt idx="16">
                  <c:v>96582</c:v>
                </c:pt>
                <c:pt idx="17">
                  <c:v>86213</c:v>
                </c:pt>
                <c:pt idx="18">
                  <c:v>135309</c:v>
                </c:pt>
                <c:pt idx="19">
                  <c:v>135309</c:v>
                </c:pt>
                <c:pt idx="20">
                  <c:v>126925</c:v>
                </c:pt>
                <c:pt idx="21">
                  <c:v>104105</c:v>
                </c:pt>
                <c:pt idx="22">
                  <c:v>122304</c:v>
                </c:pt>
                <c:pt idx="23">
                  <c:v>121015</c:v>
                </c:pt>
                <c:pt idx="24">
                  <c:v>141823</c:v>
                </c:pt>
                <c:pt idx="25">
                  <c:v>117877</c:v>
                </c:pt>
                <c:pt idx="26">
                  <c:v>120847</c:v>
                </c:pt>
                <c:pt idx="27">
                  <c:v>120552</c:v>
                </c:pt>
                <c:pt idx="28">
                  <c:v>124966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C1A-4466-83B2-ABB18E19819F}"/>
            </c:ext>
          </c:extLst>
        </c:ser>
        <c:ser>
          <c:idx val="2"/>
          <c:order val="5"/>
          <c:tx>
            <c:strRef>
              <c:f>グラフ!$P$125</c:f>
              <c:strCache>
                <c:ptCount val="1"/>
                <c:pt idx="0">
                  <c:v> 土　木　費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グラフ!$Q$119:$AT$119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１９(R1)</c:v>
                </c:pt>
              </c:strCache>
            </c:strRef>
          </c:cat>
          <c:val>
            <c:numRef>
              <c:f>グラフ!$Q$125:$AT$125</c:f>
              <c:numCache>
                <c:formatCode>#,##0,</c:formatCode>
                <c:ptCount val="29"/>
                <c:pt idx="0">
                  <c:v>499723</c:v>
                </c:pt>
                <c:pt idx="1">
                  <c:v>751908</c:v>
                </c:pt>
                <c:pt idx="2">
                  <c:v>740757</c:v>
                </c:pt>
                <c:pt idx="3">
                  <c:v>537225</c:v>
                </c:pt>
                <c:pt idx="4">
                  <c:v>553266</c:v>
                </c:pt>
                <c:pt idx="5">
                  <c:v>514143</c:v>
                </c:pt>
                <c:pt idx="6">
                  <c:v>518858</c:v>
                </c:pt>
                <c:pt idx="7">
                  <c:v>685130</c:v>
                </c:pt>
                <c:pt idx="8">
                  <c:v>460185</c:v>
                </c:pt>
                <c:pt idx="9">
                  <c:v>735058</c:v>
                </c:pt>
                <c:pt idx="10">
                  <c:v>272090</c:v>
                </c:pt>
                <c:pt idx="11">
                  <c:v>303050</c:v>
                </c:pt>
                <c:pt idx="12">
                  <c:v>318865</c:v>
                </c:pt>
                <c:pt idx="13">
                  <c:v>398012</c:v>
                </c:pt>
                <c:pt idx="14">
                  <c:v>448571</c:v>
                </c:pt>
                <c:pt idx="15">
                  <c:v>247589</c:v>
                </c:pt>
                <c:pt idx="16">
                  <c:v>470567</c:v>
                </c:pt>
                <c:pt idx="17">
                  <c:v>297276</c:v>
                </c:pt>
                <c:pt idx="18">
                  <c:v>423109</c:v>
                </c:pt>
                <c:pt idx="19">
                  <c:v>423109</c:v>
                </c:pt>
                <c:pt idx="20">
                  <c:v>693684</c:v>
                </c:pt>
                <c:pt idx="21">
                  <c:v>292023</c:v>
                </c:pt>
                <c:pt idx="22">
                  <c:v>719302</c:v>
                </c:pt>
                <c:pt idx="23">
                  <c:v>254171</c:v>
                </c:pt>
                <c:pt idx="24">
                  <c:v>257130</c:v>
                </c:pt>
                <c:pt idx="25">
                  <c:v>234963</c:v>
                </c:pt>
                <c:pt idx="26">
                  <c:v>261569</c:v>
                </c:pt>
                <c:pt idx="27">
                  <c:v>487759</c:v>
                </c:pt>
                <c:pt idx="28">
                  <c:v>493323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C1A-4466-83B2-ABB18E19819F}"/>
            </c:ext>
          </c:extLst>
        </c:ser>
        <c:ser>
          <c:idx val="3"/>
          <c:order val="6"/>
          <c:tx>
            <c:strRef>
              <c:f>グラフ!$P$126</c:f>
              <c:strCache>
                <c:ptCount val="1"/>
                <c:pt idx="0">
                  <c:v> 教　育　費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グラフ!$Q$119:$AT$119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１９(R1)</c:v>
                </c:pt>
              </c:strCache>
            </c:strRef>
          </c:cat>
          <c:val>
            <c:numRef>
              <c:f>グラフ!$Q$126:$AT$126</c:f>
              <c:numCache>
                <c:formatCode>#,##0,</c:formatCode>
                <c:ptCount val="29"/>
                <c:pt idx="0">
                  <c:v>1113062</c:v>
                </c:pt>
                <c:pt idx="1">
                  <c:v>1465544</c:v>
                </c:pt>
                <c:pt idx="2">
                  <c:v>1295852</c:v>
                </c:pt>
                <c:pt idx="3">
                  <c:v>1216771</c:v>
                </c:pt>
                <c:pt idx="4">
                  <c:v>1039187</c:v>
                </c:pt>
                <c:pt idx="5">
                  <c:v>705553</c:v>
                </c:pt>
                <c:pt idx="6">
                  <c:v>655428</c:v>
                </c:pt>
                <c:pt idx="7">
                  <c:v>807076</c:v>
                </c:pt>
                <c:pt idx="8">
                  <c:v>770905</c:v>
                </c:pt>
                <c:pt idx="9">
                  <c:v>1293287</c:v>
                </c:pt>
                <c:pt idx="10">
                  <c:v>726867</c:v>
                </c:pt>
                <c:pt idx="11">
                  <c:v>1143255</c:v>
                </c:pt>
                <c:pt idx="12">
                  <c:v>1432567</c:v>
                </c:pt>
                <c:pt idx="13">
                  <c:v>2165227</c:v>
                </c:pt>
                <c:pt idx="14">
                  <c:v>640331</c:v>
                </c:pt>
                <c:pt idx="15">
                  <c:v>620856</c:v>
                </c:pt>
                <c:pt idx="16">
                  <c:v>574484</c:v>
                </c:pt>
                <c:pt idx="17">
                  <c:v>606634</c:v>
                </c:pt>
                <c:pt idx="18">
                  <c:v>663843</c:v>
                </c:pt>
                <c:pt idx="19">
                  <c:v>663843</c:v>
                </c:pt>
                <c:pt idx="20">
                  <c:v>592223</c:v>
                </c:pt>
                <c:pt idx="21">
                  <c:v>542905</c:v>
                </c:pt>
                <c:pt idx="22">
                  <c:v>775013</c:v>
                </c:pt>
                <c:pt idx="23">
                  <c:v>559669</c:v>
                </c:pt>
                <c:pt idx="24">
                  <c:v>666218</c:v>
                </c:pt>
                <c:pt idx="25">
                  <c:v>615934</c:v>
                </c:pt>
                <c:pt idx="26">
                  <c:v>550453</c:v>
                </c:pt>
                <c:pt idx="27">
                  <c:v>604590</c:v>
                </c:pt>
                <c:pt idx="28">
                  <c:v>596824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C1A-4466-83B2-ABB18E19819F}"/>
            </c:ext>
          </c:extLst>
        </c:ser>
        <c:ser>
          <c:idx val="4"/>
          <c:order val="7"/>
          <c:tx>
            <c:strRef>
              <c:f>グラフ!$P$127</c:f>
              <c:strCache>
                <c:ptCount val="1"/>
                <c:pt idx="0">
                  <c:v> 公　債　費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グラフ!$Q$119:$AT$119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１９(R1)</c:v>
                </c:pt>
              </c:strCache>
            </c:strRef>
          </c:cat>
          <c:val>
            <c:numRef>
              <c:f>グラフ!$Q$127:$AT$127</c:f>
              <c:numCache>
                <c:formatCode>#,##0,</c:formatCode>
                <c:ptCount val="29"/>
                <c:pt idx="0">
                  <c:v>393671</c:v>
                </c:pt>
                <c:pt idx="1">
                  <c:v>404952</c:v>
                </c:pt>
                <c:pt idx="2">
                  <c:v>430170</c:v>
                </c:pt>
                <c:pt idx="3">
                  <c:v>458184</c:v>
                </c:pt>
                <c:pt idx="4">
                  <c:v>496215</c:v>
                </c:pt>
                <c:pt idx="5">
                  <c:v>553667</c:v>
                </c:pt>
                <c:pt idx="6">
                  <c:v>636917</c:v>
                </c:pt>
                <c:pt idx="7">
                  <c:v>665752</c:v>
                </c:pt>
                <c:pt idx="8">
                  <c:v>655184</c:v>
                </c:pt>
                <c:pt idx="9">
                  <c:v>672178</c:v>
                </c:pt>
                <c:pt idx="10">
                  <c:v>693258</c:v>
                </c:pt>
                <c:pt idx="11">
                  <c:v>701972</c:v>
                </c:pt>
                <c:pt idx="12">
                  <c:v>689371</c:v>
                </c:pt>
                <c:pt idx="13">
                  <c:v>709284</c:v>
                </c:pt>
                <c:pt idx="14">
                  <c:v>839662</c:v>
                </c:pt>
                <c:pt idx="15">
                  <c:v>699865</c:v>
                </c:pt>
                <c:pt idx="16">
                  <c:v>816841</c:v>
                </c:pt>
                <c:pt idx="17">
                  <c:v>766164</c:v>
                </c:pt>
                <c:pt idx="18">
                  <c:v>679595</c:v>
                </c:pt>
                <c:pt idx="19">
                  <c:v>679595</c:v>
                </c:pt>
                <c:pt idx="20">
                  <c:v>940257</c:v>
                </c:pt>
                <c:pt idx="21">
                  <c:v>608193</c:v>
                </c:pt>
                <c:pt idx="22">
                  <c:v>586457</c:v>
                </c:pt>
                <c:pt idx="23">
                  <c:v>689406</c:v>
                </c:pt>
                <c:pt idx="24">
                  <c:v>516526</c:v>
                </c:pt>
                <c:pt idx="25">
                  <c:v>544981</c:v>
                </c:pt>
                <c:pt idx="26">
                  <c:v>482355</c:v>
                </c:pt>
                <c:pt idx="27">
                  <c:v>450565</c:v>
                </c:pt>
                <c:pt idx="28">
                  <c:v>408446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0C1A-4466-83B2-ABB18E1981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649792"/>
        <c:axId val="37651584"/>
      </c:lineChart>
      <c:catAx>
        <c:axId val="376375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764787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7647872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総額（百万円）</a:t>
                </a:r>
              </a:p>
            </c:rich>
          </c:tx>
          <c:layout>
            <c:manualLayout>
              <c:xMode val="edge"/>
              <c:yMode val="edge"/>
              <c:x val="1.6071407907678879E-2"/>
              <c:y val="3.98010355088592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,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7637504"/>
        <c:crosses val="autoZero"/>
        <c:crossBetween val="between"/>
      </c:valAx>
      <c:catAx>
        <c:axId val="376497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7651584"/>
        <c:crosses val="autoZero"/>
        <c:auto val="0"/>
        <c:lblAlgn val="ctr"/>
        <c:lblOffset val="100"/>
        <c:noMultiLvlLbl val="0"/>
      </c:catAx>
      <c:valAx>
        <c:axId val="37651584"/>
        <c:scaling>
          <c:orientation val="minMax"/>
        </c:scaling>
        <c:delete val="0"/>
        <c:axPos val="r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（百万円）</a:t>
                </a:r>
              </a:p>
            </c:rich>
          </c:tx>
          <c:layout>
            <c:manualLayout>
              <c:xMode val="edge"/>
              <c:yMode val="edge"/>
              <c:x val="0.91058632271997553"/>
              <c:y val="3.45346539043842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,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7649792"/>
        <c:crosses val="max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0714313740706286"/>
          <c:y val="0.89179172177421739"/>
          <c:w val="0.80085692034248157"/>
          <c:h val="9.010696118737372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0.98399999999999999" l="0.78700000000000003" r="0.78700000000000003" t="0.98399999999999999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性質別歳出の状況</a:t>
            </a:r>
          </a:p>
        </c:rich>
      </c:tx>
      <c:layout>
        <c:manualLayout>
          <c:xMode val="edge"/>
          <c:yMode val="edge"/>
          <c:x val="0.33043573654855646"/>
          <c:y val="8.6955898342752722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8100346719786505E-2"/>
          <c:y val="8.0745427324642044E-2"/>
          <c:w val="0.863715046135343"/>
          <c:h val="0.75065817154535075"/>
        </c:manualLayout>
      </c:layout>
      <c:barChart>
        <c:barDir val="col"/>
        <c:grouping val="clustered"/>
        <c:varyColors val="0"/>
        <c:ser>
          <c:idx val="5"/>
          <c:order val="7"/>
          <c:tx>
            <c:strRef>
              <c:f>グラフ!$P$89</c:f>
              <c:strCache>
                <c:ptCount val="1"/>
                <c:pt idx="0">
                  <c:v>総額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グラフ!$Q$81:$AT$81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１９(R1)</c:v>
                </c:pt>
              </c:strCache>
            </c:strRef>
          </c:cat>
          <c:val>
            <c:numRef>
              <c:f>グラフ!$Q$89:$AT$89</c:f>
              <c:numCache>
                <c:formatCode>#,##0,</c:formatCode>
                <c:ptCount val="29"/>
                <c:pt idx="0">
                  <c:v>5136558</c:v>
                </c:pt>
                <c:pt idx="1">
                  <c:v>5616729</c:v>
                </c:pt>
                <c:pt idx="2">
                  <c:v>6174749</c:v>
                </c:pt>
                <c:pt idx="3">
                  <c:v>5845858</c:v>
                </c:pt>
                <c:pt idx="4">
                  <c:v>5592996</c:v>
                </c:pt>
                <c:pt idx="5">
                  <c:v>5343080</c:v>
                </c:pt>
                <c:pt idx="6">
                  <c:v>5415515</c:v>
                </c:pt>
                <c:pt idx="7">
                  <c:v>6108741</c:v>
                </c:pt>
                <c:pt idx="8">
                  <c:v>5635458</c:v>
                </c:pt>
                <c:pt idx="9">
                  <c:v>6214689</c:v>
                </c:pt>
                <c:pt idx="10">
                  <c:v>5484440</c:v>
                </c:pt>
                <c:pt idx="11">
                  <c:v>5607308</c:v>
                </c:pt>
                <c:pt idx="12">
                  <c:v>5611339</c:v>
                </c:pt>
                <c:pt idx="13">
                  <c:v>6235746</c:v>
                </c:pt>
                <c:pt idx="14">
                  <c:v>4763176</c:v>
                </c:pt>
                <c:pt idx="15">
                  <c:v>4441080</c:v>
                </c:pt>
                <c:pt idx="16">
                  <c:v>4705811</c:v>
                </c:pt>
                <c:pt idx="17">
                  <c:v>4815761</c:v>
                </c:pt>
                <c:pt idx="18">
                  <c:v>5150177</c:v>
                </c:pt>
                <c:pt idx="19">
                  <c:v>5492958</c:v>
                </c:pt>
                <c:pt idx="20">
                  <c:v>5385433</c:v>
                </c:pt>
                <c:pt idx="21">
                  <c:v>4461716</c:v>
                </c:pt>
                <c:pt idx="22">
                  <c:v>5490597</c:v>
                </c:pt>
                <c:pt idx="23">
                  <c:v>4969396</c:v>
                </c:pt>
                <c:pt idx="24">
                  <c:v>5165554</c:v>
                </c:pt>
                <c:pt idx="25">
                  <c:v>5127776</c:v>
                </c:pt>
                <c:pt idx="26">
                  <c:v>4853399</c:v>
                </c:pt>
                <c:pt idx="27">
                  <c:v>5545708</c:v>
                </c:pt>
                <c:pt idx="28">
                  <c:v>5385797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CB-4AFF-9635-AC53E6BB4E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583104"/>
        <c:axId val="37589376"/>
      </c:barChart>
      <c:lineChart>
        <c:grouping val="standard"/>
        <c:varyColors val="0"/>
        <c:ser>
          <c:idx val="1"/>
          <c:order val="0"/>
          <c:tx>
            <c:strRef>
              <c:f>グラフ!$P$82</c:f>
              <c:strCache>
                <c:ptCount val="1"/>
                <c:pt idx="0">
                  <c:v>人　件　費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グラフ!$Q$81:$AT$81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１９(R1)</c:v>
                </c:pt>
              </c:strCache>
            </c:strRef>
          </c:cat>
          <c:val>
            <c:numRef>
              <c:f>グラフ!$Q$82:$AT$82</c:f>
              <c:numCache>
                <c:formatCode>#,##0,</c:formatCode>
                <c:ptCount val="29"/>
                <c:pt idx="0">
                  <c:v>1204630</c:v>
                </c:pt>
                <c:pt idx="1">
                  <c:v>1269522</c:v>
                </c:pt>
                <c:pt idx="2">
                  <c:v>1312920</c:v>
                </c:pt>
                <c:pt idx="3">
                  <c:v>1389453</c:v>
                </c:pt>
                <c:pt idx="4">
                  <c:v>1423161</c:v>
                </c:pt>
                <c:pt idx="5">
                  <c:v>1476247</c:v>
                </c:pt>
                <c:pt idx="6">
                  <c:v>1484542</c:v>
                </c:pt>
                <c:pt idx="7">
                  <c:v>1519982</c:v>
                </c:pt>
                <c:pt idx="8">
                  <c:v>1519384</c:v>
                </c:pt>
                <c:pt idx="9">
                  <c:v>1510445</c:v>
                </c:pt>
                <c:pt idx="10">
                  <c:v>1500579</c:v>
                </c:pt>
                <c:pt idx="11">
                  <c:v>1423552</c:v>
                </c:pt>
                <c:pt idx="12">
                  <c:v>1378921</c:v>
                </c:pt>
                <c:pt idx="13">
                  <c:v>1313309</c:v>
                </c:pt>
                <c:pt idx="14">
                  <c:v>1385590</c:v>
                </c:pt>
                <c:pt idx="15">
                  <c:v>1359299</c:v>
                </c:pt>
                <c:pt idx="16">
                  <c:v>1326518</c:v>
                </c:pt>
                <c:pt idx="17">
                  <c:v>1250355</c:v>
                </c:pt>
                <c:pt idx="18">
                  <c:v>1154698</c:v>
                </c:pt>
                <c:pt idx="19">
                  <c:v>1068220</c:v>
                </c:pt>
                <c:pt idx="20">
                  <c:v>1087811</c:v>
                </c:pt>
                <c:pt idx="21">
                  <c:v>1073031</c:v>
                </c:pt>
                <c:pt idx="22">
                  <c:v>1027140</c:v>
                </c:pt>
                <c:pt idx="23">
                  <c:v>1000044</c:v>
                </c:pt>
                <c:pt idx="24">
                  <c:v>966958</c:v>
                </c:pt>
                <c:pt idx="25">
                  <c:v>971213</c:v>
                </c:pt>
                <c:pt idx="26">
                  <c:v>946915</c:v>
                </c:pt>
                <c:pt idx="27">
                  <c:v>914938</c:v>
                </c:pt>
                <c:pt idx="28">
                  <c:v>945551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6CB-4AFF-9635-AC53E6BB4E28}"/>
            </c:ext>
          </c:extLst>
        </c:ser>
        <c:ser>
          <c:idx val="0"/>
          <c:order val="1"/>
          <c:tx>
            <c:strRef>
              <c:f>グラフ!$P$83</c:f>
              <c:strCache>
                <c:ptCount val="1"/>
                <c:pt idx="0">
                  <c:v>扶　助　費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グラフ!$Q$81:$AT$81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１９(R1)</c:v>
                </c:pt>
              </c:strCache>
            </c:strRef>
          </c:cat>
          <c:val>
            <c:numRef>
              <c:f>グラフ!$Q$83:$AT$83</c:f>
              <c:numCache>
                <c:formatCode>#,##0,</c:formatCode>
                <c:ptCount val="29"/>
                <c:pt idx="0">
                  <c:v>37614</c:v>
                </c:pt>
                <c:pt idx="1">
                  <c:v>46532</c:v>
                </c:pt>
                <c:pt idx="2">
                  <c:v>158393</c:v>
                </c:pt>
                <c:pt idx="3">
                  <c:v>165282</c:v>
                </c:pt>
                <c:pt idx="4">
                  <c:v>180290</c:v>
                </c:pt>
                <c:pt idx="5">
                  <c:v>210140</c:v>
                </c:pt>
                <c:pt idx="6">
                  <c:v>222864</c:v>
                </c:pt>
                <c:pt idx="7">
                  <c:v>275036</c:v>
                </c:pt>
                <c:pt idx="8">
                  <c:v>333626</c:v>
                </c:pt>
                <c:pt idx="9">
                  <c:v>160949</c:v>
                </c:pt>
                <c:pt idx="10">
                  <c:v>185745</c:v>
                </c:pt>
                <c:pt idx="11">
                  <c:v>178357</c:v>
                </c:pt>
                <c:pt idx="12">
                  <c:v>205224</c:v>
                </c:pt>
                <c:pt idx="13">
                  <c:v>268504</c:v>
                </c:pt>
                <c:pt idx="14">
                  <c:v>263238</c:v>
                </c:pt>
                <c:pt idx="15">
                  <c:v>326161</c:v>
                </c:pt>
                <c:pt idx="16">
                  <c:v>345140</c:v>
                </c:pt>
                <c:pt idx="17">
                  <c:v>375193</c:v>
                </c:pt>
                <c:pt idx="18">
                  <c:v>380527</c:v>
                </c:pt>
                <c:pt idx="19">
                  <c:v>502604</c:v>
                </c:pt>
                <c:pt idx="20">
                  <c:v>514272</c:v>
                </c:pt>
                <c:pt idx="21">
                  <c:v>522841</c:v>
                </c:pt>
                <c:pt idx="22">
                  <c:v>513784</c:v>
                </c:pt>
                <c:pt idx="23">
                  <c:v>558539</c:v>
                </c:pt>
                <c:pt idx="24">
                  <c:v>624017</c:v>
                </c:pt>
                <c:pt idx="25">
                  <c:v>687854</c:v>
                </c:pt>
                <c:pt idx="26">
                  <c:v>664407</c:v>
                </c:pt>
                <c:pt idx="27">
                  <c:v>621454</c:v>
                </c:pt>
                <c:pt idx="28">
                  <c:v>610454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6CB-4AFF-9635-AC53E6BB4E28}"/>
            </c:ext>
          </c:extLst>
        </c:ser>
        <c:ser>
          <c:idx val="6"/>
          <c:order val="2"/>
          <c:tx>
            <c:strRef>
              <c:f>グラフ!$P$84</c:f>
              <c:strCache>
                <c:ptCount val="1"/>
                <c:pt idx="0">
                  <c:v>公　債　費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グラフ!$Q$81:$AT$81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１９(R1)</c:v>
                </c:pt>
              </c:strCache>
            </c:strRef>
          </c:cat>
          <c:val>
            <c:numRef>
              <c:f>グラフ!$Q$84:$AT$84</c:f>
              <c:numCache>
                <c:formatCode>#,##0,</c:formatCode>
                <c:ptCount val="29"/>
                <c:pt idx="0">
                  <c:v>393670</c:v>
                </c:pt>
                <c:pt idx="1">
                  <c:v>404937</c:v>
                </c:pt>
                <c:pt idx="2">
                  <c:v>430140</c:v>
                </c:pt>
                <c:pt idx="3">
                  <c:v>458110</c:v>
                </c:pt>
                <c:pt idx="4">
                  <c:v>496193</c:v>
                </c:pt>
                <c:pt idx="5">
                  <c:v>553663</c:v>
                </c:pt>
                <c:pt idx="6">
                  <c:v>636917</c:v>
                </c:pt>
                <c:pt idx="7">
                  <c:v>665706</c:v>
                </c:pt>
                <c:pt idx="8">
                  <c:v>655184</c:v>
                </c:pt>
                <c:pt idx="9">
                  <c:v>672178</c:v>
                </c:pt>
                <c:pt idx="10">
                  <c:v>693258</c:v>
                </c:pt>
                <c:pt idx="11">
                  <c:v>701972</c:v>
                </c:pt>
                <c:pt idx="12">
                  <c:v>689371</c:v>
                </c:pt>
                <c:pt idx="13">
                  <c:v>709284</c:v>
                </c:pt>
                <c:pt idx="14">
                  <c:v>839662</c:v>
                </c:pt>
                <c:pt idx="15">
                  <c:v>699865</c:v>
                </c:pt>
                <c:pt idx="16">
                  <c:v>816841</c:v>
                </c:pt>
                <c:pt idx="17">
                  <c:v>766164</c:v>
                </c:pt>
                <c:pt idx="18">
                  <c:v>679595</c:v>
                </c:pt>
                <c:pt idx="19">
                  <c:v>660115</c:v>
                </c:pt>
                <c:pt idx="20">
                  <c:v>940257</c:v>
                </c:pt>
                <c:pt idx="21">
                  <c:v>608193</c:v>
                </c:pt>
                <c:pt idx="22">
                  <c:v>586457</c:v>
                </c:pt>
                <c:pt idx="23">
                  <c:v>689406</c:v>
                </c:pt>
                <c:pt idx="24">
                  <c:v>516526</c:v>
                </c:pt>
                <c:pt idx="25">
                  <c:v>544981</c:v>
                </c:pt>
                <c:pt idx="26">
                  <c:v>482355</c:v>
                </c:pt>
                <c:pt idx="27">
                  <c:v>450565</c:v>
                </c:pt>
                <c:pt idx="28">
                  <c:v>408446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6CB-4AFF-9635-AC53E6BB4E28}"/>
            </c:ext>
          </c:extLst>
        </c:ser>
        <c:ser>
          <c:idx val="7"/>
          <c:order val="3"/>
          <c:tx>
            <c:strRef>
              <c:f>グラフ!$P$85</c:f>
              <c:strCache>
                <c:ptCount val="1"/>
                <c:pt idx="0">
                  <c:v>物　件　費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グラフ!$Q$81:$AT$81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１９(R1)</c:v>
                </c:pt>
              </c:strCache>
            </c:strRef>
          </c:cat>
          <c:val>
            <c:numRef>
              <c:f>グラフ!$Q$85:$AT$85</c:f>
              <c:numCache>
                <c:formatCode>#,##0,</c:formatCode>
                <c:ptCount val="29"/>
                <c:pt idx="0">
                  <c:v>607397</c:v>
                </c:pt>
                <c:pt idx="1">
                  <c:v>663273</c:v>
                </c:pt>
                <c:pt idx="2">
                  <c:v>760662</c:v>
                </c:pt>
                <c:pt idx="3">
                  <c:v>749795</c:v>
                </c:pt>
                <c:pt idx="4">
                  <c:v>842573</c:v>
                </c:pt>
                <c:pt idx="5">
                  <c:v>860518</c:v>
                </c:pt>
                <c:pt idx="6">
                  <c:v>769856</c:v>
                </c:pt>
                <c:pt idx="7">
                  <c:v>801566</c:v>
                </c:pt>
                <c:pt idx="8">
                  <c:v>733830</c:v>
                </c:pt>
                <c:pt idx="9">
                  <c:v>714145</c:v>
                </c:pt>
                <c:pt idx="10">
                  <c:v>725738</c:v>
                </c:pt>
                <c:pt idx="11">
                  <c:v>671381</c:v>
                </c:pt>
                <c:pt idx="12">
                  <c:v>691566</c:v>
                </c:pt>
                <c:pt idx="13">
                  <c:v>631991</c:v>
                </c:pt>
                <c:pt idx="14">
                  <c:v>631927</c:v>
                </c:pt>
                <c:pt idx="15">
                  <c:v>608830</c:v>
                </c:pt>
                <c:pt idx="16">
                  <c:v>653640</c:v>
                </c:pt>
                <c:pt idx="17">
                  <c:v>645610</c:v>
                </c:pt>
                <c:pt idx="18">
                  <c:v>689106</c:v>
                </c:pt>
                <c:pt idx="19">
                  <c:v>690033</c:v>
                </c:pt>
                <c:pt idx="20">
                  <c:v>636781</c:v>
                </c:pt>
                <c:pt idx="21">
                  <c:v>704102</c:v>
                </c:pt>
                <c:pt idx="22">
                  <c:v>699955</c:v>
                </c:pt>
                <c:pt idx="23">
                  <c:v>839977</c:v>
                </c:pt>
                <c:pt idx="24">
                  <c:v>862127</c:v>
                </c:pt>
                <c:pt idx="25">
                  <c:v>915152</c:v>
                </c:pt>
                <c:pt idx="26">
                  <c:v>871177</c:v>
                </c:pt>
                <c:pt idx="27">
                  <c:v>906934</c:v>
                </c:pt>
                <c:pt idx="28">
                  <c:v>1039299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6CB-4AFF-9635-AC53E6BB4E28}"/>
            </c:ext>
          </c:extLst>
        </c:ser>
        <c:ser>
          <c:idx val="2"/>
          <c:order val="4"/>
          <c:tx>
            <c:strRef>
              <c:f>グラフ!$P$86</c:f>
              <c:strCache>
                <c:ptCount val="1"/>
                <c:pt idx="0">
                  <c:v>維 持 補 修 費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グラフ!$Q$81:$AT$81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１９(R1)</c:v>
                </c:pt>
              </c:strCache>
            </c:strRef>
          </c:cat>
          <c:val>
            <c:numRef>
              <c:f>グラフ!$Q$86:$AT$86</c:f>
              <c:numCache>
                <c:formatCode>#,##0,</c:formatCode>
                <c:ptCount val="29"/>
                <c:pt idx="0">
                  <c:v>43897</c:v>
                </c:pt>
                <c:pt idx="1">
                  <c:v>38660</c:v>
                </c:pt>
                <c:pt idx="2">
                  <c:v>41474</c:v>
                </c:pt>
                <c:pt idx="3">
                  <c:v>50958</c:v>
                </c:pt>
                <c:pt idx="4">
                  <c:v>34088</c:v>
                </c:pt>
                <c:pt idx="5">
                  <c:v>44091</c:v>
                </c:pt>
                <c:pt idx="6">
                  <c:v>46620</c:v>
                </c:pt>
                <c:pt idx="7">
                  <c:v>37841</c:v>
                </c:pt>
                <c:pt idx="8">
                  <c:v>28911</c:v>
                </c:pt>
                <c:pt idx="9">
                  <c:v>32926</c:v>
                </c:pt>
                <c:pt idx="10">
                  <c:v>25096</c:v>
                </c:pt>
                <c:pt idx="11">
                  <c:v>22740</c:v>
                </c:pt>
                <c:pt idx="12">
                  <c:v>15936</c:v>
                </c:pt>
                <c:pt idx="13">
                  <c:v>15140</c:v>
                </c:pt>
                <c:pt idx="14">
                  <c:v>13990</c:v>
                </c:pt>
                <c:pt idx="15">
                  <c:v>15486</c:v>
                </c:pt>
                <c:pt idx="16">
                  <c:v>13854</c:v>
                </c:pt>
                <c:pt idx="17">
                  <c:v>10631</c:v>
                </c:pt>
                <c:pt idx="18">
                  <c:v>13562</c:v>
                </c:pt>
                <c:pt idx="19">
                  <c:v>15713</c:v>
                </c:pt>
                <c:pt idx="20">
                  <c:v>19474</c:v>
                </c:pt>
                <c:pt idx="21">
                  <c:v>10286</c:v>
                </c:pt>
                <c:pt idx="22">
                  <c:v>13068</c:v>
                </c:pt>
                <c:pt idx="23">
                  <c:v>17329</c:v>
                </c:pt>
                <c:pt idx="24">
                  <c:v>11544</c:v>
                </c:pt>
                <c:pt idx="25">
                  <c:v>11349</c:v>
                </c:pt>
                <c:pt idx="26">
                  <c:v>20734</c:v>
                </c:pt>
                <c:pt idx="27">
                  <c:v>33248</c:v>
                </c:pt>
                <c:pt idx="28">
                  <c:v>16010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6CB-4AFF-9635-AC53E6BB4E28}"/>
            </c:ext>
          </c:extLst>
        </c:ser>
        <c:ser>
          <c:idx val="3"/>
          <c:order val="5"/>
          <c:tx>
            <c:strRef>
              <c:f>グラフ!$P$87</c:f>
              <c:strCache>
                <c:ptCount val="1"/>
                <c:pt idx="0">
                  <c:v>投資・出資金・貸出金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ash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グラフ!$Q$81:$AT$81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１９(R1)</c:v>
                </c:pt>
              </c:strCache>
            </c:strRef>
          </c:cat>
          <c:val>
            <c:numRef>
              <c:f>グラフ!$Q$87:$AT$87</c:f>
              <c:numCache>
                <c:formatCode>#,##0,</c:formatCode>
                <c:ptCount val="29"/>
                <c:pt idx="0">
                  <c:v>84064</c:v>
                </c:pt>
                <c:pt idx="1">
                  <c:v>99594</c:v>
                </c:pt>
                <c:pt idx="2">
                  <c:v>109501</c:v>
                </c:pt>
                <c:pt idx="3">
                  <c:v>309195</c:v>
                </c:pt>
                <c:pt idx="4">
                  <c:v>135468</c:v>
                </c:pt>
                <c:pt idx="5">
                  <c:v>118424</c:v>
                </c:pt>
                <c:pt idx="6">
                  <c:v>128262</c:v>
                </c:pt>
                <c:pt idx="7">
                  <c:v>133195</c:v>
                </c:pt>
                <c:pt idx="8">
                  <c:v>117347</c:v>
                </c:pt>
                <c:pt idx="9">
                  <c:v>123860</c:v>
                </c:pt>
                <c:pt idx="10">
                  <c:v>128039</c:v>
                </c:pt>
                <c:pt idx="11">
                  <c:v>98296</c:v>
                </c:pt>
                <c:pt idx="12">
                  <c:v>128397</c:v>
                </c:pt>
                <c:pt idx="13">
                  <c:v>123385</c:v>
                </c:pt>
                <c:pt idx="14">
                  <c:v>86211</c:v>
                </c:pt>
                <c:pt idx="15">
                  <c:v>80674</c:v>
                </c:pt>
                <c:pt idx="16">
                  <c:v>80744</c:v>
                </c:pt>
                <c:pt idx="17">
                  <c:v>84804</c:v>
                </c:pt>
                <c:pt idx="18">
                  <c:v>187292</c:v>
                </c:pt>
                <c:pt idx="19">
                  <c:v>144380</c:v>
                </c:pt>
                <c:pt idx="20">
                  <c:v>129960</c:v>
                </c:pt>
                <c:pt idx="21">
                  <c:v>104554</c:v>
                </c:pt>
                <c:pt idx="22">
                  <c:v>96935</c:v>
                </c:pt>
                <c:pt idx="23">
                  <c:v>99408</c:v>
                </c:pt>
                <c:pt idx="24">
                  <c:v>148601</c:v>
                </c:pt>
                <c:pt idx="25">
                  <c:v>139267</c:v>
                </c:pt>
                <c:pt idx="26">
                  <c:v>149705</c:v>
                </c:pt>
                <c:pt idx="27">
                  <c:v>150160</c:v>
                </c:pt>
                <c:pt idx="28">
                  <c:v>122149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6CB-4AFF-9635-AC53E6BB4E28}"/>
            </c:ext>
          </c:extLst>
        </c:ser>
        <c:ser>
          <c:idx val="4"/>
          <c:order val="6"/>
          <c:tx>
            <c:strRef>
              <c:f>グラフ!$P$88</c:f>
              <c:strCache>
                <c:ptCount val="1"/>
                <c:pt idx="0">
                  <c:v>普通建設事業費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グラフ!$Q$81:$AT$81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１９(R1)</c:v>
                </c:pt>
              </c:strCache>
            </c:strRef>
          </c:cat>
          <c:val>
            <c:numRef>
              <c:f>グラフ!$Q$88:$AT$88</c:f>
              <c:numCache>
                <c:formatCode>#,##0,</c:formatCode>
                <c:ptCount val="29"/>
                <c:pt idx="0">
                  <c:v>1530122</c:v>
                </c:pt>
                <c:pt idx="1">
                  <c:v>2089328</c:v>
                </c:pt>
                <c:pt idx="2">
                  <c:v>2329787</c:v>
                </c:pt>
                <c:pt idx="3">
                  <c:v>1975736</c:v>
                </c:pt>
                <c:pt idx="4">
                  <c:v>1654692</c:v>
                </c:pt>
                <c:pt idx="5">
                  <c:v>1156262</c:v>
                </c:pt>
                <c:pt idx="6">
                  <c:v>1133534</c:v>
                </c:pt>
                <c:pt idx="7">
                  <c:v>1551846</c:v>
                </c:pt>
                <c:pt idx="8">
                  <c:v>1097220</c:v>
                </c:pt>
                <c:pt idx="9">
                  <c:v>2038391</c:v>
                </c:pt>
                <c:pt idx="10">
                  <c:v>1197587</c:v>
                </c:pt>
                <c:pt idx="11">
                  <c:v>1475523</c:v>
                </c:pt>
                <c:pt idx="12">
                  <c:v>1371272</c:v>
                </c:pt>
                <c:pt idx="13">
                  <c:v>2236163</c:v>
                </c:pt>
                <c:pt idx="14">
                  <c:v>574468</c:v>
                </c:pt>
                <c:pt idx="15">
                  <c:v>317844</c:v>
                </c:pt>
                <c:pt idx="16">
                  <c:v>483741</c:v>
                </c:pt>
                <c:pt idx="17">
                  <c:v>543109</c:v>
                </c:pt>
                <c:pt idx="18">
                  <c:v>586196</c:v>
                </c:pt>
                <c:pt idx="19">
                  <c:v>1142862</c:v>
                </c:pt>
                <c:pt idx="20">
                  <c:v>908948</c:v>
                </c:pt>
                <c:pt idx="21">
                  <c:v>442791</c:v>
                </c:pt>
                <c:pt idx="22">
                  <c:v>1262935</c:v>
                </c:pt>
                <c:pt idx="23">
                  <c:v>507616</c:v>
                </c:pt>
                <c:pt idx="24">
                  <c:v>548893</c:v>
                </c:pt>
                <c:pt idx="25">
                  <c:v>407034</c:v>
                </c:pt>
                <c:pt idx="26">
                  <c:v>318233</c:v>
                </c:pt>
                <c:pt idx="27">
                  <c:v>704148</c:v>
                </c:pt>
                <c:pt idx="28">
                  <c:v>600279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D6CB-4AFF-9635-AC53E6BB4E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591296"/>
        <c:axId val="37601280"/>
      </c:lineChart>
      <c:catAx>
        <c:axId val="375831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758937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7589376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総額（百万円）</a:t>
                </a:r>
              </a:p>
            </c:rich>
          </c:tx>
          <c:layout>
            <c:manualLayout>
              <c:xMode val="edge"/>
              <c:yMode val="edge"/>
              <c:x val="2.0869627624671924E-2"/>
              <c:y val="4.4720426638627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,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7583104"/>
        <c:crosses val="autoZero"/>
        <c:crossBetween val="between"/>
      </c:valAx>
      <c:catAx>
        <c:axId val="375912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7601280"/>
        <c:crosses val="autoZero"/>
        <c:auto val="0"/>
        <c:lblAlgn val="ctr"/>
        <c:lblOffset val="100"/>
        <c:noMultiLvlLbl val="0"/>
      </c:catAx>
      <c:valAx>
        <c:axId val="37601280"/>
        <c:scaling>
          <c:orientation val="minMax"/>
        </c:scaling>
        <c:delete val="0"/>
        <c:axPos val="r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（百万円）</a:t>
                </a:r>
              </a:p>
            </c:rich>
          </c:tx>
          <c:layout>
            <c:manualLayout>
              <c:xMode val="edge"/>
              <c:yMode val="edge"/>
              <c:x val="0.79826300032808417"/>
              <c:y val="2.9813723967356889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,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7591296"/>
        <c:crosses val="max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2608855151635071E-2"/>
          <c:y val="0.91664236024333845"/>
          <c:w val="0.86087175833498242"/>
          <c:h val="7.093637200532737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税の状況</a:t>
            </a:r>
          </a:p>
        </c:rich>
      </c:tx>
      <c:layout>
        <c:manualLayout>
          <c:xMode val="edge"/>
          <c:yMode val="edge"/>
          <c:x val="0.41373356986503168"/>
          <c:y val="8.5470286363458301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6986552452914882E-2"/>
          <c:y val="9.8901184368943212E-2"/>
          <c:w val="0.87936788112293574"/>
          <c:h val="0.7329793115349218"/>
        </c:manualLayout>
      </c:layout>
      <c:barChart>
        <c:barDir val="col"/>
        <c:grouping val="clustered"/>
        <c:varyColors val="0"/>
        <c:ser>
          <c:idx val="4"/>
          <c:order val="3"/>
          <c:tx>
            <c:strRef>
              <c:f>グラフ!$P$46</c:f>
              <c:strCache>
                <c:ptCount val="1"/>
                <c:pt idx="0">
                  <c:v>　  合　　　　 計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グラフ!$Q$42:$AT$42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９７（H9）</c:v>
                </c:pt>
                <c:pt idx="7">
                  <c:v>９８(H10)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１９(R1)</c:v>
                </c:pt>
              </c:strCache>
            </c:strRef>
          </c:cat>
          <c:val>
            <c:numRef>
              <c:f>グラフ!$Q$46:$AT$46</c:f>
              <c:numCache>
                <c:formatCode>#,##0,</c:formatCode>
                <c:ptCount val="29"/>
                <c:pt idx="0">
                  <c:v>1429027</c:v>
                </c:pt>
                <c:pt idx="1">
                  <c:v>1547268</c:v>
                </c:pt>
                <c:pt idx="2">
                  <c:v>1495505</c:v>
                </c:pt>
                <c:pt idx="3">
                  <c:v>1440812</c:v>
                </c:pt>
                <c:pt idx="4">
                  <c:v>1453267</c:v>
                </c:pt>
                <c:pt idx="5">
                  <c:v>1448964</c:v>
                </c:pt>
                <c:pt idx="6">
                  <c:v>1542261</c:v>
                </c:pt>
                <c:pt idx="7">
                  <c:v>1462116</c:v>
                </c:pt>
                <c:pt idx="8">
                  <c:v>1452085</c:v>
                </c:pt>
                <c:pt idx="9">
                  <c:v>1450906</c:v>
                </c:pt>
                <c:pt idx="10">
                  <c:v>1426168</c:v>
                </c:pt>
                <c:pt idx="11">
                  <c:v>1420852</c:v>
                </c:pt>
                <c:pt idx="12">
                  <c:v>1336937</c:v>
                </c:pt>
                <c:pt idx="13">
                  <c:v>1401260</c:v>
                </c:pt>
                <c:pt idx="14">
                  <c:v>1422836</c:v>
                </c:pt>
                <c:pt idx="15">
                  <c:v>1452586</c:v>
                </c:pt>
                <c:pt idx="16">
                  <c:v>1548203</c:v>
                </c:pt>
                <c:pt idx="17">
                  <c:v>1546555</c:v>
                </c:pt>
                <c:pt idx="18">
                  <c:v>1467636</c:v>
                </c:pt>
                <c:pt idx="19">
                  <c:v>1417686</c:v>
                </c:pt>
                <c:pt idx="20">
                  <c:v>1441734</c:v>
                </c:pt>
                <c:pt idx="21">
                  <c:v>1423522</c:v>
                </c:pt>
                <c:pt idx="22">
                  <c:v>1438663</c:v>
                </c:pt>
                <c:pt idx="23">
                  <c:v>1431047</c:v>
                </c:pt>
                <c:pt idx="24">
                  <c:v>1420593</c:v>
                </c:pt>
                <c:pt idx="25">
                  <c:v>1434367</c:v>
                </c:pt>
                <c:pt idx="26">
                  <c:v>1493180</c:v>
                </c:pt>
                <c:pt idx="27">
                  <c:v>1495246</c:v>
                </c:pt>
                <c:pt idx="28">
                  <c:v>1571596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71-4612-A5DC-65C375DE79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0"/>
        <c:axId val="37488512"/>
        <c:axId val="37494784"/>
      </c:barChart>
      <c:lineChart>
        <c:grouping val="standard"/>
        <c:varyColors val="0"/>
        <c:ser>
          <c:idx val="1"/>
          <c:order val="0"/>
          <c:tx>
            <c:strRef>
              <c:f>グラフ!$P$43</c:f>
              <c:strCache>
                <c:ptCount val="1"/>
                <c:pt idx="0">
                  <c:v>市町村民税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グラフ!$Q$42:$AT$42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９７（H9）</c:v>
                </c:pt>
                <c:pt idx="7">
                  <c:v>９８(H10)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１９(R1)</c:v>
                </c:pt>
              </c:strCache>
            </c:strRef>
          </c:cat>
          <c:val>
            <c:numRef>
              <c:f>グラフ!$Q$43:$AT$43</c:f>
              <c:numCache>
                <c:formatCode>#,##0,</c:formatCode>
                <c:ptCount val="29"/>
                <c:pt idx="0">
                  <c:v>704884</c:v>
                </c:pt>
                <c:pt idx="1">
                  <c:v>748020</c:v>
                </c:pt>
                <c:pt idx="2">
                  <c:v>678017</c:v>
                </c:pt>
                <c:pt idx="3">
                  <c:v>605094</c:v>
                </c:pt>
                <c:pt idx="4">
                  <c:v>580287</c:v>
                </c:pt>
                <c:pt idx="5">
                  <c:v>560616</c:v>
                </c:pt>
                <c:pt idx="6">
                  <c:v>676575</c:v>
                </c:pt>
                <c:pt idx="7">
                  <c:v>564050</c:v>
                </c:pt>
                <c:pt idx="8">
                  <c:v>536057</c:v>
                </c:pt>
                <c:pt idx="9">
                  <c:v>525431</c:v>
                </c:pt>
                <c:pt idx="10">
                  <c:v>479044</c:v>
                </c:pt>
                <c:pt idx="11">
                  <c:v>466588</c:v>
                </c:pt>
                <c:pt idx="12">
                  <c:v>427725</c:v>
                </c:pt>
                <c:pt idx="13">
                  <c:v>469711</c:v>
                </c:pt>
                <c:pt idx="14">
                  <c:v>455866</c:v>
                </c:pt>
                <c:pt idx="15">
                  <c:v>528225</c:v>
                </c:pt>
                <c:pt idx="16">
                  <c:v>604132</c:v>
                </c:pt>
                <c:pt idx="17">
                  <c:v>598522</c:v>
                </c:pt>
                <c:pt idx="18">
                  <c:v>562957</c:v>
                </c:pt>
                <c:pt idx="19">
                  <c:v>526031</c:v>
                </c:pt>
                <c:pt idx="20">
                  <c:v>537422</c:v>
                </c:pt>
                <c:pt idx="21">
                  <c:v>565677</c:v>
                </c:pt>
                <c:pt idx="22">
                  <c:v>569130</c:v>
                </c:pt>
                <c:pt idx="23">
                  <c:v>544168</c:v>
                </c:pt>
                <c:pt idx="24">
                  <c:v>543477</c:v>
                </c:pt>
                <c:pt idx="25">
                  <c:v>541820</c:v>
                </c:pt>
                <c:pt idx="26">
                  <c:v>553175</c:v>
                </c:pt>
                <c:pt idx="27">
                  <c:v>570170</c:v>
                </c:pt>
                <c:pt idx="28">
                  <c:v>571658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E71-4612-A5DC-65C375DE790F}"/>
            </c:ext>
          </c:extLst>
        </c:ser>
        <c:ser>
          <c:idx val="0"/>
          <c:order val="1"/>
          <c:tx>
            <c:strRef>
              <c:f>グラフ!$P$44</c:f>
              <c:strCache>
                <c:ptCount val="1"/>
                <c:pt idx="0">
                  <c:v>固定資産税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グラフ!$Q$42:$AT$42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９７（H9）</c:v>
                </c:pt>
                <c:pt idx="7">
                  <c:v>９８(H10)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１９(R1)</c:v>
                </c:pt>
              </c:strCache>
            </c:strRef>
          </c:cat>
          <c:val>
            <c:numRef>
              <c:f>グラフ!$Q$44:$AT$44</c:f>
              <c:numCache>
                <c:formatCode>#,##0,</c:formatCode>
                <c:ptCount val="29"/>
                <c:pt idx="0">
                  <c:v>632078</c:v>
                </c:pt>
                <c:pt idx="1">
                  <c:v>671903</c:v>
                </c:pt>
                <c:pt idx="2">
                  <c:v>703661</c:v>
                </c:pt>
                <c:pt idx="3">
                  <c:v>721922</c:v>
                </c:pt>
                <c:pt idx="4">
                  <c:v>753796</c:v>
                </c:pt>
                <c:pt idx="5">
                  <c:v>774928</c:v>
                </c:pt>
                <c:pt idx="6">
                  <c:v>755414</c:v>
                </c:pt>
                <c:pt idx="7">
                  <c:v>773235</c:v>
                </c:pt>
                <c:pt idx="8">
                  <c:v>798707</c:v>
                </c:pt>
                <c:pt idx="9">
                  <c:v>812731</c:v>
                </c:pt>
                <c:pt idx="10">
                  <c:v>836768</c:v>
                </c:pt>
                <c:pt idx="11">
                  <c:v>845392</c:v>
                </c:pt>
                <c:pt idx="12">
                  <c:v>806183</c:v>
                </c:pt>
                <c:pt idx="13">
                  <c:v>826301</c:v>
                </c:pt>
                <c:pt idx="14">
                  <c:v>867346</c:v>
                </c:pt>
                <c:pt idx="15">
                  <c:v>825347</c:v>
                </c:pt>
                <c:pt idx="16">
                  <c:v>842130</c:v>
                </c:pt>
                <c:pt idx="17">
                  <c:v>852001</c:v>
                </c:pt>
                <c:pt idx="18">
                  <c:v>810212</c:v>
                </c:pt>
                <c:pt idx="19">
                  <c:v>793118</c:v>
                </c:pt>
                <c:pt idx="20">
                  <c:v>792115</c:v>
                </c:pt>
                <c:pt idx="21">
                  <c:v>751404</c:v>
                </c:pt>
                <c:pt idx="22">
                  <c:v>757220</c:v>
                </c:pt>
                <c:pt idx="23">
                  <c:v>777751</c:v>
                </c:pt>
                <c:pt idx="24">
                  <c:v>766391</c:v>
                </c:pt>
                <c:pt idx="25">
                  <c:v>775420</c:v>
                </c:pt>
                <c:pt idx="26">
                  <c:v>828548</c:v>
                </c:pt>
                <c:pt idx="27">
                  <c:v>816523</c:v>
                </c:pt>
                <c:pt idx="28">
                  <c:v>889908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E71-4612-A5DC-65C375DE790F}"/>
            </c:ext>
          </c:extLst>
        </c:ser>
        <c:ser>
          <c:idx val="2"/>
          <c:order val="2"/>
          <c:tx>
            <c:strRef>
              <c:f>グラフ!$P$45</c:f>
              <c:strCache>
                <c:ptCount val="1"/>
                <c:pt idx="0">
                  <c:v>市町村たばこ税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グラフ!$Q$42:$AT$42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９７（H9）</c:v>
                </c:pt>
                <c:pt idx="7">
                  <c:v>９８(H10)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１９(R1)</c:v>
                </c:pt>
              </c:strCache>
            </c:strRef>
          </c:cat>
          <c:val>
            <c:numRef>
              <c:f>グラフ!$Q$45:$AT$45</c:f>
              <c:numCache>
                <c:formatCode>#,##0,</c:formatCode>
                <c:ptCount val="29"/>
                <c:pt idx="0">
                  <c:v>55976</c:v>
                </c:pt>
                <c:pt idx="1">
                  <c:v>56507</c:v>
                </c:pt>
                <c:pt idx="2">
                  <c:v>56477</c:v>
                </c:pt>
                <c:pt idx="3">
                  <c:v>59526</c:v>
                </c:pt>
                <c:pt idx="4">
                  <c:v>62452</c:v>
                </c:pt>
                <c:pt idx="5">
                  <c:v>60675</c:v>
                </c:pt>
                <c:pt idx="6">
                  <c:v>73851</c:v>
                </c:pt>
                <c:pt idx="7">
                  <c:v>76117</c:v>
                </c:pt>
                <c:pt idx="8">
                  <c:v>78999</c:v>
                </c:pt>
                <c:pt idx="9">
                  <c:v>76011</c:v>
                </c:pt>
                <c:pt idx="10">
                  <c:v>77187</c:v>
                </c:pt>
                <c:pt idx="11">
                  <c:v>75304</c:v>
                </c:pt>
                <c:pt idx="12">
                  <c:v>75552</c:v>
                </c:pt>
                <c:pt idx="13">
                  <c:v>77784</c:v>
                </c:pt>
                <c:pt idx="14">
                  <c:v>74347</c:v>
                </c:pt>
                <c:pt idx="15">
                  <c:v>73272</c:v>
                </c:pt>
                <c:pt idx="16">
                  <c:v>71408</c:v>
                </c:pt>
                <c:pt idx="17">
                  <c:v>68513</c:v>
                </c:pt>
                <c:pt idx="18">
                  <c:v>66052</c:v>
                </c:pt>
                <c:pt idx="19">
                  <c:v>69850</c:v>
                </c:pt>
                <c:pt idx="20">
                  <c:v>82531</c:v>
                </c:pt>
                <c:pt idx="21">
                  <c:v>76581</c:v>
                </c:pt>
                <c:pt idx="22">
                  <c:v>82189</c:v>
                </c:pt>
                <c:pt idx="23">
                  <c:v>78355</c:v>
                </c:pt>
                <c:pt idx="24">
                  <c:v>79366</c:v>
                </c:pt>
                <c:pt idx="25">
                  <c:v>78039</c:v>
                </c:pt>
                <c:pt idx="26">
                  <c:v>71390</c:v>
                </c:pt>
                <c:pt idx="27">
                  <c:v>68001</c:v>
                </c:pt>
                <c:pt idx="28">
                  <c:v>68098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E71-4612-A5DC-65C375DE79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496704"/>
        <c:axId val="37498240"/>
      </c:lineChart>
      <c:catAx>
        <c:axId val="374885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749478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7494784"/>
        <c:scaling>
          <c:orientation val="minMax"/>
          <c:max val="160000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総額（百万円）</a:t>
                </a:r>
              </a:p>
            </c:rich>
          </c:tx>
          <c:layout>
            <c:manualLayout>
              <c:xMode val="edge"/>
              <c:yMode val="edge"/>
              <c:x val="1.936613654518482E-2"/>
              <c:y val="5.860806205194499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,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7488512"/>
        <c:crosses val="autoZero"/>
        <c:crossBetween val="between"/>
      </c:valAx>
      <c:catAx>
        <c:axId val="374967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7498240"/>
        <c:crosses val="autoZero"/>
        <c:auto val="0"/>
        <c:lblAlgn val="ctr"/>
        <c:lblOffset val="100"/>
        <c:noMultiLvlLbl val="0"/>
      </c:catAx>
      <c:valAx>
        <c:axId val="37498240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（百万円）</a:t>
                </a:r>
              </a:p>
            </c:rich>
          </c:tx>
          <c:layout>
            <c:manualLayout>
              <c:xMode val="edge"/>
              <c:yMode val="edge"/>
              <c:x val="0.88339524847101936"/>
              <c:y val="5.616606053441265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,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7496704"/>
        <c:crosses val="max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9428035049656791E-2"/>
          <c:y val="0.91330959394375788"/>
          <c:w val="0.77404415340303367"/>
          <c:h val="5.460169751508333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0.98399999999999999" l="0.78700000000000003" r="0.78700000000000003" t="0.98399999999999999" header="0.5" footer="0.5"/>
    <c:pageSetup paperSize="9" orientation="landscape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91440</xdr:colOff>
      <xdr:row>1</xdr:row>
      <xdr:rowOff>30480</xdr:rowOff>
    </xdr:from>
    <xdr:to>
      <xdr:col>13</xdr:col>
      <xdr:colOff>508000</xdr:colOff>
      <xdr:row>38</xdr:row>
      <xdr:rowOff>45720</xdr:rowOff>
    </xdr:to>
    <xdr:graphicFrame macro="">
      <xdr:nvGraphicFramePr>
        <xdr:cNvPr id="4118" name="Chart 4">
          <a:extLst>
            <a:ext uri="{FF2B5EF4-FFF2-40B4-BE49-F238E27FC236}">
              <a16:creationId xmlns:a16="http://schemas.microsoft.com/office/drawing/2014/main" id="{00000000-0008-0000-0500-000016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223520</xdr:colOff>
      <xdr:row>197</xdr:row>
      <xdr:rowOff>0</xdr:rowOff>
    </xdr:from>
    <xdr:to>
      <xdr:col>13</xdr:col>
      <xdr:colOff>436880</xdr:colOff>
      <xdr:row>233</xdr:row>
      <xdr:rowOff>30480</xdr:rowOff>
    </xdr:to>
    <xdr:graphicFrame macro="">
      <xdr:nvGraphicFramePr>
        <xdr:cNvPr id="9" name="Chart 6">
          <a:extLst>
            <a:ext uri="{FF2B5EF4-FFF2-40B4-BE49-F238E27FC236}">
              <a16:creationId xmlns:a16="http://schemas.microsoft.com/office/drawing/2014/main" id="{FBC87241-4AE9-4568-B657-D617B002A1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142240</xdr:colOff>
      <xdr:row>157</xdr:row>
      <xdr:rowOff>152400</xdr:rowOff>
    </xdr:from>
    <xdr:to>
      <xdr:col>13</xdr:col>
      <xdr:colOff>375920</xdr:colOff>
      <xdr:row>194</xdr:row>
      <xdr:rowOff>0</xdr:rowOff>
    </xdr:to>
    <xdr:graphicFrame macro="">
      <xdr:nvGraphicFramePr>
        <xdr:cNvPr id="11" name="Chart 9">
          <a:extLst>
            <a:ext uri="{FF2B5EF4-FFF2-40B4-BE49-F238E27FC236}">
              <a16:creationId xmlns:a16="http://schemas.microsoft.com/office/drawing/2014/main" id="{7F305E29-89C8-47E2-81FC-203F2154E3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91440</xdr:colOff>
      <xdr:row>119</xdr:row>
      <xdr:rowOff>0</xdr:rowOff>
    </xdr:from>
    <xdr:to>
      <xdr:col>13</xdr:col>
      <xdr:colOff>274320</xdr:colOff>
      <xdr:row>155</xdr:row>
      <xdr:rowOff>96520</xdr:rowOff>
    </xdr:to>
    <xdr:graphicFrame macro="">
      <xdr:nvGraphicFramePr>
        <xdr:cNvPr id="13" name="Chart 8">
          <a:extLst>
            <a:ext uri="{FF2B5EF4-FFF2-40B4-BE49-F238E27FC236}">
              <a16:creationId xmlns:a16="http://schemas.microsoft.com/office/drawing/2014/main" id="{17466E37-E2A3-4228-B314-F3CC976E4B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91440</xdr:colOff>
      <xdr:row>80</xdr:row>
      <xdr:rowOff>0</xdr:rowOff>
    </xdr:from>
    <xdr:to>
      <xdr:col>13</xdr:col>
      <xdr:colOff>416560</xdr:colOff>
      <xdr:row>116</xdr:row>
      <xdr:rowOff>104140</xdr:rowOff>
    </xdr:to>
    <xdr:graphicFrame macro="">
      <xdr:nvGraphicFramePr>
        <xdr:cNvPr id="14" name="Chart 7">
          <a:extLst>
            <a:ext uri="{FF2B5EF4-FFF2-40B4-BE49-F238E27FC236}">
              <a16:creationId xmlns:a16="http://schemas.microsoft.com/office/drawing/2014/main" id="{DF97F0CF-4467-442F-BAA1-2DCB5071B3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91440</xdr:colOff>
      <xdr:row>40</xdr:row>
      <xdr:rowOff>132080</xdr:rowOff>
    </xdr:from>
    <xdr:to>
      <xdr:col>13</xdr:col>
      <xdr:colOff>457200</xdr:colOff>
      <xdr:row>77</xdr:row>
      <xdr:rowOff>0</xdr:rowOff>
    </xdr:to>
    <xdr:graphicFrame macro="">
      <xdr:nvGraphicFramePr>
        <xdr:cNvPr id="16" name="Chart 5">
          <a:extLst>
            <a:ext uri="{FF2B5EF4-FFF2-40B4-BE49-F238E27FC236}">
              <a16:creationId xmlns:a16="http://schemas.microsoft.com/office/drawing/2014/main" id="{8E877ED3-D6DB-46BD-A1A6-8508C2633D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327"/>
  <sheetViews>
    <sheetView tabSelected="1" view="pageBreakPreview" zoomScaleNormal="100" zoomScaleSheetLayoutView="100" workbookViewId="0">
      <pane xSplit="2" ySplit="3" topLeftCell="AA4" activePane="bottomRight" state="frozen"/>
      <selection pane="topRight" activeCell="C1" sqref="C1"/>
      <selection pane="bottomLeft" activeCell="A2" sqref="A2"/>
      <selection pane="bottomRight" activeCell="AJ13" sqref="AJ13"/>
    </sheetView>
  </sheetViews>
  <sheetFormatPr defaultColWidth="9" defaultRowHeight="12" x14ac:dyDescent="0.2"/>
  <cols>
    <col min="1" max="1" width="3" style="42" customWidth="1"/>
    <col min="2" max="2" width="22.109375" style="42" customWidth="1"/>
    <col min="3" max="3" width="8.6640625" style="44" hidden="1" customWidth="1"/>
    <col min="4" max="4" width="8.6640625" style="42" hidden="1" customWidth="1"/>
    <col min="5" max="8" width="9.77734375" style="42" customWidth="1"/>
    <col min="9" max="9" width="9.77734375" style="44" customWidth="1"/>
    <col min="10" max="33" width="9.77734375" style="42" customWidth="1"/>
    <col min="34" max="16384" width="9" style="42"/>
  </cols>
  <sheetData>
    <row r="1" spans="1:33" ht="14.1" customHeight="1" x14ac:dyDescent="0.2">
      <c r="A1" s="43" t="s">
        <v>137</v>
      </c>
      <c r="L1" s="45" t="s">
        <v>181</v>
      </c>
      <c r="V1" s="45" t="s">
        <v>181</v>
      </c>
      <c r="AF1" s="45" t="s">
        <v>181</v>
      </c>
    </row>
    <row r="2" spans="1:33" ht="14.1" customHeight="1" x14ac:dyDescent="0.15">
      <c r="L2" s="21" t="s">
        <v>170</v>
      </c>
      <c r="V2" s="21" t="s">
        <v>170</v>
      </c>
      <c r="AF2" s="21" t="s">
        <v>170</v>
      </c>
    </row>
    <row r="3" spans="1:33" ht="14.1" customHeight="1" x14ac:dyDescent="0.2">
      <c r="A3" s="47"/>
      <c r="B3" s="47"/>
      <c r="C3" s="47" t="s">
        <v>10</v>
      </c>
      <c r="D3" s="47" t="s">
        <v>9</v>
      </c>
      <c r="E3" s="47" t="s">
        <v>8</v>
      </c>
      <c r="F3" s="47" t="s">
        <v>7</v>
      </c>
      <c r="G3" s="47" t="s">
        <v>6</v>
      </c>
      <c r="H3" s="47" t="s">
        <v>5</v>
      </c>
      <c r="I3" s="48" t="s">
        <v>4</v>
      </c>
      <c r="J3" s="47" t="s">
        <v>3</v>
      </c>
      <c r="K3" s="48" t="s">
        <v>2</v>
      </c>
      <c r="L3" s="48" t="s">
        <v>82</v>
      </c>
      <c r="M3" s="47" t="s">
        <v>83</v>
      </c>
      <c r="N3" s="47" t="s">
        <v>174</v>
      </c>
      <c r="O3" s="47" t="s">
        <v>182</v>
      </c>
      <c r="P3" s="47" t="s">
        <v>183</v>
      </c>
      <c r="Q3" s="47" t="s">
        <v>184</v>
      </c>
      <c r="R3" s="47" t="s">
        <v>187</v>
      </c>
      <c r="S3" s="47" t="s">
        <v>196</v>
      </c>
      <c r="T3" s="47" t="s">
        <v>197</v>
      </c>
      <c r="U3" s="47" t="s">
        <v>204</v>
      </c>
      <c r="V3" s="47" t="s">
        <v>205</v>
      </c>
      <c r="W3" s="47" t="s">
        <v>206</v>
      </c>
      <c r="X3" s="47" t="s">
        <v>208</v>
      </c>
      <c r="Y3" s="47" t="s">
        <v>210</v>
      </c>
      <c r="Z3" s="47" t="s">
        <v>220</v>
      </c>
      <c r="AA3" s="47" t="s">
        <v>221</v>
      </c>
      <c r="AB3" s="47" t="s">
        <v>214</v>
      </c>
      <c r="AC3" s="47" t="s">
        <v>222</v>
      </c>
      <c r="AD3" s="47" t="s">
        <v>223</v>
      </c>
      <c r="AE3" s="47" t="s">
        <v>227</v>
      </c>
      <c r="AF3" s="47" t="s">
        <v>228</v>
      </c>
      <c r="AG3" s="47" t="s">
        <v>229</v>
      </c>
    </row>
    <row r="4" spans="1:33" ht="14.1" customHeight="1" x14ac:dyDescent="0.2">
      <c r="A4" s="97" t="s">
        <v>84</v>
      </c>
      <c r="B4" s="97"/>
      <c r="C4" s="49"/>
      <c r="D4" s="49"/>
      <c r="E4" s="49">
        <v>15249</v>
      </c>
      <c r="F4" s="49">
        <v>15226</v>
      </c>
      <c r="G4" s="49">
        <v>15123</v>
      </c>
      <c r="H4" s="49">
        <v>15204</v>
      </c>
      <c r="I4" s="49">
        <v>15071</v>
      </c>
      <c r="J4" s="49">
        <v>15003</v>
      </c>
      <c r="K4" s="49">
        <v>14960</v>
      </c>
      <c r="L4" s="49">
        <v>14804</v>
      </c>
      <c r="M4" s="49">
        <v>14617</v>
      </c>
      <c r="N4" s="49">
        <v>14536</v>
      </c>
      <c r="O4" s="49">
        <v>14502</v>
      </c>
      <c r="P4" s="49">
        <v>14408</v>
      </c>
      <c r="Q4" s="49">
        <v>14237</v>
      </c>
      <c r="R4" s="49">
        <v>14091</v>
      </c>
      <c r="S4" s="49">
        <v>13838</v>
      </c>
      <c r="T4" s="49">
        <v>13696</v>
      </c>
      <c r="U4" s="49">
        <v>13541</v>
      </c>
      <c r="V4" s="49">
        <v>13363</v>
      </c>
      <c r="W4" s="49">
        <v>13217</v>
      </c>
      <c r="X4" s="49">
        <v>13003</v>
      </c>
      <c r="Y4" s="49">
        <v>12783</v>
      </c>
      <c r="Z4" s="49">
        <v>12609</v>
      </c>
      <c r="AA4" s="49">
        <v>12418</v>
      </c>
      <c r="AB4" s="49">
        <v>12253</v>
      </c>
      <c r="AC4" s="49">
        <v>12051</v>
      </c>
      <c r="AD4" s="49">
        <v>11795</v>
      </c>
      <c r="AE4" s="49">
        <v>11537</v>
      </c>
      <c r="AF4" s="49">
        <v>11337</v>
      </c>
      <c r="AG4" s="49">
        <v>11071</v>
      </c>
    </row>
    <row r="5" spans="1:33" ht="14.1" customHeight="1" x14ac:dyDescent="0.2">
      <c r="A5" s="100" t="s">
        <v>13</v>
      </c>
      <c r="B5" s="51" t="s">
        <v>21</v>
      </c>
      <c r="C5" s="52"/>
      <c r="D5" s="52"/>
      <c r="E5" s="52">
        <v>5305399</v>
      </c>
      <c r="F5" s="52">
        <v>5890496</v>
      </c>
      <c r="G5" s="52">
        <v>6507349</v>
      </c>
      <c r="H5" s="52">
        <v>6028266</v>
      </c>
      <c r="I5" s="53">
        <v>5780314</v>
      </c>
      <c r="J5" s="52">
        <v>5598414</v>
      </c>
      <c r="K5" s="52">
        <v>5733254</v>
      </c>
      <c r="L5" s="52">
        <v>6432593</v>
      </c>
      <c r="M5" s="54">
        <v>5949296</v>
      </c>
      <c r="N5" s="54">
        <v>6496337</v>
      </c>
      <c r="O5" s="54">
        <v>5746337</v>
      </c>
      <c r="P5" s="54">
        <v>5860983</v>
      </c>
      <c r="Q5" s="54">
        <v>5879861</v>
      </c>
      <c r="R5" s="54">
        <v>6492787</v>
      </c>
      <c r="S5" s="54">
        <v>4904799</v>
      </c>
      <c r="T5" s="54">
        <v>4657849</v>
      </c>
      <c r="U5" s="54">
        <v>4913525</v>
      </c>
      <c r="V5" s="54">
        <v>5049184</v>
      </c>
      <c r="W5" s="54">
        <v>5459110</v>
      </c>
      <c r="X5" s="54">
        <v>5800915</v>
      </c>
      <c r="Y5" s="54">
        <v>5646175</v>
      </c>
      <c r="Z5" s="80">
        <v>4969866</v>
      </c>
      <c r="AA5" s="80">
        <v>5725726</v>
      </c>
      <c r="AB5" s="80">
        <v>5221930</v>
      </c>
      <c r="AC5" s="80">
        <v>5559482</v>
      </c>
      <c r="AD5" s="80">
        <v>5414767</v>
      </c>
      <c r="AE5" s="80">
        <v>5115598</v>
      </c>
      <c r="AF5" s="80">
        <v>5986688</v>
      </c>
      <c r="AG5" s="80">
        <v>6107989</v>
      </c>
    </row>
    <row r="6" spans="1:33" ht="14.1" customHeight="1" x14ac:dyDescent="0.2">
      <c r="A6" s="100"/>
      <c r="B6" s="51" t="s">
        <v>22</v>
      </c>
      <c r="C6" s="52"/>
      <c r="D6" s="52"/>
      <c r="E6" s="52">
        <v>5136648</v>
      </c>
      <c r="F6" s="52">
        <v>5616729</v>
      </c>
      <c r="G6" s="52">
        <v>6174659</v>
      </c>
      <c r="H6" s="52">
        <v>5845858</v>
      </c>
      <c r="I6" s="53">
        <v>5592996</v>
      </c>
      <c r="J6" s="52">
        <v>5343080</v>
      </c>
      <c r="K6" s="52">
        <v>5415515</v>
      </c>
      <c r="L6" s="52">
        <v>6108741</v>
      </c>
      <c r="M6" s="54">
        <v>5635458</v>
      </c>
      <c r="N6" s="54">
        <v>6214689</v>
      </c>
      <c r="O6" s="54">
        <v>5484440</v>
      </c>
      <c r="P6" s="54">
        <v>5607308</v>
      </c>
      <c r="Q6" s="54">
        <v>5611339</v>
      </c>
      <c r="R6" s="54">
        <v>6235746</v>
      </c>
      <c r="S6" s="54">
        <v>4763176</v>
      </c>
      <c r="T6" s="54">
        <v>4441080</v>
      </c>
      <c r="U6" s="54">
        <v>4705811</v>
      </c>
      <c r="V6" s="54">
        <v>4815761</v>
      </c>
      <c r="W6" s="54">
        <v>5150177</v>
      </c>
      <c r="X6" s="54">
        <v>5492958</v>
      </c>
      <c r="Y6" s="54">
        <v>5385433</v>
      </c>
      <c r="Z6" s="80">
        <v>4461716</v>
      </c>
      <c r="AA6" s="80">
        <v>5490597</v>
      </c>
      <c r="AB6" s="80">
        <v>4969396</v>
      </c>
      <c r="AC6" s="80">
        <v>5165554</v>
      </c>
      <c r="AD6" s="80">
        <v>5127776</v>
      </c>
      <c r="AE6" s="80">
        <v>4853399</v>
      </c>
      <c r="AF6" s="80">
        <v>5545708</v>
      </c>
      <c r="AG6" s="80">
        <v>5385797</v>
      </c>
    </row>
    <row r="7" spans="1:33" ht="14.1" customHeight="1" x14ac:dyDescent="0.2">
      <c r="A7" s="100"/>
      <c r="B7" s="51" t="s">
        <v>23</v>
      </c>
      <c r="C7" s="53">
        <f t="shared" ref="C7:K7" si="0">+C5-C6</f>
        <v>0</v>
      </c>
      <c r="D7" s="53">
        <f t="shared" si="0"/>
        <v>0</v>
      </c>
      <c r="E7" s="53">
        <f t="shared" si="0"/>
        <v>168751</v>
      </c>
      <c r="F7" s="53">
        <f t="shared" si="0"/>
        <v>273767</v>
      </c>
      <c r="G7" s="53">
        <f t="shared" si="0"/>
        <v>332690</v>
      </c>
      <c r="H7" s="53">
        <f t="shared" si="0"/>
        <v>182408</v>
      </c>
      <c r="I7" s="53">
        <f t="shared" si="0"/>
        <v>187318</v>
      </c>
      <c r="J7" s="53">
        <f t="shared" si="0"/>
        <v>255334</v>
      </c>
      <c r="K7" s="53">
        <f t="shared" si="0"/>
        <v>317739</v>
      </c>
      <c r="L7" s="53">
        <f>+L5-L6</f>
        <v>323852</v>
      </c>
      <c r="M7" s="53">
        <f>+M5-M6</f>
        <v>313838</v>
      </c>
      <c r="N7" s="53">
        <f>+N5-N6</f>
        <v>281648</v>
      </c>
      <c r="O7" s="53">
        <f>+O5-O6</f>
        <v>261897</v>
      </c>
      <c r="P7" s="53">
        <v>253675</v>
      </c>
      <c r="Q7" s="53">
        <v>268522</v>
      </c>
      <c r="R7" s="53">
        <v>257041</v>
      </c>
      <c r="S7" s="53">
        <v>141623</v>
      </c>
      <c r="T7" s="53">
        <v>216769</v>
      </c>
      <c r="U7" s="53">
        <v>207714</v>
      </c>
      <c r="V7" s="53">
        <v>233423</v>
      </c>
      <c r="W7" s="53">
        <v>308933</v>
      </c>
      <c r="X7" s="53">
        <v>307957</v>
      </c>
      <c r="Y7" s="53">
        <v>260742</v>
      </c>
      <c r="Z7" s="53">
        <v>508150</v>
      </c>
      <c r="AA7" s="53">
        <v>235129</v>
      </c>
      <c r="AB7" s="53">
        <v>252534</v>
      </c>
      <c r="AC7" s="53">
        <v>393928</v>
      </c>
      <c r="AD7" s="53">
        <v>286991</v>
      </c>
      <c r="AE7" s="53">
        <v>262199</v>
      </c>
      <c r="AF7" s="53">
        <v>440980</v>
      </c>
      <c r="AG7" s="53">
        <v>722192</v>
      </c>
    </row>
    <row r="8" spans="1:33" ht="14.1" customHeight="1" x14ac:dyDescent="0.2">
      <c r="A8" s="100"/>
      <c r="B8" s="51" t="s">
        <v>24</v>
      </c>
      <c r="C8" s="52"/>
      <c r="D8" s="52"/>
      <c r="E8" s="52">
        <v>3721</v>
      </c>
      <c r="F8" s="52">
        <v>123944</v>
      </c>
      <c r="G8" s="52">
        <v>156500</v>
      </c>
      <c r="H8" s="52">
        <v>46727</v>
      </c>
      <c r="I8" s="53">
        <v>85019</v>
      </c>
      <c r="J8" s="52">
        <v>72944</v>
      </c>
      <c r="K8" s="52">
        <v>38600</v>
      </c>
      <c r="L8" s="53">
        <v>130683</v>
      </c>
      <c r="M8" s="54">
        <v>69545</v>
      </c>
      <c r="N8" s="54">
        <v>5253</v>
      </c>
      <c r="O8" s="54">
        <v>40593</v>
      </c>
      <c r="P8" s="54">
        <v>19986</v>
      </c>
      <c r="Q8" s="54">
        <v>27110</v>
      </c>
      <c r="R8" s="54">
        <v>800</v>
      </c>
      <c r="S8" s="54">
        <v>0</v>
      </c>
      <c r="T8" s="54">
        <v>43476</v>
      </c>
      <c r="U8" s="54">
        <v>46137</v>
      </c>
      <c r="V8" s="54">
        <v>37291</v>
      </c>
      <c r="W8" s="54">
        <v>94308</v>
      </c>
      <c r="X8" s="54">
        <v>38079</v>
      </c>
      <c r="Y8" s="54">
        <v>73688</v>
      </c>
      <c r="Z8" s="80">
        <v>314535</v>
      </c>
      <c r="AA8" s="80">
        <v>51483</v>
      </c>
      <c r="AB8" s="80">
        <v>54652</v>
      </c>
      <c r="AC8" s="80">
        <v>119804</v>
      </c>
      <c r="AD8" s="80">
        <v>65651</v>
      </c>
      <c r="AE8" s="80">
        <v>93901</v>
      </c>
      <c r="AF8" s="80">
        <v>242473</v>
      </c>
      <c r="AG8" s="80">
        <v>350922</v>
      </c>
    </row>
    <row r="9" spans="1:33" ht="14.1" customHeight="1" x14ac:dyDescent="0.2">
      <c r="A9" s="100"/>
      <c r="B9" s="51" t="s">
        <v>25</v>
      </c>
      <c r="C9" s="53">
        <f t="shared" ref="C9:K9" si="1">+C7-C8</f>
        <v>0</v>
      </c>
      <c r="D9" s="53">
        <f t="shared" si="1"/>
        <v>0</v>
      </c>
      <c r="E9" s="53">
        <f t="shared" si="1"/>
        <v>165030</v>
      </c>
      <c r="F9" s="53">
        <f t="shared" si="1"/>
        <v>149823</v>
      </c>
      <c r="G9" s="53">
        <f t="shared" si="1"/>
        <v>176190</v>
      </c>
      <c r="H9" s="53">
        <f t="shared" si="1"/>
        <v>135681</v>
      </c>
      <c r="I9" s="53">
        <f t="shared" si="1"/>
        <v>102299</v>
      </c>
      <c r="J9" s="53">
        <f t="shared" si="1"/>
        <v>182390</v>
      </c>
      <c r="K9" s="53">
        <f t="shared" si="1"/>
        <v>279139</v>
      </c>
      <c r="L9" s="53">
        <f>+L7-L8</f>
        <v>193169</v>
      </c>
      <c r="M9" s="53">
        <f>+M7-M8</f>
        <v>244293</v>
      </c>
      <c r="N9" s="53">
        <f>+N7-N8</f>
        <v>276395</v>
      </c>
      <c r="O9" s="53">
        <f>+O7-O8</f>
        <v>221304</v>
      </c>
      <c r="P9" s="53">
        <v>233689</v>
      </c>
      <c r="Q9" s="53">
        <v>241412</v>
      </c>
      <c r="R9" s="53">
        <v>256241</v>
      </c>
      <c r="S9" s="53">
        <v>141623</v>
      </c>
      <c r="T9" s="53">
        <v>173293</v>
      </c>
      <c r="U9" s="53">
        <v>161577</v>
      </c>
      <c r="V9" s="53">
        <v>196132</v>
      </c>
      <c r="W9" s="53">
        <v>214625</v>
      </c>
      <c r="X9" s="53">
        <v>269878</v>
      </c>
      <c r="Y9" s="53">
        <v>187054</v>
      </c>
      <c r="Z9" s="53">
        <v>193615</v>
      </c>
      <c r="AA9" s="53">
        <v>183646</v>
      </c>
      <c r="AB9" s="53">
        <v>197882</v>
      </c>
      <c r="AC9" s="53">
        <v>274124</v>
      </c>
      <c r="AD9" s="53">
        <v>221340</v>
      </c>
      <c r="AE9" s="53">
        <v>168298</v>
      </c>
      <c r="AF9" s="53">
        <v>198507</v>
      </c>
      <c r="AG9" s="53">
        <v>371270</v>
      </c>
    </row>
    <row r="10" spans="1:33" ht="14.1" customHeight="1" x14ac:dyDescent="0.2">
      <c r="A10" s="100"/>
      <c r="B10" s="51" t="s">
        <v>26</v>
      </c>
      <c r="C10" s="54"/>
      <c r="D10" s="54"/>
      <c r="E10" s="54">
        <v>-8105</v>
      </c>
      <c r="F10" s="54">
        <v>-15207</v>
      </c>
      <c r="G10" s="54">
        <v>26367</v>
      </c>
      <c r="H10" s="54">
        <v>-40509</v>
      </c>
      <c r="I10" s="54">
        <v>-33382</v>
      </c>
      <c r="J10" s="54">
        <v>80091</v>
      </c>
      <c r="K10" s="54">
        <v>96749</v>
      </c>
      <c r="L10" s="54">
        <v>-85970</v>
      </c>
      <c r="M10" s="54">
        <v>51124</v>
      </c>
      <c r="N10" s="54">
        <v>32102</v>
      </c>
      <c r="O10" s="54">
        <v>-55091</v>
      </c>
      <c r="P10" s="54">
        <v>12385</v>
      </c>
      <c r="Q10" s="54">
        <v>7723</v>
      </c>
      <c r="R10" s="54">
        <v>14829</v>
      </c>
      <c r="S10" s="54">
        <v>-114618</v>
      </c>
      <c r="T10" s="54">
        <v>31670</v>
      </c>
      <c r="U10" s="54">
        <v>-11716</v>
      </c>
      <c r="V10" s="54">
        <v>34555</v>
      </c>
      <c r="W10" s="54">
        <v>18493</v>
      </c>
      <c r="X10" s="54">
        <v>55253</v>
      </c>
      <c r="Y10" s="54">
        <v>-82824</v>
      </c>
      <c r="Z10" s="80">
        <v>6561</v>
      </c>
      <c r="AA10" s="80">
        <v>-9969</v>
      </c>
      <c r="AB10" s="80">
        <v>14236</v>
      </c>
      <c r="AC10" s="80">
        <v>76242</v>
      </c>
      <c r="AD10" s="80">
        <v>-52784</v>
      </c>
      <c r="AE10" s="80">
        <v>-53042</v>
      </c>
      <c r="AF10" s="80">
        <v>30209</v>
      </c>
      <c r="AG10" s="80">
        <v>172763</v>
      </c>
    </row>
    <row r="11" spans="1:33" ht="14.1" customHeight="1" x14ac:dyDescent="0.2">
      <c r="A11" s="100"/>
      <c r="B11" s="51" t="s">
        <v>27</v>
      </c>
      <c r="C11" s="52"/>
      <c r="D11" s="52"/>
      <c r="E11" s="52">
        <v>59576</v>
      </c>
      <c r="F11" s="52">
        <v>27799</v>
      </c>
      <c r="G11" s="52">
        <v>17870</v>
      </c>
      <c r="H11" s="52">
        <v>16309</v>
      </c>
      <c r="I11" s="53">
        <v>4530</v>
      </c>
      <c r="J11" s="52">
        <v>1281</v>
      </c>
      <c r="K11" s="52">
        <v>354</v>
      </c>
      <c r="L11" s="53">
        <v>796</v>
      </c>
      <c r="M11" s="54">
        <v>269</v>
      </c>
      <c r="N11" s="54">
        <v>259</v>
      </c>
      <c r="O11" s="54">
        <v>97</v>
      </c>
      <c r="P11" s="54">
        <v>74</v>
      </c>
      <c r="Q11" s="54">
        <v>106073</v>
      </c>
      <c r="R11" s="54">
        <v>79</v>
      </c>
      <c r="S11" s="54">
        <v>10130</v>
      </c>
      <c r="T11" s="54">
        <v>213</v>
      </c>
      <c r="U11" s="54">
        <v>2717</v>
      </c>
      <c r="V11" s="54">
        <v>81203</v>
      </c>
      <c r="W11" s="54">
        <v>2923</v>
      </c>
      <c r="X11" s="54">
        <v>100991</v>
      </c>
      <c r="Y11" s="54">
        <v>37565</v>
      </c>
      <c r="Z11" s="80">
        <v>660</v>
      </c>
      <c r="AA11" s="80">
        <v>102552</v>
      </c>
      <c r="AB11" s="80">
        <v>63727</v>
      </c>
      <c r="AC11" s="80">
        <v>110623</v>
      </c>
      <c r="AD11" s="80">
        <v>643</v>
      </c>
      <c r="AE11" s="80">
        <v>526</v>
      </c>
      <c r="AF11" s="80">
        <v>509</v>
      </c>
      <c r="AG11" s="80">
        <v>372</v>
      </c>
    </row>
    <row r="12" spans="1:33" ht="14.1" customHeight="1" x14ac:dyDescent="0.2">
      <c r="A12" s="100"/>
      <c r="B12" s="51" t="s">
        <v>28</v>
      </c>
      <c r="C12" s="52"/>
      <c r="D12" s="52"/>
      <c r="E12" s="52">
        <v>0</v>
      </c>
      <c r="F12" s="52">
        <v>0</v>
      </c>
      <c r="G12" s="52">
        <v>0</v>
      </c>
      <c r="H12" s="52">
        <v>0</v>
      </c>
      <c r="I12" s="53">
        <v>0</v>
      </c>
      <c r="J12" s="52">
        <v>0</v>
      </c>
      <c r="K12" s="52">
        <v>0</v>
      </c>
      <c r="L12" s="53">
        <v>0</v>
      </c>
      <c r="M12" s="54">
        <v>0</v>
      </c>
      <c r="N12" s="54">
        <v>0</v>
      </c>
      <c r="O12" s="54">
        <v>0</v>
      </c>
      <c r="P12" s="54">
        <v>0</v>
      </c>
      <c r="Q12" s="54">
        <v>0</v>
      </c>
      <c r="R12" s="54">
        <v>0</v>
      </c>
      <c r="S12" s="54">
        <v>0</v>
      </c>
      <c r="T12" s="54">
        <v>0</v>
      </c>
      <c r="U12" s="54">
        <v>7321</v>
      </c>
      <c r="V12" s="54">
        <v>65632</v>
      </c>
      <c r="W12" s="54">
        <v>0</v>
      </c>
      <c r="X12" s="54">
        <v>0</v>
      </c>
      <c r="Y12" s="54">
        <v>0</v>
      </c>
      <c r="Z12" s="80">
        <v>0</v>
      </c>
      <c r="AA12" s="80">
        <v>0</v>
      </c>
      <c r="AB12" s="80">
        <v>0</v>
      </c>
      <c r="AC12" s="80">
        <v>0</v>
      </c>
      <c r="AD12" s="80">
        <v>0</v>
      </c>
      <c r="AE12" s="80">
        <v>0</v>
      </c>
      <c r="AF12" s="80">
        <v>0</v>
      </c>
      <c r="AG12" s="80">
        <v>0</v>
      </c>
    </row>
    <row r="13" spans="1:33" ht="14.1" customHeight="1" x14ac:dyDescent="0.2">
      <c r="A13" s="100"/>
      <c r="B13" s="51" t="s">
        <v>29</v>
      </c>
      <c r="C13" s="52"/>
      <c r="D13" s="52"/>
      <c r="E13" s="52">
        <v>300000</v>
      </c>
      <c r="F13" s="52">
        <v>85917</v>
      </c>
      <c r="G13" s="52">
        <v>200000</v>
      </c>
      <c r="H13" s="52">
        <v>110000</v>
      </c>
      <c r="I13" s="53">
        <v>136000</v>
      </c>
      <c r="J13" s="52">
        <v>310000</v>
      </c>
      <c r="K13" s="52">
        <v>46838</v>
      </c>
      <c r="L13" s="53">
        <v>213823</v>
      </c>
      <c r="M13" s="54">
        <v>58192</v>
      </c>
      <c r="N13" s="54">
        <v>26689</v>
      </c>
      <c r="O13" s="54">
        <v>108547</v>
      </c>
      <c r="P13" s="54">
        <v>11298</v>
      </c>
      <c r="Q13" s="54">
        <v>0</v>
      </c>
      <c r="R13" s="54">
        <v>71768</v>
      </c>
      <c r="S13" s="54">
        <v>0</v>
      </c>
      <c r="T13" s="54">
        <v>0</v>
      </c>
      <c r="U13" s="54">
        <v>16778</v>
      </c>
      <c r="V13" s="54">
        <v>0</v>
      </c>
      <c r="W13" s="54">
        <v>0</v>
      </c>
      <c r="X13" s="54">
        <v>0</v>
      </c>
      <c r="Y13" s="54">
        <v>0</v>
      </c>
      <c r="Z13" s="80">
        <v>0</v>
      </c>
      <c r="AA13" s="80">
        <v>0</v>
      </c>
      <c r="AB13" s="80">
        <v>0</v>
      </c>
      <c r="AC13" s="80">
        <v>0</v>
      </c>
      <c r="AD13" s="80">
        <v>0</v>
      </c>
      <c r="AE13" s="80">
        <v>0</v>
      </c>
      <c r="AF13" s="80">
        <v>247692</v>
      </c>
      <c r="AG13" s="80">
        <v>289766</v>
      </c>
    </row>
    <row r="14" spans="1:33" ht="14.1" customHeight="1" x14ac:dyDescent="0.2">
      <c r="A14" s="100"/>
      <c r="B14" s="51" t="s">
        <v>30</v>
      </c>
      <c r="C14" s="53">
        <f t="shared" ref="C14:K14" si="2">+C10+C11+C12-C13</f>
        <v>0</v>
      </c>
      <c r="D14" s="53">
        <f t="shared" si="2"/>
        <v>0</v>
      </c>
      <c r="E14" s="53">
        <f t="shared" si="2"/>
        <v>-248529</v>
      </c>
      <c r="F14" s="53">
        <f t="shared" si="2"/>
        <v>-73325</v>
      </c>
      <c r="G14" s="53">
        <f t="shared" si="2"/>
        <v>-155763</v>
      </c>
      <c r="H14" s="53">
        <f t="shared" si="2"/>
        <v>-134200</v>
      </c>
      <c r="I14" s="53">
        <f t="shared" si="2"/>
        <v>-164852</v>
      </c>
      <c r="J14" s="53">
        <f t="shared" si="2"/>
        <v>-228628</v>
      </c>
      <c r="K14" s="53">
        <f t="shared" si="2"/>
        <v>50265</v>
      </c>
      <c r="L14" s="53">
        <f t="shared" ref="L14:R14" si="3">+L10+L11+L12-L13</f>
        <v>-298997</v>
      </c>
      <c r="M14" s="53">
        <f t="shared" si="3"/>
        <v>-6799</v>
      </c>
      <c r="N14" s="53">
        <f t="shared" si="3"/>
        <v>5672</v>
      </c>
      <c r="O14" s="53">
        <f t="shared" si="3"/>
        <v>-163541</v>
      </c>
      <c r="P14" s="53">
        <f t="shared" si="3"/>
        <v>1161</v>
      </c>
      <c r="Q14" s="53">
        <f t="shared" si="3"/>
        <v>113796</v>
      </c>
      <c r="R14" s="53">
        <f t="shared" si="3"/>
        <v>-56860</v>
      </c>
      <c r="S14" s="53">
        <v>-104488</v>
      </c>
      <c r="T14" s="53">
        <v>31883</v>
      </c>
      <c r="U14" s="53">
        <v>-18456</v>
      </c>
      <c r="V14" s="53">
        <v>181390</v>
      </c>
      <c r="W14" s="53">
        <v>21416</v>
      </c>
      <c r="X14" s="53">
        <v>156244</v>
      </c>
      <c r="Y14" s="53">
        <v>-45259</v>
      </c>
      <c r="Z14" s="53">
        <v>7221</v>
      </c>
      <c r="AA14" s="53">
        <v>92583</v>
      </c>
      <c r="AB14" s="53">
        <v>77963</v>
      </c>
      <c r="AC14" s="53">
        <v>186865</v>
      </c>
      <c r="AD14" s="53">
        <v>-52141</v>
      </c>
      <c r="AE14" s="53">
        <v>-52516</v>
      </c>
      <c r="AF14" s="53">
        <v>-216974</v>
      </c>
      <c r="AG14" s="53">
        <v>-116631</v>
      </c>
    </row>
    <row r="15" spans="1:33" ht="14.1" customHeight="1" x14ac:dyDescent="0.2">
      <c r="A15" s="100"/>
      <c r="B15" s="3" t="s">
        <v>31</v>
      </c>
      <c r="C15" s="55" t="e">
        <f t="shared" ref="C15:H15" si="4">+C9/C19*100</f>
        <v>#DIV/0!</v>
      </c>
      <c r="D15" s="55" t="e">
        <f t="shared" si="4"/>
        <v>#DIV/0!</v>
      </c>
      <c r="E15" s="55">
        <f t="shared" si="4"/>
        <v>5.3893048603346116</v>
      </c>
      <c r="F15" s="55">
        <f t="shared" si="4"/>
        <v>4.4351328189408523</v>
      </c>
      <c r="G15" s="55">
        <f t="shared" si="4"/>
        <v>4.8920196136140248</v>
      </c>
      <c r="H15" s="55">
        <f t="shared" si="4"/>
        <v>3.9280439076105873</v>
      </c>
      <c r="I15" s="55">
        <f t="shared" ref="I15:N15" si="5">+I9/I19*100</f>
        <v>2.8980034459099224</v>
      </c>
      <c r="J15" s="55">
        <f t="shared" si="5"/>
        <v>5.0593886625199964</v>
      </c>
      <c r="K15" s="55">
        <f t="shared" si="5"/>
        <v>7.4863569412514392</v>
      </c>
      <c r="L15" s="55">
        <f t="shared" si="5"/>
        <v>5.0352209231885672</v>
      </c>
      <c r="M15" s="55">
        <f t="shared" si="5"/>
        <v>6.4086450718258403</v>
      </c>
      <c r="N15" s="55">
        <f t="shared" si="5"/>
        <v>7.1755050203482735</v>
      </c>
      <c r="O15" s="55">
        <f t="shared" ref="O15:T15" si="6">+O9/O19*100</f>
        <v>5.9431035330077977</v>
      </c>
      <c r="P15" s="55">
        <f t="shared" si="6"/>
        <v>6.6796798404804791</v>
      </c>
      <c r="Q15" s="55">
        <f t="shared" si="6"/>
        <v>7.4910787982598235</v>
      </c>
      <c r="R15" s="55">
        <f t="shared" si="6"/>
        <v>8.0106779444300464</v>
      </c>
      <c r="S15" s="55">
        <f t="shared" si="6"/>
        <v>4.2828754838243377</v>
      </c>
      <c r="T15" s="55">
        <f t="shared" si="6"/>
        <v>5.2219965526801104</v>
      </c>
      <c r="U15" s="55">
        <f t="shared" ref="U15:AF15" si="7">+U9/U19*100</f>
        <v>4.8766346672445415</v>
      </c>
      <c r="V15" s="55">
        <f t="shared" si="7"/>
        <v>5.5146127453089155</v>
      </c>
      <c r="W15" s="55">
        <f t="shared" si="7"/>
        <v>5.9822298854227034</v>
      </c>
      <c r="X15" s="55">
        <f t="shared" si="7"/>
        <v>7.2252468938811445</v>
      </c>
      <c r="Y15" s="55">
        <f t="shared" si="7"/>
        <v>5.096011655872779</v>
      </c>
      <c r="Z15" s="55">
        <f t="shared" si="7"/>
        <v>5.3551657441983513</v>
      </c>
      <c r="AA15" s="55">
        <f t="shared" si="7"/>
        <v>5.0155042951567719</v>
      </c>
      <c r="AB15" s="55">
        <f t="shared" si="7"/>
        <v>5.4015440158059347</v>
      </c>
      <c r="AC15" s="55">
        <f t="shared" si="7"/>
        <v>7.5096026012015953</v>
      </c>
      <c r="AD15" s="55">
        <f t="shared" si="7"/>
        <v>6.1340546173074895</v>
      </c>
      <c r="AE15" s="55">
        <f t="shared" si="7"/>
        <v>4.6653170443548584</v>
      </c>
      <c r="AF15" s="55">
        <f t="shared" si="7"/>
        <v>5.538078597210915</v>
      </c>
      <c r="AG15" s="55">
        <f t="shared" ref="AG15" si="8">+AG9/AG19*100</f>
        <v>10.416836179560027</v>
      </c>
    </row>
    <row r="16" spans="1:33" ht="14.1" customHeight="1" x14ac:dyDescent="0.2">
      <c r="A16" s="98" t="s">
        <v>32</v>
      </c>
      <c r="B16" s="98"/>
      <c r="C16" s="56"/>
      <c r="D16" s="57"/>
      <c r="E16" s="57">
        <v>1208338</v>
      </c>
      <c r="F16" s="57">
        <v>1377850</v>
      </c>
      <c r="G16" s="57">
        <v>1471647</v>
      </c>
      <c r="H16" s="57">
        <v>1440095</v>
      </c>
      <c r="I16" s="56">
        <v>1438082</v>
      </c>
      <c r="J16" s="57">
        <v>1431013</v>
      </c>
      <c r="K16" s="57">
        <v>1431806</v>
      </c>
      <c r="L16" s="56">
        <v>1510944</v>
      </c>
      <c r="M16" s="57">
        <v>1443057</v>
      </c>
      <c r="N16" s="57">
        <v>1454455</v>
      </c>
      <c r="O16" s="57">
        <v>1464447</v>
      </c>
      <c r="P16" s="57">
        <v>1387989</v>
      </c>
      <c r="Q16" s="57">
        <v>1346212</v>
      </c>
      <c r="R16" s="57">
        <v>1352640</v>
      </c>
      <c r="S16" s="57">
        <v>1465400</v>
      </c>
      <c r="T16" s="57">
        <v>1468595</v>
      </c>
      <c r="U16" s="57">
        <v>1531511</v>
      </c>
      <c r="V16" s="57">
        <v>1472200</v>
      </c>
      <c r="W16" s="57">
        <v>1400664</v>
      </c>
      <c r="X16" s="57">
        <v>1334921</v>
      </c>
      <c r="Y16" s="57">
        <v>1334647</v>
      </c>
      <c r="Z16" s="57">
        <v>1304368</v>
      </c>
      <c r="AA16" s="57">
        <v>1320906</v>
      </c>
      <c r="AB16" s="57">
        <v>1355617</v>
      </c>
      <c r="AC16" s="57">
        <v>1359036</v>
      </c>
      <c r="AD16" s="57">
        <v>1390873</v>
      </c>
      <c r="AE16" s="57">
        <v>1393110</v>
      </c>
      <c r="AF16" s="57">
        <v>1395540</v>
      </c>
      <c r="AG16" s="57">
        <v>1451787</v>
      </c>
    </row>
    <row r="17" spans="1:33" ht="14.1" customHeight="1" x14ac:dyDescent="0.2">
      <c r="A17" s="98" t="s">
        <v>33</v>
      </c>
      <c r="B17" s="98"/>
      <c r="C17" s="56"/>
      <c r="D17" s="57"/>
      <c r="E17" s="57">
        <v>2684795</v>
      </c>
      <c r="F17" s="57">
        <v>2944882</v>
      </c>
      <c r="G17" s="57">
        <v>3134569</v>
      </c>
      <c r="H17" s="57">
        <v>3001503</v>
      </c>
      <c r="I17" s="56">
        <v>3077038</v>
      </c>
      <c r="J17" s="57">
        <v>3166413</v>
      </c>
      <c r="K17" s="57">
        <v>3280315</v>
      </c>
      <c r="L17" s="56">
        <v>3364617</v>
      </c>
      <c r="M17" s="57">
        <v>3381838</v>
      </c>
      <c r="N17" s="57">
        <v>3397130</v>
      </c>
      <c r="O17" s="57">
        <v>3268675</v>
      </c>
      <c r="P17" s="57">
        <v>3057852</v>
      </c>
      <c r="Q17" s="57">
        <v>2811613</v>
      </c>
      <c r="R17" s="57">
        <v>2782084</v>
      </c>
      <c r="S17" s="57">
        <v>2862294</v>
      </c>
      <c r="T17" s="57">
        <v>2899667</v>
      </c>
      <c r="U17" s="57">
        <v>2881518</v>
      </c>
      <c r="V17" s="57">
        <v>2979467</v>
      </c>
      <c r="W17" s="57">
        <v>2930101</v>
      </c>
      <c r="X17" s="57">
        <v>2988265</v>
      </c>
      <c r="Y17" s="57">
        <v>3035753</v>
      </c>
      <c r="Z17" s="57">
        <v>2978082</v>
      </c>
      <c r="AA17" s="57">
        <v>3025110</v>
      </c>
      <c r="AB17" s="57">
        <v>2968774</v>
      </c>
      <c r="AC17" s="57">
        <v>3068966</v>
      </c>
      <c r="AD17" s="57">
        <v>3055664</v>
      </c>
      <c r="AE17" s="57">
        <v>3021256</v>
      </c>
      <c r="AF17" s="57">
        <v>3011551</v>
      </c>
      <c r="AG17" s="57">
        <v>3023795</v>
      </c>
    </row>
    <row r="18" spans="1:33" ht="14.1" customHeight="1" x14ac:dyDescent="0.2">
      <c r="A18" s="98" t="s">
        <v>34</v>
      </c>
      <c r="B18" s="98"/>
      <c r="C18" s="56"/>
      <c r="D18" s="57"/>
      <c r="E18" s="57">
        <v>1591580</v>
      </c>
      <c r="F18" s="57">
        <v>1816707</v>
      </c>
      <c r="G18" s="57">
        <v>1940483</v>
      </c>
      <c r="H18" s="57">
        <v>1896931</v>
      </c>
      <c r="I18" s="56">
        <v>1894094</v>
      </c>
      <c r="J18" s="57">
        <v>1883228</v>
      </c>
      <c r="K18" s="57">
        <v>1883073</v>
      </c>
      <c r="L18" s="56">
        <v>1984808</v>
      </c>
      <c r="M18" s="57">
        <v>1893776</v>
      </c>
      <c r="N18" s="57">
        <v>1909249</v>
      </c>
      <c r="O18" s="57">
        <v>1921904</v>
      </c>
      <c r="P18" s="57">
        <v>1820113</v>
      </c>
      <c r="Q18" s="57">
        <v>1762603</v>
      </c>
      <c r="R18" s="57">
        <v>1769299</v>
      </c>
      <c r="S18" s="57">
        <v>1902756</v>
      </c>
      <c r="T18" s="57">
        <v>1887448</v>
      </c>
      <c r="U18" s="57">
        <v>1968210</v>
      </c>
      <c r="V18" s="57">
        <v>1883786</v>
      </c>
      <c r="W18" s="57">
        <v>1790508</v>
      </c>
      <c r="X18" s="57">
        <v>1702504</v>
      </c>
      <c r="Y18" s="57">
        <v>1699347</v>
      </c>
      <c r="Z18" s="57">
        <v>1670013</v>
      </c>
      <c r="AA18" s="57">
        <v>1694039</v>
      </c>
      <c r="AB18" s="57">
        <v>1732792</v>
      </c>
      <c r="AC18" s="57">
        <v>1709820</v>
      </c>
      <c r="AD18" s="57">
        <v>1754543</v>
      </c>
      <c r="AE18" s="57">
        <v>1770322</v>
      </c>
      <c r="AF18" s="57">
        <v>1773774</v>
      </c>
      <c r="AG18" s="57">
        <v>1844075</v>
      </c>
    </row>
    <row r="19" spans="1:33" ht="14.1" customHeight="1" x14ac:dyDescent="0.2">
      <c r="A19" s="98" t="s">
        <v>35</v>
      </c>
      <c r="B19" s="98"/>
      <c r="C19" s="56"/>
      <c r="D19" s="57"/>
      <c r="E19" s="57">
        <v>3062176</v>
      </c>
      <c r="F19" s="57">
        <v>3378095</v>
      </c>
      <c r="G19" s="57">
        <v>3601580</v>
      </c>
      <c r="H19" s="57">
        <v>3454162</v>
      </c>
      <c r="I19" s="56">
        <v>3529982</v>
      </c>
      <c r="J19" s="57">
        <v>3604981</v>
      </c>
      <c r="K19" s="57">
        <v>3728636</v>
      </c>
      <c r="L19" s="56">
        <v>3836356</v>
      </c>
      <c r="M19" s="57">
        <v>3811929</v>
      </c>
      <c r="N19" s="57">
        <v>3851924</v>
      </c>
      <c r="O19" s="57">
        <v>3723711</v>
      </c>
      <c r="P19" s="57">
        <v>3498506</v>
      </c>
      <c r="Q19" s="57">
        <v>3222660</v>
      </c>
      <c r="R19" s="57">
        <v>3198743</v>
      </c>
      <c r="S19" s="57">
        <v>3306727</v>
      </c>
      <c r="T19" s="57">
        <v>3318520</v>
      </c>
      <c r="U19" s="57">
        <v>3313289</v>
      </c>
      <c r="V19" s="57">
        <v>3556587</v>
      </c>
      <c r="W19" s="57">
        <v>3587709</v>
      </c>
      <c r="X19" s="57">
        <v>3735208</v>
      </c>
      <c r="Y19" s="57">
        <v>3670596</v>
      </c>
      <c r="Z19" s="57">
        <v>3615481</v>
      </c>
      <c r="AA19" s="57">
        <v>3661566</v>
      </c>
      <c r="AB19" s="57">
        <v>3663434</v>
      </c>
      <c r="AC19" s="57">
        <v>3650313</v>
      </c>
      <c r="AD19" s="57">
        <v>3608380</v>
      </c>
      <c r="AE19" s="57">
        <v>3607429</v>
      </c>
      <c r="AF19" s="57">
        <v>3584402</v>
      </c>
      <c r="AG19" s="57">
        <v>3564134</v>
      </c>
    </row>
    <row r="20" spans="1:33" ht="14.1" customHeight="1" x14ac:dyDescent="0.2">
      <c r="A20" s="98" t="s">
        <v>36</v>
      </c>
      <c r="B20" s="98"/>
      <c r="C20" s="58"/>
      <c r="D20" s="59"/>
      <c r="E20" s="59">
        <v>0.43</v>
      </c>
      <c r="F20" s="59">
        <v>0.44</v>
      </c>
      <c r="G20" s="59">
        <v>0.46</v>
      </c>
      <c r="H20" s="59">
        <v>0.47</v>
      </c>
      <c r="I20" s="60">
        <v>0.47</v>
      </c>
      <c r="J20" s="59">
        <v>0.47</v>
      </c>
      <c r="K20" s="59">
        <v>0.45</v>
      </c>
      <c r="L20" s="60">
        <v>0.45</v>
      </c>
      <c r="M20" s="59">
        <v>0.44</v>
      </c>
      <c r="N20" s="59">
        <v>0.44</v>
      </c>
      <c r="O20" s="59">
        <v>0.44</v>
      </c>
      <c r="P20" s="59">
        <v>0.44</v>
      </c>
      <c r="Q20" s="59">
        <v>0.46</v>
      </c>
      <c r="R20" s="59">
        <v>0.47</v>
      </c>
      <c r="S20" s="59">
        <v>0.49</v>
      </c>
      <c r="T20" s="59">
        <v>0.5</v>
      </c>
      <c r="U20" s="59">
        <v>0.52</v>
      </c>
      <c r="V20" s="59">
        <v>0.51</v>
      </c>
      <c r="W20" s="59">
        <v>0.5</v>
      </c>
      <c r="X20" s="59">
        <v>0.47</v>
      </c>
      <c r="Y20" s="59">
        <v>0.46</v>
      </c>
      <c r="Z20" s="59">
        <v>0.44</v>
      </c>
      <c r="AA20" s="59">
        <v>0.44</v>
      </c>
      <c r="AB20" s="59">
        <v>0.45</v>
      </c>
      <c r="AC20" s="59">
        <v>0.46</v>
      </c>
      <c r="AD20" s="59">
        <v>0.45</v>
      </c>
      <c r="AE20" s="59">
        <v>0.45</v>
      </c>
      <c r="AF20" s="59">
        <v>0.46</v>
      </c>
      <c r="AG20" s="59">
        <v>0.47</v>
      </c>
    </row>
    <row r="21" spans="1:33" ht="14.1" customHeight="1" x14ac:dyDescent="0.2">
      <c r="A21" s="98" t="s">
        <v>37</v>
      </c>
      <c r="B21" s="98"/>
      <c r="C21" s="61"/>
      <c r="D21" s="62"/>
      <c r="E21" s="62">
        <v>68.099999999999994</v>
      </c>
      <c r="F21" s="62">
        <v>66.5</v>
      </c>
      <c r="G21" s="62">
        <v>69.5</v>
      </c>
      <c r="H21" s="62">
        <v>79</v>
      </c>
      <c r="I21" s="63">
        <v>79.599999999999994</v>
      </c>
      <c r="J21" s="62">
        <v>83.8</v>
      </c>
      <c r="K21" s="62">
        <v>82.4</v>
      </c>
      <c r="L21" s="63">
        <v>83.9</v>
      </c>
      <c r="M21" s="62">
        <v>83</v>
      </c>
      <c r="N21" s="62">
        <v>83.2</v>
      </c>
      <c r="O21" s="62">
        <v>82.1</v>
      </c>
      <c r="P21" s="62">
        <v>82</v>
      </c>
      <c r="Q21" s="62">
        <v>81.099999999999994</v>
      </c>
      <c r="R21" s="62">
        <v>80.400000000000006</v>
      </c>
      <c r="S21" s="62">
        <v>87.4</v>
      </c>
      <c r="T21" s="62">
        <v>87.7</v>
      </c>
      <c r="U21" s="62">
        <v>87.2</v>
      </c>
      <c r="V21" s="62">
        <v>80</v>
      </c>
      <c r="W21" s="62">
        <v>78.5</v>
      </c>
      <c r="X21" s="62">
        <v>78.099999999999994</v>
      </c>
      <c r="Y21" s="62">
        <v>76.400000000000006</v>
      </c>
      <c r="Z21" s="62">
        <v>77.8</v>
      </c>
      <c r="AA21" s="62">
        <v>79.2</v>
      </c>
      <c r="AB21" s="62">
        <v>76.400000000000006</v>
      </c>
      <c r="AC21" s="62">
        <v>76.400000000000006</v>
      </c>
      <c r="AD21" s="62">
        <v>81.8</v>
      </c>
      <c r="AE21" s="62">
        <v>83.9</v>
      </c>
      <c r="AF21" s="62">
        <v>83.7</v>
      </c>
      <c r="AG21" s="62">
        <v>84.4</v>
      </c>
    </row>
    <row r="22" spans="1:33" ht="14.1" customHeight="1" x14ac:dyDescent="0.2">
      <c r="A22" s="98" t="s">
        <v>38</v>
      </c>
      <c r="B22" s="98"/>
      <c r="C22" s="61"/>
      <c r="D22" s="62"/>
      <c r="E22" s="62">
        <v>9.5</v>
      </c>
      <c r="F22" s="62">
        <v>9.8000000000000007</v>
      </c>
      <c r="G22" s="62">
        <v>10</v>
      </c>
      <c r="H22" s="62">
        <v>11.1</v>
      </c>
      <c r="I22" s="63">
        <v>11.8</v>
      </c>
      <c r="J22" s="62">
        <v>12.6</v>
      </c>
      <c r="K22" s="62">
        <v>14.5</v>
      </c>
      <c r="L22" s="63">
        <v>14.6</v>
      </c>
      <c r="M22" s="62">
        <v>15.1</v>
      </c>
      <c r="N22" s="62">
        <v>15.3</v>
      </c>
      <c r="O22" s="62">
        <v>15.6</v>
      </c>
      <c r="P22" s="62">
        <v>16.7</v>
      </c>
      <c r="Q22" s="62">
        <v>16.600000000000001</v>
      </c>
      <c r="R22" s="62">
        <v>17.100000000000001</v>
      </c>
      <c r="S22" s="62">
        <v>20.9</v>
      </c>
      <c r="T22" s="62">
        <v>17.899999999999999</v>
      </c>
      <c r="U22" s="62">
        <v>20.6</v>
      </c>
      <c r="V22" s="62">
        <v>19.2</v>
      </c>
      <c r="W22" s="62">
        <v>15.8</v>
      </c>
      <c r="X22" s="62">
        <v>15.4</v>
      </c>
      <c r="Y22" s="62">
        <v>20.3</v>
      </c>
      <c r="Z22" s="62">
        <v>15.1</v>
      </c>
      <c r="AA22" s="62">
        <v>13.7</v>
      </c>
      <c r="AB22" s="62">
        <v>16.5</v>
      </c>
      <c r="AC22" s="62">
        <v>11.9</v>
      </c>
      <c r="AD22" s="62">
        <v>12.8</v>
      </c>
      <c r="AE22" s="62">
        <v>11.5</v>
      </c>
      <c r="AF22" s="62">
        <v>9.3000000000000007</v>
      </c>
      <c r="AG22" s="62">
        <v>8.6</v>
      </c>
    </row>
    <row r="23" spans="1:33" ht="14.1" customHeight="1" x14ac:dyDescent="0.2">
      <c r="A23" s="98" t="s">
        <v>39</v>
      </c>
      <c r="B23" s="98"/>
      <c r="C23" s="61"/>
      <c r="D23" s="62"/>
      <c r="E23" s="62">
        <v>10.199999999999999</v>
      </c>
      <c r="F23" s="62">
        <v>9.6</v>
      </c>
      <c r="G23" s="62">
        <v>9.6999999999999993</v>
      </c>
      <c r="H23" s="62">
        <v>10.8</v>
      </c>
      <c r="I23" s="63">
        <v>11.4</v>
      </c>
      <c r="J23" s="62">
        <v>12.6</v>
      </c>
      <c r="K23" s="62">
        <v>13.3</v>
      </c>
      <c r="L23" s="63">
        <v>13.5</v>
      </c>
      <c r="M23" s="62">
        <v>13.7</v>
      </c>
      <c r="N23" s="62">
        <v>13</v>
      </c>
      <c r="O23" s="62">
        <v>13.5</v>
      </c>
      <c r="P23" s="62">
        <v>13.9</v>
      </c>
      <c r="Q23" s="62">
        <v>14.1</v>
      </c>
      <c r="R23" s="62">
        <v>15.2</v>
      </c>
      <c r="S23" s="62">
        <v>15.4</v>
      </c>
      <c r="T23" s="62">
        <v>15.2</v>
      </c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</row>
    <row r="24" spans="1:33" ht="14.1" customHeight="1" x14ac:dyDescent="0.2">
      <c r="A24" s="4" t="s">
        <v>194</v>
      </c>
      <c r="B24" s="4"/>
      <c r="C24" s="61"/>
      <c r="D24" s="62"/>
      <c r="E24" s="62"/>
      <c r="F24" s="62"/>
      <c r="G24" s="62"/>
      <c r="H24" s="62"/>
      <c r="I24" s="63"/>
      <c r="J24" s="62"/>
      <c r="K24" s="62"/>
      <c r="L24" s="63"/>
      <c r="M24" s="62"/>
      <c r="N24" s="62"/>
      <c r="O24" s="62"/>
      <c r="P24" s="62"/>
      <c r="Q24" s="62"/>
      <c r="R24" s="62"/>
      <c r="S24" s="62">
        <v>14.1</v>
      </c>
      <c r="T24" s="62">
        <v>15.4</v>
      </c>
      <c r="U24" s="62">
        <v>15.2</v>
      </c>
      <c r="V24" s="62">
        <v>14.5</v>
      </c>
      <c r="W24" s="62">
        <v>12.9</v>
      </c>
      <c r="X24" s="62">
        <v>11.6</v>
      </c>
      <c r="Y24" s="62">
        <v>10.5</v>
      </c>
      <c r="Z24" s="62">
        <v>9.6999999999999993</v>
      </c>
      <c r="AA24" s="62">
        <v>8.6</v>
      </c>
      <c r="AB24" s="62">
        <v>7.4</v>
      </c>
      <c r="AC24" s="62">
        <v>11.9</v>
      </c>
      <c r="AD24" s="62">
        <v>5.6</v>
      </c>
      <c r="AE24" s="62">
        <v>5.3</v>
      </c>
      <c r="AF24" s="62">
        <v>5.0999999999999996</v>
      </c>
      <c r="AG24" s="62">
        <v>4.4000000000000004</v>
      </c>
    </row>
    <row r="25" spans="1:33" ht="14.1" customHeight="1" x14ac:dyDescent="0.2">
      <c r="A25" s="98" t="s">
        <v>195</v>
      </c>
      <c r="B25" s="98"/>
      <c r="C25" s="61"/>
      <c r="D25" s="62"/>
      <c r="E25" s="62">
        <v>9.8000000000000007</v>
      </c>
      <c r="F25" s="62">
        <v>9.1999999999999993</v>
      </c>
      <c r="G25" s="62">
        <v>8.8000000000000007</v>
      </c>
      <c r="H25" s="62">
        <v>8.6999999999999993</v>
      </c>
      <c r="I25" s="63">
        <v>9</v>
      </c>
      <c r="J25" s="62">
        <v>9.6</v>
      </c>
      <c r="K25" s="62">
        <v>10.1</v>
      </c>
      <c r="L25" s="63">
        <v>10.4</v>
      </c>
      <c r="M25" s="62">
        <v>10.4</v>
      </c>
      <c r="N25" s="62">
        <v>10.4</v>
      </c>
      <c r="O25" s="62">
        <v>10.6</v>
      </c>
      <c r="P25" s="62">
        <v>11</v>
      </c>
      <c r="Q25" s="62">
        <v>11.2</v>
      </c>
      <c r="R25" s="62">
        <v>11.5</v>
      </c>
      <c r="S25" s="62">
        <v>11.7</v>
      </c>
      <c r="T25" s="62">
        <v>11.9</v>
      </c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</row>
    <row r="26" spans="1:33" ht="14.1" customHeight="1" x14ac:dyDescent="0.2">
      <c r="A26" s="101" t="s">
        <v>198</v>
      </c>
      <c r="B26" s="102"/>
      <c r="C26" s="61"/>
      <c r="D26" s="62"/>
      <c r="E26" s="62"/>
      <c r="F26" s="62"/>
      <c r="G26" s="62"/>
      <c r="H26" s="62"/>
      <c r="I26" s="63"/>
      <c r="J26" s="62"/>
      <c r="K26" s="62"/>
      <c r="L26" s="63"/>
      <c r="M26" s="62"/>
      <c r="N26" s="62"/>
      <c r="O26" s="62"/>
      <c r="P26" s="62"/>
      <c r="Q26" s="62"/>
      <c r="R26" s="62"/>
      <c r="S26" s="62"/>
      <c r="T26" s="62"/>
      <c r="U26" s="62">
        <v>109.9</v>
      </c>
      <c r="V26" s="62">
        <v>98.1</v>
      </c>
      <c r="W26" s="62">
        <v>72.599999999999994</v>
      </c>
      <c r="X26" s="62">
        <v>38.4</v>
      </c>
      <c r="Y26" s="62">
        <v>26.2</v>
      </c>
      <c r="Z26" s="62">
        <v>15</v>
      </c>
      <c r="AA26" s="62"/>
      <c r="AB26" s="62"/>
      <c r="AC26" s="62"/>
      <c r="AD26" s="62"/>
      <c r="AE26" s="62"/>
      <c r="AF26" s="62"/>
      <c r="AG26" s="62"/>
    </row>
    <row r="27" spans="1:33" ht="14.1" customHeight="1" x14ac:dyDescent="0.2">
      <c r="A27" s="97" t="s">
        <v>199</v>
      </c>
      <c r="B27" s="97"/>
      <c r="C27" s="53">
        <f t="shared" ref="C27:K27" si="9">SUM(C28:C30)</f>
        <v>0</v>
      </c>
      <c r="D27" s="53">
        <f t="shared" si="9"/>
        <v>0</v>
      </c>
      <c r="E27" s="53">
        <f t="shared" si="9"/>
        <v>1696698</v>
      </c>
      <c r="F27" s="53">
        <f t="shared" si="9"/>
        <v>1823243</v>
      </c>
      <c r="G27" s="53">
        <f t="shared" si="9"/>
        <v>1792504</v>
      </c>
      <c r="H27" s="53">
        <f t="shared" si="9"/>
        <v>1690477</v>
      </c>
      <c r="I27" s="53">
        <f t="shared" si="9"/>
        <v>1431812</v>
      </c>
      <c r="J27" s="53">
        <f t="shared" si="9"/>
        <v>1167070</v>
      </c>
      <c r="K27" s="53">
        <f t="shared" si="9"/>
        <v>1167611</v>
      </c>
      <c r="L27" s="53">
        <f t="shared" ref="L27:Q27" si="10">SUM(L28:L30)</f>
        <v>999385</v>
      </c>
      <c r="M27" s="53">
        <f t="shared" si="10"/>
        <v>1094608</v>
      </c>
      <c r="N27" s="53">
        <f t="shared" si="10"/>
        <v>1093613</v>
      </c>
      <c r="O27" s="53">
        <f t="shared" si="10"/>
        <v>1089879</v>
      </c>
      <c r="P27" s="53">
        <f t="shared" si="10"/>
        <v>1193744</v>
      </c>
      <c r="Q27" s="53">
        <f t="shared" si="10"/>
        <v>1415802</v>
      </c>
      <c r="R27" s="53">
        <f t="shared" ref="R27:W27" si="11">SUM(R28:R30)</f>
        <v>1296690</v>
      </c>
      <c r="S27" s="53">
        <f t="shared" si="11"/>
        <v>1386901</v>
      </c>
      <c r="T27" s="53">
        <f t="shared" si="11"/>
        <v>1510428</v>
      </c>
      <c r="U27" s="53">
        <f t="shared" si="11"/>
        <v>1462731</v>
      </c>
      <c r="V27" s="53">
        <f t="shared" si="11"/>
        <v>1690410</v>
      </c>
      <c r="W27" s="53">
        <f t="shared" si="11"/>
        <v>1980547</v>
      </c>
      <c r="X27" s="53">
        <f t="shared" ref="X27:AF27" si="12">SUM(X28:X30)</f>
        <v>2427261</v>
      </c>
      <c r="Y27" s="53">
        <f t="shared" si="12"/>
        <v>2270360</v>
      </c>
      <c r="Z27" s="53">
        <f t="shared" si="12"/>
        <v>2356917</v>
      </c>
      <c r="AA27" s="53">
        <f t="shared" si="12"/>
        <v>2762973</v>
      </c>
      <c r="AB27" s="53">
        <f t="shared" si="12"/>
        <v>2994750</v>
      </c>
      <c r="AC27" s="53">
        <f t="shared" si="12"/>
        <v>3219318</v>
      </c>
      <c r="AD27" s="53">
        <f t="shared" si="12"/>
        <v>3525958</v>
      </c>
      <c r="AE27" s="53">
        <f t="shared" si="12"/>
        <v>3884327</v>
      </c>
      <c r="AF27" s="53">
        <f t="shared" si="12"/>
        <v>3792953</v>
      </c>
      <c r="AG27" s="53">
        <f t="shared" ref="AG27" si="13">SUM(AG28:AG30)</f>
        <v>3668197</v>
      </c>
    </row>
    <row r="28" spans="1:33" ht="14.1" customHeight="1" x14ac:dyDescent="0.15">
      <c r="A28" s="64"/>
      <c r="B28" s="2" t="s">
        <v>18</v>
      </c>
      <c r="C28" s="53"/>
      <c r="D28" s="52"/>
      <c r="E28" s="52">
        <v>500879</v>
      </c>
      <c r="F28" s="52">
        <v>527761</v>
      </c>
      <c r="G28" s="52">
        <v>420631</v>
      </c>
      <c r="H28" s="52">
        <v>416940</v>
      </c>
      <c r="I28" s="53">
        <v>355470</v>
      </c>
      <c r="J28" s="52">
        <v>116751</v>
      </c>
      <c r="K28" s="52">
        <v>170267</v>
      </c>
      <c r="L28" s="53">
        <v>107240</v>
      </c>
      <c r="M28" s="52">
        <v>159017</v>
      </c>
      <c r="N28" s="52">
        <v>256587</v>
      </c>
      <c r="O28" s="52">
        <v>298137</v>
      </c>
      <c r="P28" s="52">
        <v>406913</v>
      </c>
      <c r="Q28" s="52">
        <v>632986</v>
      </c>
      <c r="R28" s="52">
        <v>701297</v>
      </c>
      <c r="S28" s="52">
        <v>811427</v>
      </c>
      <c r="T28" s="52">
        <v>811640</v>
      </c>
      <c r="U28" s="52">
        <v>797579</v>
      </c>
      <c r="V28" s="52">
        <v>878782</v>
      </c>
      <c r="W28" s="52">
        <v>881705</v>
      </c>
      <c r="X28" s="52">
        <v>982696</v>
      </c>
      <c r="Y28" s="52">
        <v>1020261</v>
      </c>
      <c r="Z28" s="52">
        <v>1020921</v>
      </c>
      <c r="AA28" s="52">
        <v>1223473</v>
      </c>
      <c r="AB28" s="52">
        <v>1387200</v>
      </c>
      <c r="AC28" s="52">
        <v>1597823</v>
      </c>
      <c r="AD28" s="52">
        <v>1738466</v>
      </c>
      <c r="AE28" s="52">
        <v>1858992</v>
      </c>
      <c r="AF28" s="52">
        <v>1696809</v>
      </c>
      <c r="AG28" s="52">
        <v>1507415</v>
      </c>
    </row>
    <row r="29" spans="1:33" ht="14.1" customHeight="1" x14ac:dyDescent="0.15">
      <c r="A29" s="64"/>
      <c r="B29" s="2" t="s">
        <v>19</v>
      </c>
      <c r="C29" s="53"/>
      <c r="D29" s="52"/>
      <c r="E29" s="52">
        <v>244264</v>
      </c>
      <c r="F29" s="52">
        <v>208588</v>
      </c>
      <c r="G29" s="52">
        <v>165213</v>
      </c>
      <c r="H29" s="52">
        <v>119925</v>
      </c>
      <c r="I29" s="53">
        <v>71243</v>
      </c>
      <c r="J29" s="52">
        <v>51474</v>
      </c>
      <c r="K29" s="52">
        <v>51632</v>
      </c>
      <c r="L29" s="53">
        <v>33787</v>
      </c>
      <c r="M29" s="52">
        <v>33845</v>
      </c>
      <c r="N29" s="52">
        <v>33882</v>
      </c>
      <c r="O29" s="52">
        <v>33911</v>
      </c>
      <c r="P29" s="52">
        <v>33919</v>
      </c>
      <c r="Q29" s="52">
        <v>100926</v>
      </c>
      <c r="R29" s="52">
        <v>100945</v>
      </c>
      <c r="S29" s="52">
        <v>100965</v>
      </c>
      <c r="T29" s="52">
        <v>222989</v>
      </c>
      <c r="U29" s="52">
        <v>222342</v>
      </c>
      <c r="V29" s="52">
        <v>304198</v>
      </c>
      <c r="W29" s="52">
        <v>404784</v>
      </c>
      <c r="X29" s="52">
        <v>605254</v>
      </c>
      <c r="Y29" s="52">
        <v>377361</v>
      </c>
      <c r="Z29" s="52">
        <v>377597</v>
      </c>
      <c r="AA29" s="52">
        <v>377744</v>
      </c>
      <c r="AB29" s="52">
        <v>377875</v>
      </c>
      <c r="AC29" s="52">
        <v>378030</v>
      </c>
      <c r="AD29" s="52">
        <v>378187</v>
      </c>
      <c r="AE29" s="52">
        <v>378301</v>
      </c>
      <c r="AF29" s="52">
        <v>378415</v>
      </c>
      <c r="AG29" s="52">
        <v>378672</v>
      </c>
    </row>
    <row r="30" spans="1:33" ht="14.1" customHeight="1" x14ac:dyDescent="0.15">
      <c r="A30" s="64"/>
      <c r="B30" s="2" t="s">
        <v>20</v>
      </c>
      <c r="C30" s="53"/>
      <c r="D30" s="52"/>
      <c r="E30" s="52">
        <v>951555</v>
      </c>
      <c r="F30" s="52">
        <v>1086894</v>
      </c>
      <c r="G30" s="52">
        <v>1206660</v>
      </c>
      <c r="H30" s="52">
        <v>1153612</v>
      </c>
      <c r="I30" s="53">
        <v>1005099</v>
      </c>
      <c r="J30" s="52">
        <v>998845</v>
      </c>
      <c r="K30" s="52">
        <v>945712</v>
      </c>
      <c r="L30" s="53">
        <v>858358</v>
      </c>
      <c r="M30" s="52">
        <v>901746</v>
      </c>
      <c r="N30" s="52">
        <v>803144</v>
      </c>
      <c r="O30" s="52">
        <v>757831</v>
      </c>
      <c r="P30" s="52">
        <v>752912</v>
      </c>
      <c r="Q30" s="52">
        <v>681890</v>
      </c>
      <c r="R30" s="52">
        <v>494448</v>
      </c>
      <c r="S30" s="52">
        <v>474509</v>
      </c>
      <c r="T30" s="52">
        <v>475799</v>
      </c>
      <c r="U30" s="52">
        <v>442810</v>
      </c>
      <c r="V30" s="52">
        <v>507430</v>
      </c>
      <c r="W30" s="52">
        <v>694058</v>
      </c>
      <c r="X30" s="52">
        <v>839311</v>
      </c>
      <c r="Y30" s="52">
        <v>872738</v>
      </c>
      <c r="Z30" s="52">
        <v>958399</v>
      </c>
      <c r="AA30" s="52">
        <v>1161756</v>
      </c>
      <c r="AB30" s="52">
        <v>1229675</v>
      </c>
      <c r="AC30" s="52">
        <v>1243465</v>
      </c>
      <c r="AD30" s="52">
        <v>1409305</v>
      </c>
      <c r="AE30" s="52">
        <v>1647034</v>
      </c>
      <c r="AF30" s="52">
        <v>1717729</v>
      </c>
      <c r="AG30" s="52">
        <v>1782110</v>
      </c>
    </row>
    <row r="31" spans="1:33" ht="14.1" customHeight="1" x14ac:dyDescent="0.2">
      <c r="A31" s="97" t="s">
        <v>200</v>
      </c>
      <c r="B31" s="97"/>
      <c r="C31" s="53"/>
      <c r="D31" s="52"/>
      <c r="E31" s="52">
        <v>2965893</v>
      </c>
      <c r="F31" s="52">
        <v>3443670</v>
      </c>
      <c r="G31" s="52">
        <v>3987324</v>
      </c>
      <c r="H31" s="52">
        <v>4609217</v>
      </c>
      <c r="I31" s="53">
        <v>5119551</v>
      </c>
      <c r="J31" s="52">
        <v>5247141</v>
      </c>
      <c r="K31" s="52">
        <v>5303665</v>
      </c>
      <c r="L31" s="53">
        <v>5636758</v>
      </c>
      <c r="M31" s="52">
        <v>5683798</v>
      </c>
      <c r="N31" s="52">
        <v>6091664</v>
      </c>
      <c r="O31" s="52">
        <v>6114193</v>
      </c>
      <c r="P31" s="52">
        <v>6452409</v>
      </c>
      <c r="Q31" s="52">
        <v>7035248</v>
      </c>
      <c r="R31" s="52">
        <v>7683641</v>
      </c>
      <c r="S31" s="52">
        <v>7427665</v>
      </c>
      <c r="T31" s="52">
        <v>7214325</v>
      </c>
      <c r="U31" s="52">
        <v>6919445</v>
      </c>
      <c r="V31" s="52">
        <v>6540111</v>
      </c>
      <c r="W31" s="52">
        <v>6245369</v>
      </c>
      <c r="X31" s="52">
        <v>5962980</v>
      </c>
      <c r="Y31" s="52">
        <v>5389090</v>
      </c>
      <c r="Z31" s="52">
        <v>5046416</v>
      </c>
      <c r="AA31" s="52">
        <v>4837532</v>
      </c>
      <c r="AB31" s="52">
        <v>4601173</v>
      </c>
      <c r="AC31" s="52">
        <v>4373034</v>
      </c>
      <c r="AD31" s="52">
        <v>4101030</v>
      </c>
      <c r="AE31" s="52">
        <v>3851442</v>
      </c>
      <c r="AF31" s="52">
        <v>3754420</v>
      </c>
      <c r="AG31" s="52">
        <v>3743807</v>
      </c>
    </row>
    <row r="32" spans="1:33" ht="14.1" customHeight="1" x14ac:dyDescent="0.2">
      <c r="A32" s="50"/>
      <c r="B32" s="47" t="s">
        <v>224</v>
      </c>
      <c r="C32" s="53"/>
      <c r="D32" s="52"/>
      <c r="E32" s="52"/>
      <c r="F32" s="52"/>
      <c r="G32" s="52"/>
      <c r="H32" s="52"/>
      <c r="I32" s="53"/>
      <c r="J32" s="52"/>
      <c r="K32" s="52"/>
      <c r="L32" s="53"/>
      <c r="M32" s="52"/>
      <c r="N32" s="52"/>
      <c r="O32" s="52">
        <v>109200</v>
      </c>
      <c r="P32" s="52">
        <v>329000</v>
      </c>
      <c r="Q32" s="52">
        <v>748800</v>
      </c>
      <c r="R32" s="52">
        <v>1043300</v>
      </c>
      <c r="S32" s="52">
        <v>1266668</v>
      </c>
      <c r="T32" s="52">
        <v>1453537</v>
      </c>
      <c r="U32" s="52">
        <v>1591264</v>
      </c>
      <c r="V32" s="52">
        <v>1708725</v>
      </c>
      <c r="W32" s="52">
        <v>1903798</v>
      </c>
      <c r="X32" s="52">
        <v>2085889</v>
      </c>
      <c r="Y32" s="52">
        <v>2256277</v>
      </c>
      <c r="Z32" s="52">
        <v>2324648</v>
      </c>
      <c r="AA32" s="52">
        <v>2447128</v>
      </c>
      <c r="AB32" s="52">
        <v>2502073</v>
      </c>
      <c r="AC32" s="52">
        <v>2572931</v>
      </c>
      <c r="AD32" s="52">
        <v>2589150</v>
      </c>
      <c r="AE32" s="52">
        <v>2593704</v>
      </c>
      <c r="AF32" s="52">
        <v>2586682</v>
      </c>
      <c r="AG32" s="52">
        <v>2524962</v>
      </c>
    </row>
    <row r="33" spans="1:33" ht="14.1" customHeight="1" x14ac:dyDescent="0.2">
      <c r="A33" s="99" t="s">
        <v>201</v>
      </c>
      <c r="B33" s="99"/>
      <c r="C33" s="53">
        <f t="shared" ref="C33:K33" si="14">SUM(C34:C37)</f>
        <v>0</v>
      </c>
      <c r="D33" s="53">
        <f t="shared" si="14"/>
        <v>0</v>
      </c>
      <c r="E33" s="53">
        <f t="shared" si="14"/>
        <v>3430</v>
      </c>
      <c r="F33" s="53">
        <f t="shared" si="14"/>
        <v>96589</v>
      </c>
      <c r="G33" s="53">
        <f t="shared" si="14"/>
        <v>150285</v>
      </c>
      <c r="H33" s="53">
        <f t="shared" si="14"/>
        <v>178331</v>
      </c>
      <c r="I33" s="53">
        <f t="shared" si="14"/>
        <v>405629</v>
      </c>
      <c r="J33" s="53">
        <f t="shared" si="14"/>
        <v>387717</v>
      </c>
      <c r="K33" s="53">
        <f t="shared" si="14"/>
        <v>402936</v>
      </c>
      <c r="L33" s="53">
        <f t="shared" ref="L33:Q33" si="15">SUM(L34:L37)</f>
        <v>358297</v>
      </c>
      <c r="M33" s="53">
        <f t="shared" si="15"/>
        <v>307968</v>
      </c>
      <c r="N33" s="53">
        <f t="shared" si="15"/>
        <v>436803</v>
      </c>
      <c r="O33" s="53">
        <f t="shared" si="15"/>
        <v>224138</v>
      </c>
      <c r="P33" s="53">
        <f t="shared" si="15"/>
        <v>346968</v>
      </c>
      <c r="Q33" s="53">
        <f t="shared" si="15"/>
        <v>285409</v>
      </c>
      <c r="R33" s="53">
        <f t="shared" ref="R33:W33" si="16">SUM(R34:R37)</f>
        <v>249241</v>
      </c>
      <c r="S33" s="53">
        <f t="shared" si="16"/>
        <v>346056</v>
      </c>
      <c r="T33" s="53">
        <f t="shared" si="16"/>
        <v>253408</v>
      </c>
      <c r="U33" s="53">
        <f t="shared" si="16"/>
        <v>171224</v>
      </c>
      <c r="V33" s="53">
        <f t="shared" si="16"/>
        <v>67369</v>
      </c>
      <c r="W33" s="53">
        <f t="shared" si="16"/>
        <v>26795</v>
      </c>
      <c r="X33" s="53">
        <f t="shared" ref="X33:AF33" si="17">SUM(X34:X37)</f>
        <v>22985</v>
      </c>
      <c r="Y33" s="53">
        <f t="shared" si="17"/>
        <v>26310</v>
      </c>
      <c r="Z33" s="53">
        <f t="shared" si="17"/>
        <v>20531</v>
      </c>
      <c r="AA33" s="53">
        <f t="shared" si="17"/>
        <v>105780</v>
      </c>
      <c r="AB33" s="53">
        <f t="shared" si="17"/>
        <v>141967</v>
      </c>
      <c r="AC33" s="53">
        <f t="shared" si="17"/>
        <v>122827</v>
      </c>
      <c r="AD33" s="53">
        <f t="shared" si="17"/>
        <v>96786</v>
      </c>
      <c r="AE33" s="53">
        <f t="shared" si="17"/>
        <v>139879</v>
      </c>
      <c r="AF33" s="53">
        <f t="shared" si="17"/>
        <v>88995</v>
      </c>
      <c r="AG33" s="53">
        <f t="shared" ref="AG33" si="18">SUM(AG34:AG37)</f>
        <v>81497</v>
      </c>
    </row>
    <row r="34" spans="1:33" ht="14.1" customHeight="1" x14ac:dyDescent="0.2">
      <c r="A34" s="47"/>
      <c r="B34" s="47" t="s">
        <v>14</v>
      </c>
      <c r="C34" s="53"/>
      <c r="D34" s="52"/>
      <c r="E34" s="52">
        <v>1231</v>
      </c>
      <c r="F34" s="52">
        <v>0</v>
      </c>
      <c r="G34" s="52">
        <v>0</v>
      </c>
      <c r="H34" s="52">
        <v>0</v>
      </c>
      <c r="I34" s="53">
        <v>180986</v>
      </c>
      <c r="J34" s="52">
        <v>148349</v>
      </c>
      <c r="K34" s="52">
        <v>181421</v>
      </c>
      <c r="L34" s="53">
        <v>151751</v>
      </c>
      <c r="M34" s="52">
        <v>123017</v>
      </c>
      <c r="N34" s="52">
        <v>95193</v>
      </c>
      <c r="O34" s="52">
        <v>0</v>
      </c>
      <c r="P34" s="52">
        <v>0</v>
      </c>
      <c r="Q34" s="52">
        <v>0</v>
      </c>
      <c r="R34" s="52">
        <v>0</v>
      </c>
      <c r="S34" s="52">
        <v>0</v>
      </c>
      <c r="T34" s="52">
        <v>0</v>
      </c>
      <c r="U34" s="52">
        <v>0</v>
      </c>
      <c r="V34" s="52">
        <v>0</v>
      </c>
      <c r="W34" s="52">
        <v>0</v>
      </c>
      <c r="X34" s="52">
        <v>0</v>
      </c>
      <c r="Y34" s="52">
        <v>0</v>
      </c>
      <c r="Z34" s="52">
        <v>0</v>
      </c>
      <c r="AA34" s="52">
        <v>0</v>
      </c>
      <c r="AB34" s="52">
        <v>0</v>
      </c>
      <c r="AC34" s="52">
        <v>0</v>
      </c>
      <c r="AD34" s="52">
        <v>0</v>
      </c>
      <c r="AE34" s="52">
        <v>0</v>
      </c>
      <c r="AF34" s="52">
        <v>0</v>
      </c>
      <c r="AG34" s="52">
        <v>0</v>
      </c>
    </row>
    <row r="35" spans="1:33" ht="14.1" customHeight="1" x14ac:dyDescent="0.2">
      <c r="A35" s="50"/>
      <c r="B35" s="47" t="s">
        <v>15</v>
      </c>
      <c r="C35" s="53"/>
      <c r="D35" s="52"/>
      <c r="E35" s="52">
        <v>0</v>
      </c>
      <c r="F35" s="52">
        <v>0</v>
      </c>
      <c r="G35" s="52">
        <v>0</v>
      </c>
      <c r="H35" s="52">
        <v>0</v>
      </c>
      <c r="I35" s="53">
        <v>0</v>
      </c>
      <c r="J35" s="52">
        <v>0</v>
      </c>
      <c r="K35" s="52">
        <v>0</v>
      </c>
      <c r="L35" s="53">
        <v>0</v>
      </c>
      <c r="M35" s="52">
        <v>0</v>
      </c>
      <c r="N35" s="52">
        <v>0</v>
      </c>
      <c r="O35" s="52">
        <v>0</v>
      </c>
      <c r="P35" s="52">
        <v>0</v>
      </c>
      <c r="Q35" s="52">
        <v>0</v>
      </c>
      <c r="R35" s="52">
        <v>0</v>
      </c>
      <c r="S35" s="52">
        <v>0</v>
      </c>
      <c r="T35" s="52">
        <v>0</v>
      </c>
      <c r="U35" s="52">
        <v>0</v>
      </c>
      <c r="V35" s="52">
        <v>0</v>
      </c>
      <c r="W35" s="52">
        <v>0</v>
      </c>
      <c r="X35" s="52">
        <v>0</v>
      </c>
      <c r="Y35" s="52">
        <v>0</v>
      </c>
      <c r="Z35" s="52">
        <v>0</v>
      </c>
      <c r="AA35" s="52">
        <v>0</v>
      </c>
      <c r="AB35" s="52">
        <v>0</v>
      </c>
      <c r="AC35" s="52">
        <v>0</v>
      </c>
      <c r="AD35" s="52">
        <v>0</v>
      </c>
      <c r="AE35" s="52">
        <v>0</v>
      </c>
      <c r="AF35" s="52">
        <v>0</v>
      </c>
      <c r="AG35" s="52">
        <v>0</v>
      </c>
    </row>
    <row r="36" spans="1:33" ht="14.1" customHeight="1" x14ac:dyDescent="0.2">
      <c r="A36" s="50"/>
      <c r="B36" s="47" t="s">
        <v>16</v>
      </c>
      <c r="C36" s="53"/>
      <c r="D36" s="52"/>
      <c r="E36" s="52">
        <v>2199</v>
      </c>
      <c r="F36" s="52">
        <v>96589</v>
      </c>
      <c r="G36" s="52">
        <v>150285</v>
      </c>
      <c r="H36" s="52">
        <v>178331</v>
      </c>
      <c r="I36" s="53">
        <v>224643</v>
      </c>
      <c r="J36" s="52">
        <v>239368</v>
      </c>
      <c r="K36" s="52">
        <v>221515</v>
      </c>
      <c r="L36" s="53">
        <v>206546</v>
      </c>
      <c r="M36" s="52">
        <v>184951</v>
      </c>
      <c r="N36" s="52">
        <v>341610</v>
      </c>
      <c r="O36" s="52">
        <v>224138</v>
      </c>
      <c r="P36" s="52">
        <v>346968</v>
      </c>
      <c r="Q36" s="52">
        <v>285409</v>
      </c>
      <c r="R36" s="52">
        <v>249241</v>
      </c>
      <c r="S36" s="52">
        <v>346056</v>
      </c>
      <c r="T36" s="52">
        <v>253408</v>
      </c>
      <c r="U36" s="52">
        <v>171224</v>
      </c>
      <c r="V36" s="52">
        <v>67369</v>
      </c>
      <c r="W36" s="52">
        <v>26795</v>
      </c>
      <c r="X36" s="52">
        <v>22985</v>
      </c>
      <c r="Y36" s="52">
        <v>26310</v>
      </c>
      <c r="Z36" s="52">
        <v>20531</v>
      </c>
      <c r="AA36" s="52">
        <v>105780</v>
      </c>
      <c r="AB36" s="52">
        <v>141967</v>
      </c>
      <c r="AC36" s="52">
        <v>122827</v>
      </c>
      <c r="AD36" s="52">
        <v>96786</v>
      </c>
      <c r="AE36" s="52">
        <v>139879</v>
      </c>
      <c r="AF36" s="52">
        <v>88995</v>
      </c>
      <c r="AG36" s="52">
        <v>81497</v>
      </c>
    </row>
    <row r="37" spans="1:33" ht="14.1" customHeight="1" x14ac:dyDescent="0.2">
      <c r="A37" s="50"/>
      <c r="B37" s="47" t="s">
        <v>17</v>
      </c>
      <c r="C37" s="53"/>
      <c r="D37" s="52"/>
      <c r="E37" s="52">
        <v>0</v>
      </c>
      <c r="F37" s="52">
        <v>0</v>
      </c>
      <c r="G37" s="52">
        <v>0</v>
      </c>
      <c r="H37" s="52">
        <v>0</v>
      </c>
      <c r="I37" s="53">
        <v>0</v>
      </c>
      <c r="J37" s="52">
        <v>0</v>
      </c>
      <c r="K37" s="52">
        <v>0</v>
      </c>
      <c r="L37" s="53">
        <v>0</v>
      </c>
      <c r="M37" s="52">
        <v>0</v>
      </c>
      <c r="N37" s="52">
        <v>0</v>
      </c>
      <c r="O37" s="52">
        <v>0</v>
      </c>
      <c r="P37" s="52">
        <v>0</v>
      </c>
      <c r="Q37" s="52">
        <v>0</v>
      </c>
      <c r="R37" s="52">
        <v>0</v>
      </c>
      <c r="S37" s="52">
        <v>0</v>
      </c>
      <c r="T37" s="52">
        <v>0</v>
      </c>
      <c r="U37" s="52">
        <v>0</v>
      </c>
      <c r="V37" s="52">
        <v>0</v>
      </c>
      <c r="W37" s="52">
        <v>0</v>
      </c>
      <c r="X37" s="52">
        <v>0</v>
      </c>
      <c r="Y37" s="52">
        <v>0</v>
      </c>
      <c r="Z37" s="52">
        <v>0</v>
      </c>
      <c r="AA37" s="52">
        <v>0</v>
      </c>
      <c r="AB37" s="52">
        <v>0</v>
      </c>
      <c r="AC37" s="52">
        <v>0</v>
      </c>
      <c r="AD37" s="52">
        <v>0</v>
      </c>
      <c r="AE37" s="52">
        <v>0</v>
      </c>
      <c r="AF37" s="52">
        <v>0</v>
      </c>
      <c r="AG37" s="52">
        <v>0</v>
      </c>
    </row>
    <row r="38" spans="1:33" ht="14.1" customHeight="1" x14ac:dyDescent="0.2">
      <c r="A38" s="97" t="s">
        <v>202</v>
      </c>
      <c r="B38" s="97"/>
      <c r="C38" s="53"/>
      <c r="D38" s="52"/>
      <c r="E38" s="52">
        <v>0</v>
      </c>
      <c r="F38" s="52">
        <v>0</v>
      </c>
      <c r="G38" s="52">
        <v>0</v>
      </c>
      <c r="H38" s="52">
        <v>0</v>
      </c>
      <c r="I38" s="53">
        <v>0</v>
      </c>
      <c r="J38" s="52">
        <v>0</v>
      </c>
      <c r="K38" s="52">
        <v>0</v>
      </c>
      <c r="L38" s="53">
        <v>0</v>
      </c>
      <c r="M38" s="52">
        <v>0</v>
      </c>
      <c r="N38" s="52">
        <v>0</v>
      </c>
      <c r="O38" s="52">
        <v>0</v>
      </c>
      <c r="P38" s="52">
        <v>0</v>
      </c>
      <c r="Q38" s="52">
        <v>0</v>
      </c>
      <c r="R38" s="52">
        <v>0</v>
      </c>
      <c r="S38" s="52">
        <v>0</v>
      </c>
      <c r="T38" s="52">
        <v>0</v>
      </c>
      <c r="U38" s="52">
        <v>0</v>
      </c>
      <c r="V38" s="52">
        <v>0</v>
      </c>
      <c r="W38" s="52">
        <v>0</v>
      </c>
      <c r="X38" s="52">
        <v>0</v>
      </c>
      <c r="Y38" s="52">
        <v>0</v>
      </c>
      <c r="Z38" s="52">
        <v>0</v>
      </c>
      <c r="AA38" s="52">
        <v>0</v>
      </c>
      <c r="AB38" s="52">
        <v>0</v>
      </c>
      <c r="AC38" s="52">
        <v>0</v>
      </c>
      <c r="AD38" s="52">
        <v>0</v>
      </c>
      <c r="AE38" s="52">
        <v>0</v>
      </c>
      <c r="AF38" s="52">
        <v>0</v>
      </c>
      <c r="AG38" s="52">
        <v>0</v>
      </c>
    </row>
    <row r="39" spans="1:33" ht="14.1" customHeight="1" x14ac:dyDescent="0.2">
      <c r="A39" s="97" t="s">
        <v>203</v>
      </c>
      <c r="B39" s="97"/>
      <c r="C39" s="53"/>
      <c r="D39" s="52"/>
      <c r="E39" s="52">
        <v>83837</v>
      </c>
      <c r="F39" s="52">
        <v>150868</v>
      </c>
      <c r="G39" s="52">
        <v>154285</v>
      </c>
      <c r="H39" s="52">
        <v>178331</v>
      </c>
      <c r="I39" s="53">
        <v>158332</v>
      </c>
      <c r="J39" s="52">
        <v>158588</v>
      </c>
      <c r="K39" s="52">
        <v>158817</v>
      </c>
      <c r="L39" s="53">
        <v>158981</v>
      </c>
      <c r="M39" s="52">
        <v>159075</v>
      </c>
      <c r="N39" s="52">
        <v>159145</v>
      </c>
      <c r="O39" s="52">
        <v>159224</v>
      </c>
      <c r="P39" s="52">
        <v>159244</v>
      </c>
      <c r="Q39" s="52">
        <v>159265</v>
      </c>
      <c r="R39" s="52">
        <v>159278</v>
      </c>
      <c r="S39" s="52">
        <v>159290</v>
      </c>
      <c r="T39" s="52">
        <v>159302</v>
      </c>
      <c r="U39" s="52">
        <v>159513</v>
      </c>
      <c r="V39" s="52">
        <v>159881</v>
      </c>
      <c r="W39" s="52">
        <v>160128</v>
      </c>
      <c r="X39" s="52">
        <v>160222</v>
      </c>
      <c r="Y39" s="52">
        <v>160277</v>
      </c>
      <c r="Z39" s="52">
        <v>160316</v>
      </c>
      <c r="AA39" s="52">
        <v>160341</v>
      </c>
      <c r="AB39" s="52">
        <v>160365</v>
      </c>
      <c r="AC39" s="52">
        <v>160389</v>
      </c>
      <c r="AD39" s="52">
        <v>160424</v>
      </c>
      <c r="AE39" s="52">
        <v>160448</v>
      </c>
      <c r="AF39" s="52">
        <v>160472</v>
      </c>
      <c r="AG39" s="52">
        <v>160493</v>
      </c>
    </row>
    <row r="40" spans="1:33" ht="14.1" customHeight="1" x14ac:dyDescent="0.2"/>
    <row r="41" spans="1:33" ht="14.1" customHeight="1" x14ac:dyDescent="0.2"/>
    <row r="42" spans="1:33" ht="14.1" customHeight="1" x14ac:dyDescent="0.2"/>
    <row r="43" spans="1:33" ht="14.1" customHeight="1" x14ac:dyDescent="0.2"/>
    <row r="44" spans="1:33" ht="14.1" customHeight="1" x14ac:dyDescent="0.2"/>
    <row r="45" spans="1:33" ht="14.1" customHeight="1" x14ac:dyDescent="0.2"/>
    <row r="46" spans="1:33" ht="14.1" customHeight="1" x14ac:dyDescent="0.2"/>
    <row r="47" spans="1:33" ht="14.1" customHeight="1" x14ac:dyDescent="0.2"/>
    <row r="48" spans="1:33" ht="14.1" customHeight="1" x14ac:dyDescent="0.2"/>
    <row r="49" ht="14.1" customHeight="1" x14ac:dyDescent="0.2"/>
    <row r="50" ht="14.1" customHeight="1" x14ac:dyDescent="0.2"/>
    <row r="51" ht="14.1" customHeight="1" x14ac:dyDescent="0.2"/>
    <row r="52" ht="14.1" customHeight="1" x14ac:dyDescent="0.2"/>
    <row r="53" ht="14.1" customHeight="1" x14ac:dyDescent="0.2"/>
    <row r="54" ht="14.1" customHeight="1" x14ac:dyDescent="0.2"/>
    <row r="55" ht="14.1" customHeight="1" x14ac:dyDescent="0.2"/>
    <row r="56" ht="14.1" customHeight="1" x14ac:dyDescent="0.2"/>
    <row r="57" ht="14.1" customHeight="1" x14ac:dyDescent="0.2"/>
    <row r="58" ht="14.1" customHeight="1" x14ac:dyDescent="0.2"/>
    <row r="59" ht="14.1" customHeight="1" x14ac:dyDescent="0.2"/>
    <row r="60" ht="14.1" customHeight="1" x14ac:dyDescent="0.2"/>
    <row r="61" ht="14.1" customHeight="1" x14ac:dyDescent="0.2"/>
    <row r="62" ht="14.1" customHeight="1" x14ac:dyDescent="0.2"/>
    <row r="63" ht="14.1" customHeight="1" x14ac:dyDescent="0.2"/>
    <row r="64" ht="14.1" customHeight="1" x14ac:dyDescent="0.2"/>
    <row r="65" ht="14.1" customHeight="1" x14ac:dyDescent="0.2"/>
    <row r="66" ht="14.1" customHeight="1" x14ac:dyDescent="0.2"/>
    <row r="67" ht="14.1" customHeight="1" x14ac:dyDescent="0.2"/>
    <row r="68" ht="14.1" customHeight="1" x14ac:dyDescent="0.2"/>
    <row r="69" ht="14.1" customHeight="1" x14ac:dyDescent="0.2"/>
    <row r="70" ht="14.1" customHeight="1" x14ac:dyDescent="0.2"/>
    <row r="71" ht="14.1" customHeight="1" x14ac:dyDescent="0.2"/>
    <row r="72" ht="14.1" customHeight="1" x14ac:dyDescent="0.2"/>
    <row r="73" ht="14.1" customHeight="1" x14ac:dyDescent="0.2"/>
    <row r="74" ht="14.1" customHeight="1" x14ac:dyDescent="0.2"/>
    <row r="75" ht="14.1" customHeight="1" x14ac:dyDescent="0.2"/>
    <row r="76" ht="14.1" customHeight="1" x14ac:dyDescent="0.2"/>
    <row r="77" ht="14.1" customHeight="1" x14ac:dyDescent="0.2"/>
    <row r="78" ht="14.1" customHeight="1" x14ac:dyDescent="0.2"/>
    <row r="79" ht="14.1" customHeight="1" x14ac:dyDescent="0.2"/>
    <row r="80" ht="14.1" customHeight="1" x14ac:dyDescent="0.2"/>
    <row r="81" ht="14.1" customHeight="1" x14ac:dyDescent="0.2"/>
    <row r="82" ht="14.1" customHeight="1" x14ac:dyDescent="0.2"/>
    <row r="83" ht="14.1" customHeight="1" x14ac:dyDescent="0.2"/>
    <row r="84" ht="14.1" customHeight="1" x14ac:dyDescent="0.2"/>
    <row r="85" ht="14.1" customHeight="1" x14ac:dyDescent="0.2"/>
    <row r="86" ht="14.1" customHeight="1" x14ac:dyDescent="0.2"/>
    <row r="87" ht="14.1" customHeight="1" x14ac:dyDescent="0.2"/>
    <row r="88" ht="14.1" customHeight="1" x14ac:dyDescent="0.2"/>
    <row r="89" ht="14.1" customHeight="1" x14ac:dyDescent="0.2"/>
    <row r="90" ht="14.1" customHeight="1" x14ac:dyDescent="0.2"/>
    <row r="91" ht="14.1" customHeight="1" x14ac:dyDescent="0.2"/>
    <row r="92" ht="14.1" customHeight="1" x14ac:dyDescent="0.2"/>
    <row r="93" ht="14.1" customHeight="1" x14ac:dyDescent="0.2"/>
    <row r="94" ht="14.1" customHeight="1" x14ac:dyDescent="0.2"/>
    <row r="95" ht="14.1" customHeight="1" x14ac:dyDescent="0.2"/>
    <row r="96" ht="14.1" customHeight="1" x14ac:dyDescent="0.2"/>
    <row r="97" ht="14.1" customHeight="1" x14ac:dyDescent="0.2"/>
    <row r="98" ht="14.1" customHeight="1" x14ac:dyDescent="0.2"/>
    <row r="99" ht="14.1" customHeight="1" x14ac:dyDescent="0.2"/>
    <row r="100" ht="14.1" customHeight="1" x14ac:dyDescent="0.2"/>
    <row r="101" ht="14.1" customHeight="1" x14ac:dyDescent="0.2"/>
    <row r="102" ht="14.1" customHeight="1" x14ac:dyDescent="0.2"/>
    <row r="103" ht="14.1" customHeight="1" x14ac:dyDescent="0.2"/>
    <row r="104" ht="14.1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</sheetData>
  <mergeCells count="17">
    <mergeCell ref="A4:B4"/>
    <mergeCell ref="A5:A15"/>
    <mergeCell ref="A27:B27"/>
    <mergeCell ref="A25:B25"/>
    <mergeCell ref="A26:B26"/>
    <mergeCell ref="A38:B38"/>
    <mergeCell ref="A39:B39"/>
    <mergeCell ref="A16:B16"/>
    <mergeCell ref="A17:B17"/>
    <mergeCell ref="A18:B18"/>
    <mergeCell ref="A19:B19"/>
    <mergeCell ref="A20:B20"/>
    <mergeCell ref="A21:B21"/>
    <mergeCell ref="A22:B22"/>
    <mergeCell ref="A31:B31"/>
    <mergeCell ref="A33:B33"/>
    <mergeCell ref="A23:B23"/>
  </mergeCells>
  <phoneticPr fontId="2"/>
  <pageMargins left="0.78740157480314965" right="0.78740157480314965" top="0.59055118110236227" bottom="0.51181102362204722" header="0" footer="0.31496062992125984"/>
  <pageSetup paperSize="9" orientation="landscape" r:id="rId1"/>
  <headerFooter alignWithMargins="0">
    <oddFooter>&amp;C-&amp;P--</oddFooter>
  </headerFooter>
  <colBreaks count="1" manualBreakCount="1">
    <brk id="1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556"/>
  <sheetViews>
    <sheetView view="pageBreakPreview" zoomScaleNormal="100" zoomScaleSheetLayoutView="100" workbookViewId="0">
      <pane xSplit="1" ySplit="3" topLeftCell="E30" activePane="bottomRight" state="frozen"/>
      <selection pane="topRight" activeCell="B1" sqref="B1"/>
      <selection pane="bottomLeft" activeCell="A2" sqref="A2"/>
      <selection pane="bottomRight" activeCell="AJ38" sqref="AJ38"/>
    </sheetView>
  </sheetViews>
  <sheetFormatPr defaultColWidth="9" defaultRowHeight="12" x14ac:dyDescent="0.15"/>
  <cols>
    <col min="1" max="1" width="24.77734375" style="1" customWidth="1"/>
    <col min="2" max="2" width="8.6640625" style="1" customWidth="1"/>
    <col min="3" max="3" width="9.77734375" style="1" hidden="1" customWidth="1"/>
    <col min="4" max="9" width="9.77734375" style="1" customWidth="1"/>
    <col min="10" max="11" width="9.77734375" style="6" customWidth="1"/>
    <col min="12" max="12" width="9.77734375" style="1" customWidth="1"/>
    <col min="13" max="13" width="9.77734375" style="65" customWidth="1"/>
    <col min="14" max="32" width="9.77734375" style="1" customWidth="1"/>
    <col min="33" max="35" width="8.6640625" style="1" customWidth="1"/>
    <col min="36" max="16384" width="9" style="1"/>
  </cols>
  <sheetData>
    <row r="1" spans="1:32" ht="15" customHeight="1" x14ac:dyDescent="0.2">
      <c r="A1" s="27" t="s">
        <v>95</v>
      </c>
      <c r="K1" s="28" t="str">
        <f>財政指標!$L$1</f>
        <v>塩谷町</v>
      </c>
      <c r="L1" s="65"/>
      <c r="U1" s="69" t="str">
        <f>財政指標!$L$1</f>
        <v>塩谷町</v>
      </c>
      <c r="V1" s="65"/>
      <c r="W1" s="28"/>
      <c r="X1" s="65"/>
      <c r="Y1" s="65"/>
      <c r="Z1" s="65"/>
      <c r="AA1" s="65"/>
      <c r="AB1" s="65"/>
      <c r="AC1" s="65"/>
      <c r="AE1" s="69" t="str">
        <f>財政指標!$L$1</f>
        <v>塩谷町</v>
      </c>
      <c r="AF1" s="65"/>
    </row>
    <row r="2" spans="1:32" s="78" customFormat="1" ht="15" customHeight="1" x14ac:dyDescent="0.2">
      <c r="J2" s="79"/>
      <c r="L2" s="74" t="s">
        <v>169</v>
      </c>
      <c r="U2" s="75"/>
      <c r="V2" s="75" t="s">
        <v>169</v>
      </c>
      <c r="W2" s="74"/>
      <c r="X2" s="74"/>
      <c r="Y2" s="75"/>
      <c r="Z2" s="75"/>
      <c r="AA2" s="75"/>
      <c r="AB2" s="75"/>
      <c r="AC2" s="75"/>
      <c r="AD2" s="75"/>
      <c r="AE2" s="75"/>
      <c r="AF2" s="75" t="s">
        <v>169</v>
      </c>
    </row>
    <row r="3" spans="1:32" ht="15" customHeight="1" x14ac:dyDescent="0.15">
      <c r="A3" s="2"/>
      <c r="B3" s="2" t="s">
        <v>10</v>
      </c>
      <c r="C3" s="2" t="s">
        <v>9</v>
      </c>
      <c r="D3" s="2" t="s">
        <v>8</v>
      </c>
      <c r="E3" s="2" t="s">
        <v>7</v>
      </c>
      <c r="F3" s="2" t="s">
        <v>6</v>
      </c>
      <c r="G3" s="2" t="s">
        <v>5</v>
      </c>
      <c r="H3" s="2" t="s">
        <v>4</v>
      </c>
      <c r="I3" s="2" t="s">
        <v>3</v>
      </c>
      <c r="J3" s="5" t="s">
        <v>165</v>
      </c>
      <c r="K3" s="5" t="s">
        <v>166</v>
      </c>
      <c r="L3" s="2" t="s">
        <v>167</v>
      </c>
      <c r="M3" s="2" t="s">
        <v>175</v>
      </c>
      <c r="N3" s="2" t="s">
        <v>182</v>
      </c>
      <c r="O3" s="2" t="s">
        <v>183</v>
      </c>
      <c r="P3" s="2" t="s">
        <v>184</v>
      </c>
      <c r="Q3" s="2" t="s">
        <v>187</v>
      </c>
      <c r="R3" s="2" t="s">
        <v>196</v>
      </c>
      <c r="S3" s="2" t="s">
        <v>197</v>
      </c>
      <c r="T3" s="2" t="s">
        <v>204</v>
      </c>
      <c r="U3" s="2" t="s">
        <v>205</v>
      </c>
      <c r="V3" s="2" t="s">
        <v>206</v>
      </c>
      <c r="W3" s="2" t="s">
        <v>208</v>
      </c>
      <c r="X3" s="2" t="s">
        <v>210</v>
      </c>
      <c r="Y3" s="47" t="s">
        <v>212</v>
      </c>
      <c r="Z3" s="47" t="s">
        <v>217</v>
      </c>
      <c r="AA3" s="47" t="s">
        <v>218</v>
      </c>
      <c r="AB3" s="47" t="s">
        <v>215</v>
      </c>
      <c r="AC3" s="47" t="s">
        <v>223</v>
      </c>
      <c r="AD3" s="47" t="s">
        <v>227</v>
      </c>
      <c r="AE3" s="47" t="str">
        <f>財政指標!AF3</f>
        <v>１８(H30)</v>
      </c>
      <c r="AF3" s="47" t="str">
        <f>財政指標!AG3</f>
        <v>１９(R1)</v>
      </c>
    </row>
    <row r="4" spans="1:32" ht="15" customHeight="1" x14ac:dyDescent="0.15">
      <c r="A4" s="3" t="s">
        <v>115</v>
      </c>
      <c r="B4" s="14"/>
      <c r="C4" s="14"/>
      <c r="D4" s="14">
        <v>1429027</v>
      </c>
      <c r="E4" s="14">
        <v>1547268</v>
      </c>
      <c r="F4" s="14">
        <v>1495505</v>
      </c>
      <c r="G4" s="14">
        <v>1440812</v>
      </c>
      <c r="H4" s="14">
        <v>1453267</v>
      </c>
      <c r="I4" s="14">
        <v>1448964</v>
      </c>
      <c r="J4" s="7">
        <v>1542261</v>
      </c>
      <c r="K4" s="8">
        <v>1462116</v>
      </c>
      <c r="L4" s="8">
        <v>1452085</v>
      </c>
      <c r="M4" s="8">
        <v>1450906</v>
      </c>
      <c r="N4" s="15">
        <v>1426168</v>
      </c>
      <c r="O4" s="15">
        <v>1420852</v>
      </c>
      <c r="P4" s="15">
        <v>1336937</v>
      </c>
      <c r="Q4" s="15">
        <v>1401260</v>
      </c>
      <c r="R4" s="15">
        <v>1422836</v>
      </c>
      <c r="S4" s="15">
        <v>1452586</v>
      </c>
      <c r="T4" s="15">
        <v>1548203</v>
      </c>
      <c r="U4" s="15">
        <v>1546555</v>
      </c>
      <c r="V4" s="15">
        <v>1467636</v>
      </c>
      <c r="W4" s="15">
        <v>1417686</v>
      </c>
      <c r="X4" s="15">
        <v>1441734</v>
      </c>
      <c r="Y4" s="81">
        <v>1423522</v>
      </c>
      <c r="Z4" s="81">
        <v>1438663</v>
      </c>
      <c r="AA4" s="81">
        <v>1431047</v>
      </c>
      <c r="AB4" s="81">
        <v>1420593</v>
      </c>
      <c r="AC4" s="81">
        <v>1434367</v>
      </c>
      <c r="AD4" s="81">
        <v>1493180</v>
      </c>
      <c r="AE4" s="81">
        <v>1495246</v>
      </c>
      <c r="AF4" s="81">
        <v>1571596</v>
      </c>
    </row>
    <row r="5" spans="1:32" ht="15" customHeight="1" x14ac:dyDescent="0.15">
      <c r="A5" s="3" t="s">
        <v>116</v>
      </c>
      <c r="B5" s="14"/>
      <c r="C5" s="14"/>
      <c r="D5" s="14">
        <v>106425</v>
      </c>
      <c r="E5" s="14">
        <v>115940</v>
      </c>
      <c r="F5" s="14">
        <v>125895</v>
      </c>
      <c r="G5" s="14">
        <v>127228</v>
      </c>
      <c r="H5" s="14">
        <v>132658</v>
      </c>
      <c r="I5" s="14">
        <v>135972</v>
      </c>
      <c r="J5" s="7">
        <v>106035</v>
      </c>
      <c r="K5" s="8">
        <v>84949</v>
      </c>
      <c r="L5" s="8">
        <v>86516</v>
      </c>
      <c r="M5" s="8">
        <v>89261</v>
      </c>
      <c r="N5" s="15">
        <v>89952</v>
      </c>
      <c r="O5" s="15">
        <v>90911</v>
      </c>
      <c r="P5" s="15">
        <v>96779</v>
      </c>
      <c r="Q5" s="15">
        <v>126610</v>
      </c>
      <c r="R5" s="15">
        <v>151997</v>
      </c>
      <c r="S5" s="15">
        <v>206129</v>
      </c>
      <c r="T5" s="15">
        <v>101142</v>
      </c>
      <c r="U5" s="15">
        <v>97366</v>
      </c>
      <c r="V5" s="15">
        <v>91217</v>
      </c>
      <c r="W5" s="15">
        <v>89232</v>
      </c>
      <c r="X5" s="15">
        <v>83552</v>
      </c>
      <c r="Y5" s="81">
        <v>78155</v>
      </c>
      <c r="Z5" s="81">
        <v>74333</v>
      </c>
      <c r="AA5" s="81">
        <v>70993</v>
      </c>
      <c r="AB5" s="81">
        <v>74295</v>
      </c>
      <c r="AC5" s="81">
        <v>64385</v>
      </c>
      <c r="AD5" s="81">
        <v>64552</v>
      </c>
      <c r="AE5" s="81">
        <v>65175</v>
      </c>
      <c r="AF5" s="81">
        <v>70140</v>
      </c>
    </row>
    <row r="6" spans="1:32" ht="15" customHeight="1" x14ac:dyDescent="0.15">
      <c r="A6" s="3" t="s">
        <v>189</v>
      </c>
      <c r="B6" s="14"/>
      <c r="C6" s="14"/>
      <c r="D6" s="14">
        <v>53592</v>
      </c>
      <c r="E6" s="14">
        <v>37856</v>
      </c>
      <c r="F6" s="14">
        <v>39763</v>
      </c>
      <c r="G6" s="14">
        <v>52370</v>
      </c>
      <c r="H6" s="14">
        <v>37416</v>
      </c>
      <c r="I6" s="14">
        <v>20956</v>
      </c>
      <c r="J6" s="7">
        <v>16644</v>
      </c>
      <c r="K6" s="8">
        <v>13284</v>
      </c>
      <c r="L6" s="8">
        <v>12399</v>
      </c>
      <c r="M6" s="8">
        <v>52033</v>
      </c>
      <c r="N6" s="15">
        <v>51926</v>
      </c>
      <c r="O6" s="15">
        <v>16174</v>
      </c>
      <c r="P6" s="15">
        <v>10988</v>
      </c>
      <c r="Q6" s="15">
        <v>10731</v>
      </c>
      <c r="R6" s="15">
        <v>6202</v>
      </c>
      <c r="S6" s="15">
        <v>4221</v>
      </c>
      <c r="T6" s="15">
        <v>5587</v>
      </c>
      <c r="U6" s="15">
        <v>5550</v>
      </c>
      <c r="V6" s="15">
        <v>4449</v>
      </c>
      <c r="W6" s="15">
        <v>3794</v>
      </c>
      <c r="X6" s="15">
        <v>2953</v>
      </c>
      <c r="Y6" s="81">
        <v>2604</v>
      </c>
      <c r="Z6" s="81">
        <v>2428</v>
      </c>
      <c r="AA6" s="81">
        <v>2158</v>
      </c>
      <c r="AB6" s="81">
        <v>1745</v>
      </c>
      <c r="AC6" s="81">
        <v>973</v>
      </c>
      <c r="AD6" s="81">
        <v>1771</v>
      </c>
      <c r="AE6" s="81">
        <v>1901</v>
      </c>
      <c r="AF6" s="81">
        <v>768</v>
      </c>
    </row>
    <row r="7" spans="1:32" ht="15" customHeight="1" x14ac:dyDescent="0.15">
      <c r="A7" s="3" t="s">
        <v>191</v>
      </c>
      <c r="B7" s="14"/>
      <c r="C7" s="14"/>
      <c r="D7" s="14"/>
      <c r="E7" s="14"/>
      <c r="F7" s="14"/>
      <c r="G7" s="14"/>
      <c r="H7" s="14"/>
      <c r="I7" s="14"/>
      <c r="J7" s="7"/>
      <c r="K7" s="8"/>
      <c r="L7" s="8"/>
      <c r="M7" s="8"/>
      <c r="N7" s="15"/>
      <c r="O7" s="15"/>
      <c r="P7" s="15"/>
      <c r="Q7" s="15">
        <v>1681</v>
      </c>
      <c r="R7" s="15">
        <v>2928</v>
      </c>
      <c r="S7" s="15">
        <v>4537</v>
      </c>
      <c r="T7" s="15">
        <v>4969</v>
      </c>
      <c r="U7" s="15">
        <v>1768</v>
      </c>
      <c r="V7" s="15">
        <v>1363</v>
      </c>
      <c r="W7" s="15">
        <v>1722</v>
      </c>
      <c r="X7" s="15">
        <v>1965</v>
      </c>
      <c r="Y7" s="81">
        <v>2291</v>
      </c>
      <c r="Z7" s="81">
        <v>4687</v>
      </c>
      <c r="AA7" s="81">
        <v>8985</v>
      </c>
      <c r="AB7" s="81">
        <v>6736</v>
      </c>
      <c r="AC7" s="81">
        <v>3729</v>
      </c>
      <c r="AD7" s="81">
        <v>5381</v>
      </c>
      <c r="AE7" s="81">
        <v>4037</v>
      </c>
      <c r="AF7" s="81">
        <v>4827</v>
      </c>
    </row>
    <row r="8" spans="1:32" ht="15" customHeight="1" x14ac:dyDescent="0.15">
      <c r="A8" s="3" t="s">
        <v>193</v>
      </c>
      <c r="B8" s="14"/>
      <c r="C8" s="14"/>
      <c r="D8" s="14"/>
      <c r="E8" s="14"/>
      <c r="F8" s="14"/>
      <c r="G8" s="14"/>
      <c r="H8" s="14"/>
      <c r="I8" s="14"/>
      <c r="J8" s="7"/>
      <c r="K8" s="8"/>
      <c r="L8" s="8"/>
      <c r="M8" s="8"/>
      <c r="N8" s="15"/>
      <c r="O8" s="15"/>
      <c r="P8" s="15"/>
      <c r="Q8" s="15">
        <v>1947</v>
      </c>
      <c r="R8" s="15">
        <v>4328</v>
      </c>
      <c r="S8" s="15">
        <v>3306</v>
      </c>
      <c r="T8" s="15">
        <v>2849</v>
      </c>
      <c r="U8" s="15">
        <v>1020</v>
      </c>
      <c r="V8" s="15">
        <v>802</v>
      </c>
      <c r="W8" s="15">
        <v>665</v>
      </c>
      <c r="X8" s="15">
        <v>508</v>
      </c>
      <c r="Y8" s="81">
        <v>667</v>
      </c>
      <c r="Z8" s="81">
        <v>7551</v>
      </c>
      <c r="AA8" s="81">
        <v>4900</v>
      </c>
      <c r="AB8" s="81">
        <v>5763</v>
      </c>
      <c r="AC8" s="81">
        <v>2132</v>
      </c>
      <c r="AD8" s="81">
        <v>5679</v>
      </c>
      <c r="AE8" s="81">
        <v>3627</v>
      </c>
      <c r="AF8" s="81">
        <v>3347</v>
      </c>
    </row>
    <row r="9" spans="1:32" ht="15" customHeight="1" x14ac:dyDescent="0.15">
      <c r="A9" s="3" t="s">
        <v>117</v>
      </c>
      <c r="B9" s="14"/>
      <c r="C9" s="14"/>
      <c r="D9" s="14"/>
      <c r="E9" s="14"/>
      <c r="F9" s="14"/>
      <c r="G9" s="14"/>
      <c r="H9" s="14"/>
      <c r="I9" s="14"/>
      <c r="J9" s="7">
        <v>29092</v>
      </c>
      <c r="K9" s="8">
        <v>125115</v>
      </c>
      <c r="L9" s="8">
        <v>118704</v>
      </c>
      <c r="M9" s="8">
        <v>122416</v>
      </c>
      <c r="N9" s="15">
        <v>117535</v>
      </c>
      <c r="O9" s="15">
        <v>101052</v>
      </c>
      <c r="P9" s="15">
        <v>111579</v>
      </c>
      <c r="Q9" s="15">
        <v>123137</v>
      </c>
      <c r="R9" s="15">
        <v>113729</v>
      </c>
      <c r="S9" s="15">
        <v>116387</v>
      </c>
      <c r="T9" s="15">
        <v>112295</v>
      </c>
      <c r="U9" s="15">
        <v>105323</v>
      </c>
      <c r="V9" s="15">
        <v>111598</v>
      </c>
      <c r="W9" s="15">
        <v>111405</v>
      </c>
      <c r="X9" s="15">
        <v>105559</v>
      </c>
      <c r="Y9" s="81">
        <v>102189</v>
      </c>
      <c r="Z9" s="81">
        <v>101318</v>
      </c>
      <c r="AA9" s="81">
        <v>127205</v>
      </c>
      <c r="AB9" s="81">
        <v>219937</v>
      </c>
      <c r="AC9" s="81">
        <v>192884</v>
      </c>
      <c r="AD9" s="81">
        <v>197715</v>
      </c>
      <c r="AE9" s="81">
        <v>204389</v>
      </c>
      <c r="AF9" s="81">
        <v>193323</v>
      </c>
    </row>
    <row r="10" spans="1:32" ht="15" customHeight="1" x14ac:dyDescent="0.15">
      <c r="A10" s="3" t="s">
        <v>118</v>
      </c>
      <c r="B10" s="14"/>
      <c r="C10" s="14"/>
      <c r="D10" s="14">
        <v>103077</v>
      </c>
      <c r="E10" s="14">
        <v>103651</v>
      </c>
      <c r="F10" s="14">
        <v>100406</v>
      </c>
      <c r="G10" s="14">
        <v>95111</v>
      </c>
      <c r="H10" s="14">
        <v>90273</v>
      </c>
      <c r="I10" s="14">
        <v>77919</v>
      </c>
      <c r="J10" s="7">
        <v>74717</v>
      </c>
      <c r="K10" s="8">
        <v>68576</v>
      </c>
      <c r="L10" s="8">
        <v>68095</v>
      </c>
      <c r="M10" s="8">
        <v>64067</v>
      </c>
      <c r="N10" s="15">
        <v>55393</v>
      </c>
      <c r="O10" s="15">
        <v>57806</v>
      </c>
      <c r="P10" s="15">
        <v>57453</v>
      </c>
      <c r="Q10" s="15">
        <v>53118</v>
      </c>
      <c r="R10" s="15">
        <v>47085</v>
      </c>
      <c r="S10" s="15">
        <v>54407</v>
      </c>
      <c r="T10" s="15">
        <v>57721</v>
      </c>
      <c r="U10" s="15">
        <v>58803</v>
      </c>
      <c r="V10" s="15">
        <v>57306</v>
      </c>
      <c r="W10" s="15">
        <v>52389</v>
      </c>
      <c r="X10" s="15">
        <v>44580</v>
      </c>
      <c r="Y10" s="81">
        <v>45674</v>
      </c>
      <c r="Z10" s="81">
        <v>44406</v>
      </c>
      <c r="AA10" s="81">
        <v>38814</v>
      </c>
      <c r="AB10" s="81">
        <v>31632</v>
      </c>
      <c r="AC10" s="81">
        <v>30542</v>
      </c>
      <c r="AD10" s="81">
        <v>29212</v>
      </c>
      <c r="AE10" s="81">
        <v>29441</v>
      </c>
      <c r="AF10" s="81">
        <v>25985</v>
      </c>
    </row>
    <row r="11" spans="1:32" ht="15" customHeight="1" x14ac:dyDescent="0.15">
      <c r="A11" s="3" t="s">
        <v>119</v>
      </c>
      <c r="B11" s="14"/>
      <c r="C11" s="14"/>
      <c r="D11" s="14"/>
      <c r="E11" s="14"/>
      <c r="F11" s="14"/>
      <c r="G11" s="14"/>
      <c r="H11" s="14"/>
      <c r="I11" s="14"/>
      <c r="J11" s="7"/>
      <c r="K11" s="8"/>
      <c r="L11" s="8"/>
      <c r="M11" s="8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  <c r="T11" s="15">
        <v>0</v>
      </c>
      <c r="U11" s="15">
        <v>0</v>
      </c>
      <c r="V11" s="15">
        <v>0</v>
      </c>
      <c r="W11" s="15">
        <v>0</v>
      </c>
      <c r="X11" s="15">
        <v>0</v>
      </c>
      <c r="Y11" s="81">
        <v>0</v>
      </c>
      <c r="Z11" s="81">
        <v>0</v>
      </c>
      <c r="AA11" s="81">
        <v>0</v>
      </c>
      <c r="AB11" s="81">
        <v>0</v>
      </c>
      <c r="AC11" s="81">
        <v>0</v>
      </c>
      <c r="AD11" s="81">
        <v>0</v>
      </c>
      <c r="AE11" s="81">
        <v>0</v>
      </c>
      <c r="AF11" s="81">
        <v>0</v>
      </c>
    </row>
    <row r="12" spans="1:32" ht="15" customHeight="1" x14ac:dyDescent="0.15">
      <c r="A12" s="3" t="s">
        <v>120</v>
      </c>
      <c r="B12" s="14"/>
      <c r="C12" s="14"/>
      <c r="D12" s="14">
        <v>76293</v>
      </c>
      <c r="E12" s="14">
        <v>71582</v>
      </c>
      <c r="F12" s="14">
        <v>62409</v>
      </c>
      <c r="G12" s="14">
        <v>68343</v>
      </c>
      <c r="H12" s="14">
        <v>74572</v>
      </c>
      <c r="I12" s="14">
        <v>74664</v>
      </c>
      <c r="J12" s="7">
        <v>71680</v>
      </c>
      <c r="K12" s="8">
        <v>62767</v>
      </c>
      <c r="L12" s="8">
        <v>61912</v>
      </c>
      <c r="M12" s="8">
        <v>58929</v>
      </c>
      <c r="N12" s="15">
        <v>60885</v>
      </c>
      <c r="O12" s="15">
        <v>53946</v>
      </c>
      <c r="P12" s="15">
        <v>61591</v>
      </c>
      <c r="Q12" s="15">
        <v>58268</v>
      </c>
      <c r="R12" s="15">
        <v>61815</v>
      </c>
      <c r="S12" s="15">
        <v>59062</v>
      </c>
      <c r="T12" s="15">
        <v>59831</v>
      </c>
      <c r="U12" s="15">
        <v>49809</v>
      </c>
      <c r="V12" s="15">
        <v>31254</v>
      </c>
      <c r="W12" s="15">
        <v>26450</v>
      </c>
      <c r="X12" s="15">
        <v>19205</v>
      </c>
      <c r="Y12" s="81">
        <v>26967</v>
      </c>
      <c r="Z12" s="81">
        <v>22593</v>
      </c>
      <c r="AA12" s="81">
        <v>10928</v>
      </c>
      <c r="AB12" s="81">
        <v>16879</v>
      </c>
      <c r="AC12" s="81">
        <v>15234</v>
      </c>
      <c r="AD12" s="81">
        <v>17900</v>
      </c>
      <c r="AE12" s="81">
        <v>23417</v>
      </c>
      <c r="AF12" s="81">
        <v>10324</v>
      </c>
    </row>
    <row r="13" spans="1:32" ht="15" customHeight="1" x14ac:dyDescent="0.15">
      <c r="A13" s="3" t="s">
        <v>231</v>
      </c>
      <c r="B13" s="14"/>
      <c r="C13" s="14"/>
      <c r="D13" s="14"/>
      <c r="E13" s="14"/>
      <c r="F13" s="14"/>
      <c r="G13" s="14"/>
      <c r="H13" s="14"/>
      <c r="I13" s="14"/>
      <c r="J13" s="7"/>
      <c r="K13" s="8"/>
      <c r="L13" s="8"/>
      <c r="M13" s="8"/>
      <c r="N13" s="15"/>
      <c r="O13" s="15"/>
      <c r="P13" s="15"/>
      <c r="Q13" s="15">
        <v>0</v>
      </c>
      <c r="R13" s="15">
        <v>0</v>
      </c>
      <c r="S13" s="15">
        <v>0</v>
      </c>
      <c r="T13" s="15">
        <v>0</v>
      </c>
      <c r="U13" s="15">
        <v>0</v>
      </c>
      <c r="V13" s="15">
        <v>0</v>
      </c>
      <c r="W13" s="15">
        <v>0</v>
      </c>
      <c r="X13" s="15">
        <v>0</v>
      </c>
      <c r="Y13" s="81">
        <v>0</v>
      </c>
      <c r="Z13" s="81">
        <v>0</v>
      </c>
      <c r="AA13" s="81">
        <v>0</v>
      </c>
      <c r="AB13" s="81">
        <v>0</v>
      </c>
      <c r="AC13" s="81">
        <v>0</v>
      </c>
      <c r="AD13" s="81">
        <v>0</v>
      </c>
      <c r="AE13" s="81">
        <v>0</v>
      </c>
      <c r="AF13" s="81">
        <v>3247</v>
      </c>
    </row>
    <row r="14" spans="1:32" ht="15" customHeight="1" x14ac:dyDescent="0.15">
      <c r="A14" s="3" t="s">
        <v>121</v>
      </c>
      <c r="B14" s="14"/>
      <c r="C14" s="14"/>
      <c r="D14" s="14"/>
      <c r="E14" s="14"/>
      <c r="F14" s="14"/>
      <c r="G14" s="14"/>
      <c r="H14" s="14"/>
      <c r="I14" s="14"/>
      <c r="J14" s="7"/>
      <c r="K14" s="8"/>
      <c r="L14" s="8">
        <v>35888</v>
      </c>
      <c r="M14" s="8">
        <v>47380</v>
      </c>
      <c r="N14" s="15">
        <v>47086</v>
      </c>
      <c r="O14" s="15">
        <v>43038</v>
      </c>
      <c r="P14" s="15">
        <v>43172</v>
      </c>
      <c r="Q14" s="15">
        <v>38425</v>
      </c>
      <c r="R14" s="15">
        <v>42974</v>
      </c>
      <c r="S14" s="15">
        <v>30917</v>
      </c>
      <c r="T14" s="15">
        <v>8675</v>
      </c>
      <c r="U14" s="15">
        <v>15389</v>
      </c>
      <c r="V14" s="15">
        <v>21529</v>
      </c>
      <c r="W14" s="15">
        <v>22381</v>
      </c>
      <c r="X14" s="15">
        <v>27332</v>
      </c>
      <c r="Y14" s="81">
        <v>4163</v>
      </c>
      <c r="Z14" s="81">
        <v>3383</v>
      </c>
      <c r="AA14" s="81">
        <v>3149</v>
      </c>
      <c r="AB14" s="81">
        <v>3433</v>
      </c>
      <c r="AC14" s="81">
        <v>2837</v>
      </c>
      <c r="AD14" s="81">
        <v>2813</v>
      </c>
      <c r="AE14" s="81">
        <v>3926</v>
      </c>
      <c r="AF14" s="81">
        <v>19384</v>
      </c>
    </row>
    <row r="15" spans="1:32" ht="15" customHeight="1" x14ac:dyDescent="0.15">
      <c r="A15" s="3" t="s">
        <v>122</v>
      </c>
      <c r="B15" s="14"/>
      <c r="C15" s="14"/>
      <c r="D15" s="14">
        <v>1597121</v>
      </c>
      <c r="E15" s="14">
        <v>1693625</v>
      </c>
      <c r="F15" s="14">
        <v>1793689</v>
      </c>
      <c r="G15" s="14">
        <v>1690039</v>
      </c>
      <c r="H15" s="14">
        <v>1765469</v>
      </c>
      <c r="I15" s="14">
        <v>1855342</v>
      </c>
      <c r="J15" s="7">
        <v>1976156</v>
      </c>
      <c r="K15" s="8">
        <v>2002526</v>
      </c>
      <c r="L15" s="8">
        <v>2088162</v>
      </c>
      <c r="M15" s="8">
        <v>2131686</v>
      </c>
      <c r="N15" s="15">
        <v>1998023</v>
      </c>
      <c r="O15" s="15">
        <v>1875611</v>
      </c>
      <c r="P15" s="15">
        <v>1647060</v>
      </c>
      <c r="Q15" s="15">
        <v>1598609</v>
      </c>
      <c r="R15" s="15">
        <v>1565950</v>
      </c>
      <c r="S15" s="15">
        <v>1596003</v>
      </c>
      <c r="T15" s="15">
        <v>1532027</v>
      </c>
      <c r="U15" s="15">
        <v>1703538</v>
      </c>
      <c r="V15" s="15">
        <v>1740978</v>
      </c>
      <c r="W15" s="15">
        <v>1889745</v>
      </c>
      <c r="X15" s="15">
        <v>1925572</v>
      </c>
      <c r="Y15" s="81">
        <v>1900155</v>
      </c>
      <c r="Z15" s="81">
        <v>1921028</v>
      </c>
      <c r="AA15" s="81">
        <v>1913921</v>
      </c>
      <c r="AB15" s="81">
        <v>1968230</v>
      </c>
      <c r="AC15" s="81">
        <v>1910249</v>
      </c>
      <c r="AD15" s="81">
        <v>1909136</v>
      </c>
      <c r="AE15" s="81">
        <v>2308153</v>
      </c>
      <c r="AF15" s="81">
        <v>2055908</v>
      </c>
    </row>
    <row r="16" spans="1:32" ht="15" customHeight="1" x14ac:dyDescent="0.15">
      <c r="A16" s="3" t="s">
        <v>123</v>
      </c>
      <c r="B16" s="14"/>
      <c r="C16" s="14"/>
      <c r="D16" s="14">
        <v>1470596</v>
      </c>
      <c r="E16" s="14">
        <v>1561388</v>
      </c>
      <c r="F16" s="14"/>
      <c r="G16" s="14"/>
      <c r="H16" s="14"/>
      <c r="I16" s="14"/>
      <c r="J16" s="7">
        <v>1845563</v>
      </c>
      <c r="K16" s="7">
        <v>1851548</v>
      </c>
      <c r="L16" s="7">
        <v>1918153</v>
      </c>
      <c r="M16" s="7">
        <v>1942675</v>
      </c>
      <c r="N16" s="15">
        <v>1801807</v>
      </c>
      <c r="O16" s="15">
        <v>1678393</v>
      </c>
      <c r="P16" s="15">
        <v>1460057</v>
      </c>
      <c r="Q16" s="15">
        <v>1429444</v>
      </c>
      <c r="R16" s="15">
        <v>1403971</v>
      </c>
      <c r="S16" s="15">
        <v>1431072</v>
      </c>
      <c r="T16" s="15">
        <v>1345079</v>
      </c>
      <c r="U16" s="15">
        <v>1498577</v>
      </c>
      <c r="V16" s="15">
        <v>1526802</v>
      </c>
      <c r="W16" s="15">
        <v>1653344</v>
      </c>
      <c r="X16" s="15">
        <v>1689159</v>
      </c>
      <c r="Y16" s="81">
        <v>1673714</v>
      </c>
      <c r="Z16" s="81">
        <v>1704204</v>
      </c>
      <c r="AA16" s="81">
        <v>1689004</v>
      </c>
      <c r="AB16" s="81">
        <v>1709930</v>
      </c>
      <c r="AC16" s="81">
        <v>1662277</v>
      </c>
      <c r="AD16" s="81">
        <v>1644110</v>
      </c>
      <c r="AE16" s="81">
        <v>1616011</v>
      </c>
      <c r="AF16" s="81">
        <v>1569345</v>
      </c>
    </row>
    <row r="17" spans="1:32" ht="15" customHeight="1" x14ac:dyDescent="0.15">
      <c r="A17" s="3" t="s">
        <v>124</v>
      </c>
      <c r="B17" s="14"/>
      <c r="C17" s="14"/>
      <c r="D17" s="14">
        <v>126525</v>
      </c>
      <c r="E17" s="14">
        <v>132237</v>
      </c>
      <c r="F17" s="14"/>
      <c r="G17" s="14"/>
      <c r="H17" s="14"/>
      <c r="I17" s="14"/>
      <c r="J17" s="7">
        <v>130593</v>
      </c>
      <c r="K17" s="7">
        <v>150978</v>
      </c>
      <c r="L17" s="7">
        <v>170009</v>
      </c>
      <c r="M17" s="7">
        <v>189011</v>
      </c>
      <c r="N17" s="15">
        <v>196216</v>
      </c>
      <c r="O17" s="15">
        <v>197218</v>
      </c>
      <c r="P17" s="15">
        <v>187003</v>
      </c>
      <c r="Q17" s="15">
        <v>169165</v>
      </c>
      <c r="R17" s="15">
        <v>161979</v>
      </c>
      <c r="S17" s="15">
        <v>164931</v>
      </c>
      <c r="T17" s="15">
        <v>186948</v>
      </c>
      <c r="U17" s="15">
        <v>204961</v>
      </c>
      <c r="V17" s="15">
        <v>214176</v>
      </c>
      <c r="W17" s="15">
        <v>236401</v>
      </c>
      <c r="X17" s="15">
        <v>231428</v>
      </c>
      <c r="Y17" s="81">
        <v>226346</v>
      </c>
      <c r="Z17" s="81">
        <v>210618</v>
      </c>
      <c r="AA17" s="81">
        <v>224917</v>
      </c>
      <c r="AB17" s="81">
        <v>258300</v>
      </c>
      <c r="AC17" s="81">
        <v>247972</v>
      </c>
      <c r="AD17" s="81">
        <v>229018</v>
      </c>
      <c r="AE17" s="81">
        <v>235130</v>
      </c>
      <c r="AF17" s="81">
        <v>267326</v>
      </c>
    </row>
    <row r="18" spans="1:32" ht="15" customHeight="1" x14ac:dyDescent="0.15">
      <c r="A18" s="3" t="s">
        <v>211</v>
      </c>
      <c r="B18" s="14"/>
      <c r="C18" s="14"/>
      <c r="D18" s="14"/>
      <c r="E18" s="14"/>
      <c r="F18" s="14"/>
      <c r="G18" s="14"/>
      <c r="H18" s="14"/>
      <c r="I18" s="14"/>
      <c r="J18" s="7"/>
      <c r="K18" s="7"/>
      <c r="L18" s="7"/>
      <c r="M18" s="7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>
        <v>4985</v>
      </c>
      <c r="Y18" s="81">
        <v>95</v>
      </c>
      <c r="Z18" s="81">
        <v>6206</v>
      </c>
      <c r="AA18" s="81">
        <v>0</v>
      </c>
      <c r="AB18" s="81">
        <v>0</v>
      </c>
      <c r="AC18" s="81">
        <v>0</v>
      </c>
      <c r="AD18" s="81">
        <v>36008</v>
      </c>
      <c r="AE18" s="81">
        <v>457012</v>
      </c>
      <c r="AF18" s="81">
        <v>219237</v>
      </c>
    </row>
    <row r="19" spans="1:32" ht="15" customHeight="1" x14ac:dyDescent="0.15">
      <c r="A19" s="3" t="s">
        <v>125</v>
      </c>
      <c r="B19" s="14"/>
      <c r="C19" s="14"/>
      <c r="D19" s="14">
        <v>2797</v>
      </c>
      <c r="E19" s="14">
        <v>2693</v>
      </c>
      <c r="F19" s="14">
        <v>2670</v>
      </c>
      <c r="G19" s="14">
        <v>2605</v>
      </c>
      <c r="H19" s="14">
        <v>2558</v>
      </c>
      <c r="I19" s="14">
        <v>2719</v>
      </c>
      <c r="J19" s="7">
        <v>3037</v>
      </c>
      <c r="K19" s="8">
        <v>2999</v>
      </c>
      <c r="L19" s="8">
        <v>2894</v>
      </c>
      <c r="M19" s="8">
        <v>2253</v>
      </c>
      <c r="N19" s="15">
        <v>2146</v>
      </c>
      <c r="O19" s="15">
        <v>2072</v>
      </c>
      <c r="P19" s="15">
        <v>2157</v>
      </c>
      <c r="Q19" s="15">
        <v>2122</v>
      </c>
      <c r="R19" s="15">
        <v>2234</v>
      </c>
      <c r="S19" s="15">
        <v>2348</v>
      </c>
      <c r="T19" s="15">
        <v>2199</v>
      </c>
      <c r="U19" s="15">
        <v>1993</v>
      </c>
      <c r="V19" s="15">
        <v>1966</v>
      </c>
      <c r="W19" s="15">
        <v>1851</v>
      </c>
      <c r="X19" s="15">
        <v>1817</v>
      </c>
      <c r="Y19" s="81">
        <v>1779</v>
      </c>
      <c r="Z19" s="81">
        <v>1665</v>
      </c>
      <c r="AA19" s="81">
        <v>1309</v>
      </c>
      <c r="AB19" s="81">
        <v>1374</v>
      </c>
      <c r="AC19" s="81">
        <v>1266</v>
      </c>
      <c r="AD19" s="81">
        <v>1192</v>
      </c>
      <c r="AE19" s="81">
        <v>1198</v>
      </c>
      <c r="AF19" s="81">
        <v>1192</v>
      </c>
    </row>
    <row r="20" spans="1:32" ht="15" customHeight="1" x14ac:dyDescent="0.15">
      <c r="A20" s="3" t="s">
        <v>126</v>
      </c>
      <c r="B20" s="14"/>
      <c r="C20" s="14"/>
      <c r="D20" s="14">
        <v>24903</v>
      </c>
      <c r="E20" s="14">
        <v>55473</v>
      </c>
      <c r="F20" s="14">
        <v>59339</v>
      </c>
      <c r="G20" s="14">
        <v>64149</v>
      </c>
      <c r="H20" s="14">
        <v>43818</v>
      </c>
      <c r="I20" s="14">
        <v>68973</v>
      </c>
      <c r="J20" s="7">
        <v>52527</v>
      </c>
      <c r="K20" s="8">
        <v>53237</v>
      </c>
      <c r="L20" s="8">
        <v>72380</v>
      </c>
      <c r="M20" s="8">
        <v>28077</v>
      </c>
      <c r="N20" s="15">
        <v>41564</v>
      </c>
      <c r="O20" s="15">
        <v>38851</v>
      </c>
      <c r="P20" s="15">
        <v>42220</v>
      </c>
      <c r="Q20" s="15">
        <v>5462</v>
      </c>
      <c r="R20" s="15">
        <v>6450</v>
      </c>
      <c r="S20" s="15">
        <v>25465</v>
      </c>
      <c r="T20" s="15">
        <v>56162</v>
      </c>
      <c r="U20" s="15">
        <v>51312</v>
      </c>
      <c r="V20" s="15">
        <v>52812</v>
      </c>
      <c r="W20" s="15">
        <v>48317</v>
      </c>
      <c r="X20" s="15">
        <v>56861</v>
      </c>
      <c r="Y20" s="81">
        <v>59474</v>
      </c>
      <c r="Z20" s="81">
        <v>41964</v>
      </c>
      <c r="AA20" s="81">
        <v>38671</v>
      </c>
      <c r="AB20" s="81">
        <v>56531</v>
      </c>
      <c r="AC20" s="81">
        <v>49096</v>
      </c>
      <c r="AD20" s="81">
        <v>45001</v>
      </c>
      <c r="AE20" s="81">
        <v>43081</v>
      </c>
      <c r="AF20" s="81">
        <v>36578</v>
      </c>
    </row>
    <row r="21" spans="1:32" ht="15" customHeight="1" x14ac:dyDescent="0.15">
      <c r="A21" s="3" t="s">
        <v>127</v>
      </c>
      <c r="B21" s="14"/>
      <c r="C21" s="14"/>
      <c r="D21" s="14">
        <v>99952</v>
      </c>
      <c r="E21" s="14">
        <v>110375</v>
      </c>
      <c r="F21" s="14">
        <v>111790</v>
      </c>
      <c r="G21" s="14">
        <v>116181</v>
      </c>
      <c r="H21" s="14">
        <v>116286</v>
      </c>
      <c r="I21" s="14">
        <v>116800</v>
      </c>
      <c r="J21" s="7">
        <v>118735</v>
      </c>
      <c r="K21" s="8">
        <v>117069</v>
      </c>
      <c r="L21" s="8">
        <v>116606</v>
      </c>
      <c r="M21" s="8">
        <v>118266</v>
      </c>
      <c r="N21" s="15">
        <v>114204</v>
      </c>
      <c r="O21" s="15">
        <v>109144</v>
      </c>
      <c r="P21" s="15">
        <v>113912</v>
      </c>
      <c r="Q21" s="15">
        <v>112233</v>
      </c>
      <c r="R21" s="15">
        <v>112398</v>
      </c>
      <c r="S21" s="15">
        <v>89015</v>
      </c>
      <c r="T21" s="15">
        <v>85895</v>
      </c>
      <c r="U21" s="15">
        <v>83913</v>
      </c>
      <c r="V21" s="15">
        <v>81405</v>
      </c>
      <c r="W21" s="15">
        <v>80696</v>
      </c>
      <c r="X21" s="15">
        <v>78608</v>
      </c>
      <c r="Y21" s="81">
        <v>78480</v>
      </c>
      <c r="Z21" s="81">
        <v>76855</v>
      </c>
      <c r="AA21" s="81">
        <v>74468</v>
      </c>
      <c r="AB21" s="81">
        <v>62325</v>
      </c>
      <c r="AC21" s="81">
        <v>60951</v>
      </c>
      <c r="AD21" s="81">
        <v>57583</v>
      </c>
      <c r="AE21" s="81">
        <v>61463</v>
      </c>
      <c r="AF21" s="81">
        <v>56705</v>
      </c>
    </row>
    <row r="22" spans="1:32" ht="15" customHeight="1" x14ac:dyDescent="0.15">
      <c r="A22" s="4" t="s">
        <v>128</v>
      </c>
      <c r="B22" s="14"/>
      <c r="C22" s="14"/>
      <c r="D22" s="14">
        <v>6153</v>
      </c>
      <c r="E22" s="14">
        <v>6576</v>
      </c>
      <c r="F22" s="14">
        <v>7028</v>
      </c>
      <c r="G22" s="14">
        <v>7283</v>
      </c>
      <c r="H22" s="14">
        <v>14573</v>
      </c>
      <c r="I22" s="14">
        <v>17568</v>
      </c>
      <c r="J22" s="7">
        <v>14984</v>
      </c>
      <c r="K22" s="10">
        <v>15587</v>
      </c>
      <c r="L22" s="10">
        <v>15814</v>
      </c>
      <c r="M22" s="10">
        <v>16200</v>
      </c>
      <c r="N22" s="10">
        <v>16595</v>
      </c>
      <c r="O22" s="10">
        <v>16435</v>
      </c>
      <c r="P22" s="10">
        <v>16806</v>
      </c>
      <c r="Q22" s="10">
        <v>15922</v>
      </c>
      <c r="R22" s="10">
        <v>17148</v>
      </c>
      <c r="S22" s="10">
        <v>15127</v>
      </c>
      <c r="T22" s="10">
        <v>16311</v>
      </c>
      <c r="U22" s="10">
        <v>15905</v>
      </c>
      <c r="V22" s="10">
        <v>15516</v>
      </c>
      <c r="W22" s="10">
        <v>16070</v>
      </c>
      <c r="X22" s="10">
        <v>15438</v>
      </c>
      <c r="Y22" s="82">
        <v>15278</v>
      </c>
      <c r="Z22" s="82">
        <v>16196</v>
      </c>
      <c r="AA22" s="82">
        <v>15630</v>
      </c>
      <c r="AB22" s="82">
        <v>14933</v>
      </c>
      <c r="AC22" s="82">
        <v>14891</v>
      </c>
      <c r="AD22" s="82">
        <v>15773</v>
      </c>
      <c r="AE22" s="82">
        <v>15050</v>
      </c>
      <c r="AF22" s="82">
        <v>15474</v>
      </c>
    </row>
    <row r="23" spans="1:32" ht="15" customHeight="1" x14ac:dyDescent="0.15">
      <c r="A23" s="3" t="s">
        <v>129</v>
      </c>
      <c r="B23" s="14"/>
      <c r="C23" s="14"/>
      <c r="D23" s="14">
        <v>282833</v>
      </c>
      <c r="E23" s="14">
        <v>406644</v>
      </c>
      <c r="F23" s="14">
        <v>486600</v>
      </c>
      <c r="G23" s="14">
        <v>334553</v>
      </c>
      <c r="H23" s="14">
        <v>231823</v>
      </c>
      <c r="I23" s="14">
        <v>215493</v>
      </c>
      <c r="J23" s="7">
        <v>245358</v>
      </c>
      <c r="K23" s="8">
        <v>451183</v>
      </c>
      <c r="L23" s="8">
        <v>380442</v>
      </c>
      <c r="M23" s="8">
        <v>518792</v>
      </c>
      <c r="N23" s="8">
        <v>213797</v>
      </c>
      <c r="O23" s="8">
        <v>174095</v>
      </c>
      <c r="P23" s="8">
        <v>484857</v>
      </c>
      <c r="Q23" s="8">
        <v>712069</v>
      </c>
      <c r="R23" s="8">
        <v>221706</v>
      </c>
      <c r="S23" s="8">
        <v>146009</v>
      </c>
      <c r="T23" s="8">
        <v>210998</v>
      </c>
      <c r="U23" s="8">
        <v>250647</v>
      </c>
      <c r="V23" s="8">
        <v>797207</v>
      </c>
      <c r="W23" s="8">
        <v>1019312</v>
      </c>
      <c r="X23" s="8">
        <v>507319</v>
      </c>
      <c r="Y23" s="83">
        <v>337642</v>
      </c>
      <c r="Z23" s="83">
        <v>778921</v>
      </c>
      <c r="AA23" s="83">
        <v>385361</v>
      </c>
      <c r="AB23" s="83">
        <v>493654</v>
      </c>
      <c r="AC23" s="83">
        <v>453219</v>
      </c>
      <c r="AD23" s="83">
        <v>322460</v>
      </c>
      <c r="AE23" s="83">
        <v>367039</v>
      </c>
      <c r="AF23" s="83">
        <v>437073</v>
      </c>
    </row>
    <row r="24" spans="1:32" ht="15" customHeight="1" x14ac:dyDescent="0.15">
      <c r="A24" s="3" t="s">
        <v>130</v>
      </c>
      <c r="B24" s="14"/>
      <c r="C24" s="14"/>
      <c r="D24" s="14">
        <v>333104</v>
      </c>
      <c r="E24" s="14">
        <v>334024</v>
      </c>
      <c r="F24" s="14">
        <v>516062</v>
      </c>
      <c r="G24" s="14">
        <v>427038</v>
      </c>
      <c r="H24" s="14">
        <v>345061</v>
      </c>
      <c r="I24" s="14">
        <v>403475</v>
      </c>
      <c r="J24" s="7">
        <v>439768</v>
      </c>
      <c r="K24" s="8">
        <v>413980</v>
      </c>
      <c r="L24" s="8">
        <v>361281</v>
      </c>
      <c r="M24" s="8">
        <v>426750</v>
      </c>
      <c r="N24" s="8">
        <v>454820</v>
      </c>
      <c r="O24" s="8">
        <v>545811</v>
      </c>
      <c r="P24" s="8">
        <v>266631</v>
      </c>
      <c r="Q24" s="8">
        <v>341424</v>
      </c>
      <c r="R24" s="8">
        <v>231861</v>
      </c>
      <c r="S24" s="8">
        <v>183354</v>
      </c>
      <c r="T24" s="8">
        <v>208939</v>
      </c>
      <c r="U24" s="8">
        <v>426060</v>
      </c>
      <c r="V24" s="8">
        <v>302413</v>
      </c>
      <c r="W24" s="8">
        <v>336146</v>
      </c>
      <c r="X24" s="8">
        <v>330408</v>
      </c>
      <c r="Y24" s="83">
        <v>322456</v>
      </c>
      <c r="Z24" s="83">
        <v>260081</v>
      </c>
      <c r="AA24" s="83">
        <v>292739</v>
      </c>
      <c r="AB24" s="83">
        <v>473860</v>
      </c>
      <c r="AC24" s="83">
        <v>361235</v>
      </c>
      <c r="AD24" s="83">
        <v>340982</v>
      </c>
      <c r="AE24" s="83">
        <v>344337</v>
      </c>
      <c r="AF24" s="83">
        <v>358517</v>
      </c>
    </row>
    <row r="25" spans="1:32" ht="15" customHeight="1" x14ac:dyDescent="0.15">
      <c r="A25" s="3" t="s">
        <v>131</v>
      </c>
      <c r="B25" s="14"/>
      <c r="C25" s="14"/>
      <c r="D25" s="14">
        <v>112261</v>
      </c>
      <c r="E25" s="14">
        <v>85235</v>
      </c>
      <c r="F25" s="14">
        <v>64190</v>
      </c>
      <c r="G25" s="14">
        <v>57760</v>
      </c>
      <c r="H25" s="14">
        <v>24619</v>
      </c>
      <c r="I25" s="14">
        <v>14666</v>
      </c>
      <c r="J25" s="7">
        <v>9676</v>
      </c>
      <c r="K25" s="8">
        <v>12438</v>
      </c>
      <c r="L25" s="8">
        <v>8683</v>
      </c>
      <c r="M25" s="8">
        <v>10440</v>
      </c>
      <c r="N25" s="8">
        <v>9773</v>
      </c>
      <c r="O25" s="8">
        <v>4743</v>
      </c>
      <c r="P25" s="8">
        <v>2454</v>
      </c>
      <c r="Q25" s="8">
        <v>5353</v>
      </c>
      <c r="R25" s="8">
        <v>10245</v>
      </c>
      <c r="S25" s="8">
        <v>15610</v>
      </c>
      <c r="T25" s="8">
        <v>33218</v>
      </c>
      <c r="U25" s="8">
        <v>33214</v>
      </c>
      <c r="V25" s="8">
        <v>31028</v>
      </c>
      <c r="W25" s="8">
        <v>38415</v>
      </c>
      <c r="X25" s="8">
        <v>27240</v>
      </c>
      <c r="Y25" s="83">
        <v>27900</v>
      </c>
      <c r="Z25" s="83">
        <v>37074</v>
      </c>
      <c r="AA25" s="83">
        <v>45139</v>
      </c>
      <c r="AB25" s="83">
        <v>53324</v>
      </c>
      <c r="AC25" s="83">
        <v>51919</v>
      </c>
      <c r="AD25" s="83">
        <v>51327</v>
      </c>
      <c r="AE25" s="83">
        <v>53182</v>
      </c>
      <c r="AF25" s="83">
        <v>52011</v>
      </c>
    </row>
    <row r="26" spans="1:32" ht="15" customHeight="1" x14ac:dyDescent="0.15">
      <c r="A26" s="3" t="s">
        <v>132</v>
      </c>
      <c r="B26" s="14"/>
      <c r="C26" s="14"/>
      <c r="D26" s="14">
        <v>39252</v>
      </c>
      <c r="E26" s="14">
        <v>1200</v>
      </c>
      <c r="F26" s="14">
        <v>140</v>
      </c>
      <c r="G26" s="14">
        <v>300</v>
      </c>
      <c r="H26" s="14">
        <v>0</v>
      </c>
      <c r="I26" s="14">
        <v>100</v>
      </c>
      <c r="J26" s="16">
        <v>65284</v>
      </c>
      <c r="K26" s="15">
        <v>4345</v>
      </c>
      <c r="L26" s="8">
        <v>203</v>
      </c>
      <c r="M26" s="15">
        <v>100</v>
      </c>
      <c r="N26" s="15">
        <v>10</v>
      </c>
      <c r="O26" s="15">
        <v>80</v>
      </c>
      <c r="P26" s="15">
        <v>0</v>
      </c>
      <c r="Q26" s="15">
        <v>0</v>
      </c>
      <c r="R26" s="15">
        <v>5750</v>
      </c>
      <c r="S26" s="15">
        <v>400</v>
      </c>
      <c r="T26" s="15">
        <v>120</v>
      </c>
      <c r="U26" s="15">
        <v>2729</v>
      </c>
      <c r="V26" s="15">
        <v>1662</v>
      </c>
      <c r="W26" s="15">
        <v>930</v>
      </c>
      <c r="X26" s="15">
        <v>7594</v>
      </c>
      <c r="Y26" s="81">
        <v>1320</v>
      </c>
      <c r="Z26" s="81">
        <v>4333</v>
      </c>
      <c r="AA26" s="81">
        <v>2350</v>
      </c>
      <c r="AB26" s="81">
        <v>1928</v>
      </c>
      <c r="AC26" s="81">
        <v>1977</v>
      </c>
      <c r="AD26" s="81">
        <v>9808</v>
      </c>
      <c r="AE26" s="81">
        <v>7827</v>
      </c>
      <c r="AF26" s="81">
        <v>9947</v>
      </c>
    </row>
    <row r="27" spans="1:32" ht="15" customHeight="1" x14ac:dyDescent="0.15">
      <c r="A27" s="3" t="s">
        <v>133</v>
      </c>
      <c r="B27" s="14"/>
      <c r="C27" s="14"/>
      <c r="D27" s="14">
        <v>350793</v>
      </c>
      <c r="E27" s="14">
        <v>339751</v>
      </c>
      <c r="F27" s="14">
        <v>479246</v>
      </c>
      <c r="G27" s="14">
        <v>252696</v>
      </c>
      <c r="H27" s="14">
        <v>373642</v>
      </c>
      <c r="I27" s="14">
        <v>384336</v>
      </c>
      <c r="J27" s="7">
        <v>178596</v>
      </c>
      <c r="K27" s="8">
        <v>379790</v>
      </c>
      <c r="L27" s="8">
        <v>170739</v>
      </c>
      <c r="M27" s="8">
        <v>106310</v>
      </c>
      <c r="N27" s="8">
        <v>216003</v>
      </c>
      <c r="O27" s="8">
        <v>98381</v>
      </c>
      <c r="P27" s="8">
        <v>123478</v>
      </c>
      <c r="Q27" s="8">
        <v>287643</v>
      </c>
      <c r="R27" s="8">
        <v>61267</v>
      </c>
      <c r="S27" s="8">
        <v>38004</v>
      </c>
      <c r="T27" s="8">
        <v>177894</v>
      </c>
      <c r="U27" s="8">
        <v>14667</v>
      </c>
      <c r="V27" s="8">
        <v>34318</v>
      </c>
      <c r="W27" s="8">
        <v>7460</v>
      </c>
      <c r="X27" s="8">
        <v>366925</v>
      </c>
      <c r="Y27" s="83">
        <v>10625</v>
      </c>
      <c r="Z27" s="83">
        <v>11090</v>
      </c>
      <c r="AA27" s="83">
        <v>44820</v>
      </c>
      <c r="AB27" s="83">
        <v>98646</v>
      </c>
      <c r="AC27" s="83">
        <v>93034</v>
      </c>
      <c r="AD27" s="83">
        <v>20395</v>
      </c>
      <c r="AE27" s="83">
        <v>302942</v>
      </c>
      <c r="AF27" s="83">
        <v>316333</v>
      </c>
    </row>
    <row r="28" spans="1:32" ht="15" customHeight="1" x14ac:dyDescent="0.15">
      <c r="A28" s="3" t="s">
        <v>134</v>
      </c>
      <c r="B28" s="14"/>
      <c r="C28" s="14"/>
      <c r="D28" s="14">
        <v>100104</v>
      </c>
      <c r="E28" s="14">
        <v>83751</v>
      </c>
      <c r="F28" s="14">
        <v>198767</v>
      </c>
      <c r="G28" s="14">
        <v>242690</v>
      </c>
      <c r="H28" s="14">
        <v>112408</v>
      </c>
      <c r="I28" s="14">
        <v>117318</v>
      </c>
      <c r="J28" s="7">
        <v>155334</v>
      </c>
      <c r="K28" s="8">
        <v>167739</v>
      </c>
      <c r="L28" s="8">
        <v>213852</v>
      </c>
      <c r="M28" s="8">
        <v>189838</v>
      </c>
      <c r="N28" s="8">
        <v>131648</v>
      </c>
      <c r="O28" s="8">
        <v>141897</v>
      </c>
      <c r="P28" s="8">
        <v>133675</v>
      </c>
      <c r="Q28" s="8">
        <v>128522</v>
      </c>
      <c r="R28" s="8">
        <v>157041</v>
      </c>
      <c r="S28" s="8">
        <v>70623</v>
      </c>
      <c r="T28" s="8">
        <v>129769</v>
      </c>
      <c r="U28" s="8">
        <v>126714</v>
      </c>
      <c r="V28" s="8">
        <v>133423</v>
      </c>
      <c r="W28" s="8">
        <v>188933</v>
      </c>
      <c r="X28" s="8">
        <v>172957</v>
      </c>
      <c r="Y28" s="83">
        <v>165742</v>
      </c>
      <c r="Z28" s="83">
        <v>408150</v>
      </c>
      <c r="AA28" s="83">
        <v>135129</v>
      </c>
      <c r="AB28" s="83">
        <v>152534</v>
      </c>
      <c r="AC28" s="83">
        <v>253928</v>
      </c>
      <c r="AD28" s="83">
        <v>166991</v>
      </c>
      <c r="AE28" s="83">
        <v>177199</v>
      </c>
      <c r="AF28" s="83">
        <v>340980</v>
      </c>
    </row>
    <row r="29" spans="1:32" ht="15" customHeight="1" x14ac:dyDescent="0.15">
      <c r="A29" s="3" t="s">
        <v>135</v>
      </c>
      <c r="B29" s="14"/>
      <c r="C29" s="14"/>
      <c r="D29" s="14">
        <v>208312</v>
      </c>
      <c r="E29" s="14">
        <v>181987</v>
      </c>
      <c r="F29" s="14">
        <v>174650</v>
      </c>
      <c r="G29" s="14">
        <v>170708</v>
      </c>
      <c r="H29" s="14">
        <v>173771</v>
      </c>
      <c r="I29" s="14">
        <v>190849</v>
      </c>
      <c r="J29" s="7">
        <v>165470</v>
      </c>
      <c r="K29" s="8">
        <v>210693</v>
      </c>
      <c r="L29" s="8">
        <v>185141</v>
      </c>
      <c r="M29" s="8">
        <v>176233</v>
      </c>
      <c r="N29" s="8">
        <v>168062</v>
      </c>
      <c r="O29" s="8">
        <v>201943</v>
      </c>
      <c r="P29" s="8">
        <v>212812</v>
      </c>
      <c r="Q29" s="8">
        <v>227951</v>
      </c>
      <c r="R29" s="8">
        <v>226955</v>
      </c>
      <c r="S29" s="8">
        <v>201839</v>
      </c>
      <c r="T29" s="8">
        <v>172321</v>
      </c>
      <c r="U29" s="8">
        <v>196509</v>
      </c>
      <c r="V29" s="8">
        <v>209228</v>
      </c>
      <c r="W29" s="8">
        <v>177316</v>
      </c>
      <c r="X29" s="8">
        <v>158548</v>
      </c>
      <c r="Y29" s="83">
        <v>182783</v>
      </c>
      <c r="Z29" s="83">
        <v>169007</v>
      </c>
      <c r="AA29" s="83">
        <v>188388</v>
      </c>
      <c r="AB29" s="83">
        <v>171130</v>
      </c>
      <c r="AC29" s="83">
        <v>191394</v>
      </c>
      <c r="AD29" s="83">
        <v>163847</v>
      </c>
      <c r="AE29" s="83">
        <v>153558</v>
      </c>
      <c r="AF29" s="83">
        <v>153230</v>
      </c>
    </row>
    <row r="30" spans="1:32" ht="15" customHeight="1" x14ac:dyDescent="0.15">
      <c r="A30" s="3" t="s">
        <v>136</v>
      </c>
      <c r="B30" s="14"/>
      <c r="C30" s="14"/>
      <c r="D30" s="14">
        <v>379400</v>
      </c>
      <c r="E30" s="14">
        <v>713300</v>
      </c>
      <c r="F30" s="14">
        <v>789200</v>
      </c>
      <c r="G30" s="14">
        <v>878400</v>
      </c>
      <c r="H30" s="14">
        <v>788100</v>
      </c>
      <c r="I30" s="14">
        <v>452300</v>
      </c>
      <c r="J30" s="7">
        <v>467900</v>
      </c>
      <c r="K30" s="8">
        <v>784200</v>
      </c>
      <c r="L30" s="8">
        <v>497500</v>
      </c>
      <c r="M30" s="8">
        <v>886400</v>
      </c>
      <c r="N30" s="8">
        <v>530747</v>
      </c>
      <c r="O30" s="8">
        <v>868141</v>
      </c>
      <c r="P30" s="8">
        <v>1115300</v>
      </c>
      <c r="Q30" s="8">
        <v>1240300</v>
      </c>
      <c r="R30" s="8">
        <v>431900</v>
      </c>
      <c r="S30" s="8">
        <v>342500</v>
      </c>
      <c r="T30" s="8">
        <v>386400</v>
      </c>
      <c r="U30" s="8">
        <v>260400</v>
      </c>
      <c r="V30" s="8">
        <v>270000</v>
      </c>
      <c r="W30" s="8">
        <v>270000</v>
      </c>
      <c r="X30" s="8">
        <v>269500</v>
      </c>
      <c r="Y30" s="83">
        <v>180000</v>
      </c>
      <c r="Z30" s="83">
        <v>300000</v>
      </c>
      <c r="AA30" s="83">
        <v>385826</v>
      </c>
      <c r="AB30" s="83">
        <v>230000</v>
      </c>
      <c r="AC30" s="83">
        <v>224525</v>
      </c>
      <c r="AD30" s="83">
        <v>192900</v>
      </c>
      <c r="AE30" s="83">
        <v>320500</v>
      </c>
      <c r="AF30" s="83">
        <v>371100</v>
      </c>
    </row>
    <row r="31" spans="1:32" ht="15" customHeight="1" x14ac:dyDescent="0.15">
      <c r="A31" s="3" t="s">
        <v>185</v>
      </c>
      <c r="B31" s="72"/>
      <c r="C31" s="72"/>
      <c r="D31" s="72"/>
      <c r="E31" s="14"/>
      <c r="F31" s="14"/>
      <c r="G31" s="14"/>
      <c r="H31" s="14"/>
      <c r="I31" s="14"/>
      <c r="J31" s="7"/>
      <c r="K31" s="8"/>
      <c r="L31" s="8"/>
      <c r="M31" s="8"/>
      <c r="N31" s="8">
        <v>18100</v>
      </c>
      <c r="O31" s="8">
        <v>16600</v>
      </c>
      <c r="P31" s="8">
        <v>36500</v>
      </c>
      <c r="Q31" s="8">
        <v>38200</v>
      </c>
      <c r="R31" s="8">
        <v>25900</v>
      </c>
      <c r="S31" s="8">
        <v>11300</v>
      </c>
      <c r="T31" s="8"/>
      <c r="U31" s="8"/>
      <c r="V31" s="8">
        <v>0</v>
      </c>
      <c r="W31" s="8"/>
      <c r="X31" s="8">
        <v>0</v>
      </c>
      <c r="Y31" s="83">
        <v>0</v>
      </c>
      <c r="Z31" s="83">
        <v>0</v>
      </c>
      <c r="AA31" s="83">
        <v>0</v>
      </c>
      <c r="AB31" s="83">
        <v>0</v>
      </c>
      <c r="AC31" s="83"/>
      <c r="AD31" s="83"/>
      <c r="AE31" s="83"/>
      <c r="AF31" s="83"/>
    </row>
    <row r="32" spans="1:32" ht="15" customHeight="1" x14ac:dyDescent="0.15">
      <c r="A32" s="3" t="s">
        <v>186</v>
      </c>
      <c r="B32" s="72"/>
      <c r="C32" s="72"/>
      <c r="D32" s="72"/>
      <c r="E32" s="14"/>
      <c r="F32" s="14"/>
      <c r="G32" s="14"/>
      <c r="H32" s="14"/>
      <c r="I32" s="14"/>
      <c r="J32" s="7"/>
      <c r="K32" s="8"/>
      <c r="L32" s="8"/>
      <c r="M32" s="8"/>
      <c r="N32" s="8">
        <v>109200</v>
      </c>
      <c r="O32" s="8">
        <v>219800</v>
      </c>
      <c r="P32" s="8">
        <v>419800</v>
      </c>
      <c r="Q32" s="8">
        <v>294500</v>
      </c>
      <c r="R32" s="8">
        <v>229100</v>
      </c>
      <c r="S32" s="8">
        <v>205000</v>
      </c>
      <c r="T32" s="8">
        <v>186000</v>
      </c>
      <c r="U32" s="8">
        <v>174100</v>
      </c>
      <c r="V32" s="8">
        <v>270000</v>
      </c>
      <c r="W32" s="8">
        <v>270000</v>
      </c>
      <c r="X32" s="8">
        <v>269500</v>
      </c>
      <c r="Y32" s="83">
        <v>180000</v>
      </c>
      <c r="Z32" s="83">
        <v>250000</v>
      </c>
      <c r="AA32" s="83">
        <v>200000</v>
      </c>
      <c r="AB32" s="83">
        <v>230000</v>
      </c>
      <c r="AC32" s="83">
        <v>224525</v>
      </c>
      <c r="AD32" s="83">
        <v>192900</v>
      </c>
      <c r="AE32" s="83">
        <v>194600</v>
      </c>
      <c r="AF32" s="83">
        <v>150700</v>
      </c>
    </row>
    <row r="33" spans="1:32" ht="15" customHeight="1" x14ac:dyDescent="0.15">
      <c r="A33" s="3" t="s">
        <v>0</v>
      </c>
      <c r="B33" s="9">
        <f t="shared" ref="B33:K33" si="0">SUM(B4:B30)-B16-B17</f>
        <v>0</v>
      </c>
      <c r="C33" s="9">
        <f t="shared" si="0"/>
        <v>0</v>
      </c>
      <c r="D33" s="9">
        <f t="shared" si="0"/>
        <v>5305399</v>
      </c>
      <c r="E33" s="7">
        <f t="shared" si="0"/>
        <v>5890931</v>
      </c>
      <c r="F33" s="7">
        <f t="shared" si="0"/>
        <v>6507349</v>
      </c>
      <c r="G33" s="7">
        <f t="shared" si="0"/>
        <v>6028266</v>
      </c>
      <c r="H33" s="7">
        <f t="shared" si="0"/>
        <v>5780314</v>
      </c>
      <c r="I33" s="7">
        <f t="shared" si="0"/>
        <v>5598414</v>
      </c>
      <c r="J33" s="7">
        <f t="shared" si="0"/>
        <v>5733254</v>
      </c>
      <c r="K33" s="7">
        <f t="shared" si="0"/>
        <v>6432593</v>
      </c>
      <c r="L33" s="7">
        <f t="shared" ref="L33:Q33" si="1">SUM(L4:L30)-L16-L17</f>
        <v>5949296</v>
      </c>
      <c r="M33" s="7">
        <f t="shared" si="1"/>
        <v>6496337</v>
      </c>
      <c r="N33" s="7">
        <f t="shared" si="1"/>
        <v>5746337</v>
      </c>
      <c r="O33" s="7">
        <f t="shared" si="1"/>
        <v>5860983</v>
      </c>
      <c r="P33" s="7">
        <f t="shared" si="1"/>
        <v>5879861</v>
      </c>
      <c r="Q33" s="7">
        <f t="shared" si="1"/>
        <v>6492787</v>
      </c>
      <c r="R33" s="7">
        <f t="shared" ref="R33:W33" si="2">SUM(R4:R30)-R16-R17</f>
        <v>4904799</v>
      </c>
      <c r="S33" s="7">
        <f t="shared" si="2"/>
        <v>4657849</v>
      </c>
      <c r="T33" s="7">
        <f t="shared" si="2"/>
        <v>4913525</v>
      </c>
      <c r="U33" s="7">
        <f t="shared" si="2"/>
        <v>5049184</v>
      </c>
      <c r="V33" s="7">
        <f t="shared" si="2"/>
        <v>5459110</v>
      </c>
      <c r="W33" s="7">
        <f t="shared" si="2"/>
        <v>5800915</v>
      </c>
      <c r="X33" s="7">
        <f t="shared" ref="X33:AD33" si="3">SUM(X4:X30)-X16-X17-X18</f>
        <v>5646175</v>
      </c>
      <c r="Y33" s="7">
        <f t="shared" si="3"/>
        <v>4969866</v>
      </c>
      <c r="Z33" s="7">
        <f t="shared" si="3"/>
        <v>5725726</v>
      </c>
      <c r="AA33" s="7">
        <f t="shared" si="3"/>
        <v>5221930</v>
      </c>
      <c r="AB33" s="7">
        <f t="shared" si="3"/>
        <v>5559482</v>
      </c>
      <c r="AC33" s="7">
        <f t="shared" si="3"/>
        <v>5414767</v>
      </c>
      <c r="AD33" s="7">
        <f t="shared" si="3"/>
        <v>5115598</v>
      </c>
      <c r="AE33" s="7">
        <f t="shared" ref="AE33" si="4">SUM(AE4:AE30)-AE16-AE17-AE18</f>
        <v>5986688</v>
      </c>
      <c r="AF33" s="7">
        <f t="shared" ref="AF33" si="5">SUM(AF4:AF30)-AF16-AF17-AF18</f>
        <v>6107989</v>
      </c>
    </row>
    <row r="34" spans="1:32" ht="15" customHeight="1" x14ac:dyDescent="0.15">
      <c r="A34" s="3" t="s">
        <v>1</v>
      </c>
      <c r="B34" s="14">
        <f t="shared" ref="B34:L34" si="6">+B4+B5+B6+B9+B10+B11+B12+B13+B14+B15+B19</f>
        <v>0</v>
      </c>
      <c r="C34" s="14">
        <f t="shared" si="6"/>
        <v>0</v>
      </c>
      <c r="D34" s="14">
        <f t="shared" si="6"/>
        <v>3368332</v>
      </c>
      <c r="E34" s="14">
        <f t="shared" si="6"/>
        <v>3572615</v>
      </c>
      <c r="F34" s="14">
        <f t="shared" si="6"/>
        <v>3620337</v>
      </c>
      <c r="G34" s="14">
        <f t="shared" si="6"/>
        <v>3476508</v>
      </c>
      <c r="H34" s="14">
        <f t="shared" si="6"/>
        <v>3556213</v>
      </c>
      <c r="I34" s="14">
        <f t="shared" si="6"/>
        <v>3616536</v>
      </c>
      <c r="J34" s="11">
        <f t="shared" si="6"/>
        <v>3819622</v>
      </c>
      <c r="K34" s="11">
        <f t="shared" si="6"/>
        <v>3822332</v>
      </c>
      <c r="L34" s="11">
        <f t="shared" si="6"/>
        <v>3926655</v>
      </c>
      <c r="M34" s="11">
        <f>+M4+M5+M6+M9+M10+M11+M12+M13+M14+M15+M19</f>
        <v>4018931</v>
      </c>
      <c r="N34" s="11">
        <f>+N4+N5+N6+N9+N10+N11+N12+N13+N14+N15+N19</f>
        <v>3849114</v>
      </c>
      <c r="O34" s="11">
        <f>+O4+O5+O6+O9+O10+O11+O12+O13+O14+O15+O19</f>
        <v>3661462</v>
      </c>
      <c r="P34" s="11">
        <f>+P4+P5+P6+P9+P10+P11+P12+P13+P14+P15+P19</f>
        <v>3367716</v>
      </c>
      <c r="Q34" s="11">
        <f t="shared" ref="Q34:V34" si="7">SUM(Q4:Q15)+Q19</f>
        <v>3415908</v>
      </c>
      <c r="R34" s="11">
        <f t="shared" si="7"/>
        <v>3422078</v>
      </c>
      <c r="S34" s="11">
        <f t="shared" si="7"/>
        <v>3529903</v>
      </c>
      <c r="T34" s="11">
        <f t="shared" si="7"/>
        <v>3435498</v>
      </c>
      <c r="U34" s="11">
        <f t="shared" si="7"/>
        <v>3587114</v>
      </c>
      <c r="V34" s="11">
        <f t="shared" si="7"/>
        <v>3530098</v>
      </c>
      <c r="W34" s="11">
        <f t="shared" ref="W34:AD34" si="8">SUM(W4:W15)+W19</f>
        <v>3617320</v>
      </c>
      <c r="X34" s="11">
        <f t="shared" si="8"/>
        <v>3654777</v>
      </c>
      <c r="Y34" s="84">
        <f t="shared" si="8"/>
        <v>3588166</v>
      </c>
      <c r="Z34" s="84">
        <f t="shared" si="8"/>
        <v>3622055</v>
      </c>
      <c r="AA34" s="84">
        <f t="shared" si="8"/>
        <v>3613409</v>
      </c>
      <c r="AB34" s="84">
        <f t="shared" si="8"/>
        <v>3750617</v>
      </c>
      <c r="AC34" s="84">
        <f t="shared" si="8"/>
        <v>3658598</v>
      </c>
      <c r="AD34" s="84">
        <f t="shared" si="8"/>
        <v>3728531</v>
      </c>
      <c r="AE34" s="84">
        <f t="shared" ref="AE34" si="9">SUM(AE4:AE15)+AE19</f>
        <v>4140510</v>
      </c>
      <c r="AF34" s="84">
        <f t="shared" ref="AF34" si="10">SUM(AF4:AF15)+AF19</f>
        <v>3960041</v>
      </c>
    </row>
    <row r="35" spans="1:32" ht="15" customHeight="1" x14ac:dyDescent="0.15">
      <c r="A35" s="3" t="s">
        <v>172</v>
      </c>
      <c r="B35" s="14">
        <f t="shared" ref="B35:I35" si="11">SUM(B20:B30)</f>
        <v>0</v>
      </c>
      <c r="C35" s="14">
        <f t="shared" si="11"/>
        <v>0</v>
      </c>
      <c r="D35" s="14">
        <f t="shared" si="11"/>
        <v>1937067</v>
      </c>
      <c r="E35" s="14">
        <f t="shared" si="11"/>
        <v>2318316</v>
      </c>
      <c r="F35" s="14">
        <f t="shared" si="11"/>
        <v>2887012</v>
      </c>
      <c r="G35" s="14">
        <f t="shared" si="11"/>
        <v>2551758</v>
      </c>
      <c r="H35" s="14">
        <f t="shared" si="11"/>
        <v>2224101</v>
      </c>
      <c r="I35" s="14">
        <f t="shared" si="11"/>
        <v>1981878</v>
      </c>
      <c r="J35" s="11">
        <f t="shared" ref="J35:P35" si="12">SUM(J20:J30)</f>
        <v>1913632</v>
      </c>
      <c r="K35" s="11">
        <f t="shared" si="12"/>
        <v>2610261</v>
      </c>
      <c r="L35" s="11">
        <f t="shared" si="12"/>
        <v>2022641</v>
      </c>
      <c r="M35" s="11">
        <f t="shared" si="12"/>
        <v>2477406</v>
      </c>
      <c r="N35" s="11">
        <f t="shared" si="12"/>
        <v>1897223</v>
      </c>
      <c r="O35" s="11">
        <f t="shared" si="12"/>
        <v>2199521</v>
      </c>
      <c r="P35" s="11">
        <f t="shared" si="12"/>
        <v>2512145</v>
      </c>
      <c r="Q35" s="11">
        <f t="shared" ref="Q35:V35" si="13">SUM(Q20:Q30)</f>
        <v>3076879</v>
      </c>
      <c r="R35" s="11">
        <f t="shared" si="13"/>
        <v>1482721</v>
      </c>
      <c r="S35" s="11">
        <f t="shared" si="13"/>
        <v>1127946</v>
      </c>
      <c r="T35" s="11">
        <f t="shared" si="13"/>
        <v>1478027</v>
      </c>
      <c r="U35" s="11">
        <f t="shared" si="13"/>
        <v>1462070</v>
      </c>
      <c r="V35" s="11">
        <f t="shared" si="13"/>
        <v>1929012</v>
      </c>
      <c r="W35" s="11">
        <f t="shared" ref="W35:AD35" si="14">SUM(W20:W30)</f>
        <v>2183595</v>
      </c>
      <c r="X35" s="11">
        <f t="shared" si="14"/>
        <v>1991398</v>
      </c>
      <c r="Y35" s="84">
        <f t="shared" si="14"/>
        <v>1381700</v>
      </c>
      <c r="Z35" s="84">
        <f t="shared" si="14"/>
        <v>2103671</v>
      </c>
      <c r="AA35" s="84">
        <f t="shared" si="14"/>
        <v>1608521</v>
      </c>
      <c r="AB35" s="84">
        <f t="shared" si="14"/>
        <v>1808865</v>
      </c>
      <c r="AC35" s="84">
        <f t="shared" si="14"/>
        <v>1756169</v>
      </c>
      <c r="AD35" s="84">
        <f t="shared" si="14"/>
        <v>1387067</v>
      </c>
      <c r="AE35" s="84">
        <f t="shared" ref="AE35" si="15">SUM(AE20:AE30)</f>
        <v>1846178</v>
      </c>
      <c r="AF35" s="84">
        <f t="shared" ref="AF35" si="16">SUM(AF20:AF30)</f>
        <v>2147948</v>
      </c>
    </row>
    <row r="36" spans="1:32" ht="15" customHeight="1" x14ac:dyDescent="0.15">
      <c r="A36" s="3" t="s">
        <v>12</v>
      </c>
      <c r="B36" s="14">
        <f t="shared" ref="B36:L36" si="17">+B4+B20+B21+B22+B25+B26+B27+B28+B29</f>
        <v>0</v>
      </c>
      <c r="C36" s="14">
        <f t="shared" si="17"/>
        <v>0</v>
      </c>
      <c r="D36" s="14">
        <f t="shared" si="17"/>
        <v>2370757</v>
      </c>
      <c r="E36" s="14">
        <f t="shared" si="17"/>
        <v>2411616</v>
      </c>
      <c r="F36" s="14">
        <f t="shared" si="17"/>
        <v>2590655</v>
      </c>
      <c r="G36" s="14">
        <f t="shared" si="17"/>
        <v>2352579</v>
      </c>
      <c r="H36" s="14">
        <f t="shared" si="17"/>
        <v>2312384</v>
      </c>
      <c r="I36" s="14">
        <f t="shared" si="17"/>
        <v>2359574</v>
      </c>
      <c r="J36" s="11">
        <f t="shared" si="17"/>
        <v>2302867</v>
      </c>
      <c r="K36" s="11">
        <f t="shared" si="17"/>
        <v>2423014</v>
      </c>
      <c r="L36" s="11">
        <f t="shared" si="17"/>
        <v>2235503</v>
      </c>
      <c r="M36" s="11">
        <f t="shared" ref="M36:R36" si="18">+M4+M20+M21+M22+M25+M26+M27+M28+M29</f>
        <v>2096370</v>
      </c>
      <c r="N36" s="11">
        <f t="shared" si="18"/>
        <v>2124027</v>
      </c>
      <c r="O36" s="11">
        <f t="shared" si="18"/>
        <v>2032326</v>
      </c>
      <c r="P36" s="11">
        <f t="shared" si="18"/>
        <v>1982294</v>
      </c>
      <c r="Q36" s="11">
        <f t="shared" si="18"/>
        <v>2184346</v>
      </c>
      <c r="R36" s="11">
        <f t="shared" si="18"/>
        <v>2020090</v>
      </c>
      <c r="S36" s="11">
        <f t="shared" ref="S36:X36" si="19">+S4+S20+S21+S22+S25+S26+S27+S28+S29</f>
        <v>1908669</v>
      </c>
      <c r="T36" s="11">
        <f t="shared" si="19"/>
        <v>2219893</v>
      </c>
      <c r="U36" s="11">
        <f t="shared" si="19"/>
        <v>2071518</v>
      </c>
      <c r="V36" s="11">
        <f t="shared" si="19"/>
        <v>2027028</v>
      </c>
      <c r="W36" s="11">
        <f t="shared" si="19"/>
        <v>1975823</v>
      </c>
      <c r="X36" s="11">
        <f t="shared" si="19"/>
        <v>2325905</v>
      </c>
      <c r="Y36" s="84">
        <f t="shared" ref="Y36:AD36" si="20">+Y4+Y20+Y21+Y22+Y25+Y26+Y27+Y28+Y29</f>
        <v>1965124</v>
      </c>
      <c r="Z36" s="84">
        <f t="shared" si="20"/>
        <v>2203332</v>
      </c>
      <c r="AA36" s="84">
        <f t="shared" si="20"/>
        <v>1975642</v>
      </c>
      <c r="AB36" s="84">
        <f t="shared" si="20"/>
        <v>2031944</v>
      </c>
      <c r="AC36" s="84">
        <f t="shared" si="20"/>
        <v>2151557</v>
      </c>
      <c r="AD36" s="84">
        <f t="shared" si="20"/>
        <v>2023905</v>
      </c>
      <c r="AE36" s="84">
        <f t="shared" ref="AE36" si="21">+AE4+AE20+AE21+AE22+AE25+AE26+AE27+AE28+AE29</f>
        <v>2309548</v>
      </c>
      <c r="AF36" s="84">
        <f t="shared" ref="AF36" si="22">+AF4+AF20+AF21+AF22+AF25+AF26+AF27+AF28+AF29</f>
        <v>2552854</v>
      </c>
    </row>
    <row r="37" spans="1:32" ht="15" customHeight="1" x14ac:dyDescent="0.15">
      <c r="A37" s="3" t="s">
        <v>11</v>
      </c>
      <c r="B37" s="11">
        <f t="shared" ref="B37:K37" si="23">SUM(B5:B19)-B16-B17+B23+B24+B30</f>
        <v>0</v>
      </c>
      <c r="C37" s="11">
        <f t="shared" si="23"/>
        <v>0</v>
      </c>
      <c r="D37" s="11">
        <f t="shared" si="23"/>
        <v>2934642</v>
      </c>
      <c r="E37" s="11">
        <f t="shared" si="23"/>
        <v>3479315</v>
      </c>
      <c r="F37" s="11">
        <f t="shared" si="23"/>
        <v>3916694</v>
      </c>
      <c r="G37" s="11">
        <f t="shared" si="23"/>
        <v>3675687</v>
      </c>
      <c r="H37" s="11">
        <f t="shared" si="23"/>
        <v>3467930</v>
      </c>
      <c r="I37" s="11">
        <f t="shared" si="23"/>
        <v>3238840</v>
      </c>
      <c r="J37" s="11">
        <f t="shared" si="23"/>
        <v>3430387</v>
      </c>
      <c r="K37" s="11">
        <f t="shared" si="23"/>
        <v>4009579</v>
      </c>
      <c r="L37" s="11">
        <f t="shared" ref="L37:Q37" si="24">SUM(L5:L19)-L16-L17+L23+L24+L30</f>
        <v>3713793</v>
      </c>
      <c r="M37" s="11">
        <f t="shared" si="24"/>
        <v>4399967</v>
      </c>
      <c r="N37" s="11">
        <f t="shared" si="24"/>
        <v>3622310</v>
      </c>
      <c r="O37" s="11">
        <f t="shared" si="24"/>
        <v>3828657</v>
      </c>
      <c r="P37" s="11">
        <f t="shared" si="24"/>
        <v>3897567</v>
      </c>
      <c r="Q37" s="11">
        <f t="shared" si="24"/>
        <v>4308441</v>
      </c>
      <c r="R37" s="11">
        <f t="shared" ref="R37:X37" si="25">SUM(R5:R19)-R16-R17+R23+R24+R30</f>
        <v>2884709</v>
      </c>
      <c r="S37" s="11">
        <f t="shared" si="25"/>
        <v>2749180</v>
      </c>
      <c r="T37" s="11">
        <f t="shared" si="25"/>
        <v>2693632</v>
      </c>
      <c r="U37" s="11">
        <f t="shared" si="25"/>
        <v>2977666</v>
      </c>
      <c r="V37" s="11">
        <f t="shared" si="25"/>
        <v>3432082</v>
      </c>
      <c r="W37" s="11">
        <f t="shared" si="25"/>
        <v>3825092</v>
      </c>
      <c r="X37" s="11">
        <f t="shared" si="25"/>
        <v>3325255</v>
      </c>
      <c r="Y37" s="84">
        <f t="shared" ref="Y37:AD37" si="26">SUM(Y5:Y19)-Y16-Y17+Y23+Y24+Y30</f>
        <v>3004837</v>
      </c>
      <c r="Z37" s="84">
        <f t="shared" si="26"/>
        <v>3528600</v>
      </c>
      <c r="AA37" s="84">
        <f t="shared" si="26"/>
        <v>3246288</v>
      </c>
      <c r="AB37" s="84">
        <f t="shared" si="26"/>
        <v>3527538</v>
      </c>
      <c r="AC37" s="84">
        <f t="shared" si="26"/>
        <v>3263210</v>
      </c>
      <c r="AD37" s="84">
        <f t="shared" si="26"/>
        <v>3127701</v>
      </c>
      <c r="AE37" s="84">
        <f t="shared" ref="AE37" si="27">SUM(AE5:AE19)-AE16-AE17+AE23+AE24+AE30</f>
        <v>4134152</v>
      </c>
      <c r="AF37" s="84">
        <f t="shared" ref="AF37" si="28">SUM(AF5:AF19)-AF16-AF17+AF23+AF24+AF30</f>
        <v>3774372</v>
      </c>
    </row>
    <row r="38" spans="1:32" ht="15" customHeight="1" x14ac:dyDescent="0.2">
      <c r="A38" s="27" t="s">
        <v>96</v>
      </c>
      <c r="K38" s="69" t="str">
        <f>財政指標!$L$1</f>
        <v>塩谷町</v>
      </c>
      <c r="L38" s="65"/>
      <c r="M38" s="69"/>
      <c r="P38" s="69"/>
      <c r="Q38" s="69"/>
      <c r="R38" s="69"/>
      <c r="S38" s="69"/>
      <c r="T38" s="69"/>
      <c r="U38" s="69" t="str">
        <f>財政指標!$L$1</f>
        <v>塩谷町</v>
      </c>
      <c r="V38" s="65"/>
      <c r="W38" s="69"/>
      <c r="X38" s="69"/>
      <c r="Y38" s="69"/>
      <c r="Z38" s="69"/>
      <c r="AA38" s="69"/>
      <c r="AB38" s="69"/>
      <c r="AC38" s="69"/>
      <c r="AD38" s="69"/>
      <c r="AE38" s="69" t="str">
        <f>財政指標!$L$1</f>
        <v>塩谷町</v>
      </c>
      <c r="AF38" s="65"/>
    </row>
    <row r="39" spans="1:32" ht="15" customHeight="1" x14ac:dyDescent="0.15">
      <c r="K39" s="75"/>
      <c r="L39" s="75" t="s">
        <v>233</v>
      </c>
      <c r="N39" s="65"/>
      <c r="U39" s="75"/>
      <c r="V39" s="75" t="s">
        <v>233</v>
      </c>
      <c r="AE39" s="75"/>
      <c r="AF39" s="75" t="s">
        <v>233</v>
      </c>
    </row>
    <row r="40" spans="1:32" s="78" customFormat="1" ht="15" customHeight="1" x14ac:dyDescent="0.2">
      <c r="A40" s="47"/>
      <c r="B40" s="47" t="s">
        <v>10</v>
      </c>
      <c r="C40" s="47" t="s">
        <v>9</v>
      </c>
      <c r="D40" s="47" t="s">
        <v>8</v>
      </c>
      <c r="E40" s="47" t="s">
        <v>7</v>
      </c>
      <c r="F40" s="47" t="s">
        <v>6</v>
      </c>
      <c r="G40" s="47" t="s">
        <v>5</v>
      </c>
      <c r="H40" s="47" t="s">
        <v>4</v>
      </c>
      <c r="I40" s="47" t="s">
        <v>3</v>
      </c>
      <c r="J40" s="48" t="s">
        <v>165</v>
      </c>
      <c r="K40" s="48" t="s">
        <v>166</v>
      </c>
      <c r="L40" s="47" t="s">
        <v>168</v>
      </c>
      <c r="M40" s="47" t="s">
        <v>174</v>
      </c>
      <c r="N40" s="47" t="s">
        <v>182</v>
      </c>
      <c r="O40" s="47" t="s">
        <v>183</v>
      </c>
      <c r="P40" s="47" t="s">
        <v>184</v>
      </c>
      <c r="Q40" s="47" t="s">
        <v>187</v>
      </c>
      <c r="R40" s="47" t="s">
        <v>196</v>
      </c>
      <c r="S40" s="47" t="s">
        <v>197</v>
      </c>
      <c r="T40" s="47" t="s">
        <v>204</v>
      </c>
      <c r="U40" s="47" t="s">
        <v>205</v>
      </c>
      <c r="V40" s="47" t="s">
        <v>206</v>
      </c>
      <c r="W40" s="47" t="s">
        <v>208</v>
      </c>
      <c r="X40" s="47" t="s">
        <v>210</v>
      </c>
      <c r="Y40" s="47" t="s">
        <v>212</v>
      </c>
      <c r="Z40" s="47" t="s">
        <v>217</v>
      </c>
      <c r="AA40" s="47" t="s">
        <v>218</v>
      </c>
      <c r="AB40" s="47" t="s">
        <v>215</v>
      </c>
      <c r="AC40" s="47" t="s">
        <v>223</v>
      </c>
      <c r="AD40" s="47" t="s">
        <v>226</v>
      </c>
      <c r="AE40" s="47" t="str">
        <f>AE3</f>
        <v>１８(H30)</v>
      </c>
      <c r="AF40" s="47" t="str">
        <f>AF3</f>
        <v>１９(R1)</v>
      </c>
    </row>
    <row r="41" spans="1:32" ht="15" customHeight="1" x14ac:dyDescent="0.15">
      <c r="A41" s="3" t="s">
        <v>115</v>
      </c>
      <c r="B41" s="25" t="e">
        <f>+B4/$B$33*100</f>
        <v>#DIV/0!</v>
      </c>
      <c r="C41" s="25" t="e">
        <f t="shared" ref="C41:D43" si="29">+C4/C$33*100</f>
        <v>#DIV/0!</v>
      </c>
      <c r="D41" s="25">
        <f t="shared" si="29"/>
        <v>26.935335118056152</v>
      </c>
      <c r="E41" s="25">
        <f t="shared" ref="E41:L41" si="30">+E4/E$33*100</f>
        <v>26.265254167804713</v>
      </c>
      <c r="F41" s="25">
        <f t="shared" si="30"/>
        <v>22.981785670324427</v>
      </c>
      <c r="G41" s="25">
        <f t="shared" si="30"/>
        <v>23.900936023725563</v>
      </c>
      <c r="H41" s="25">
        <f t="shared" si="30"/>
        <v>25.141661854356006</v>
      </c>
      <c r="I41" s="25">
        <f t="shared" si="30"/>
        <v>25.881687206412384</v>
      </c>
      <c r="J41" s="25">
        <f t="shared" si="30"/>
        <v>26.900273387503848</v>
      </c>
      <c r="K41" s="25">
        <f t="shared" si="30"/>
        <v>22.729807404261393</v>
      </c>
      <c r="L41" s="25">
        <f t="shared" si="30"/>
        <v>24.407677815997054</v>
      </c>
      <c r="M41" s="25">
        <f t="shared" ref="M41:X41" si="31">+M4/M$33*100</f>
        <v>22.334216959495791</v>
      </c>
      <c r="N41" s="25">
        <f t="shared" si="31"/>
        <v>24.818732350713159</v>
      </c>
      <c r="O41" s="25">
        <f t="shared" si="31"/>
        <v>24.242554533940808</v>
      </c>
      <c r="P41" s="25">
        <f t="shared" si="31"/>
        <v>22.737561313099068</v>
      </c>
      <c r="Q41" s="25">
        <f t="shared" si="31"/>
        <v>21.581795306083503</v>
      </c>
      <c r="R41" s="25">
        <f t="shared" si="31"/>
        <v>29.00905827129715</v>
      </c>
      <c r="S41" s="25">
        <f t="shared" si="31"/>
        <v>31.185768366471304</v>
      </c>
      <c r="T41" s="25">
        <f t="shared" si="31"/>
        <v>31.509008298522957</v>
      </c>
      <c r="U41" s="25">
        <f t="shared" si="31"/>
        <v>30.629800775729304</v>
      </c>
      <c r="V41" s="25">
        <f t="shared" si="31"/>
        <v>26.884162436734194</v>
      </c>
      <c r="W41" s="25">
        <f t="shared" si="31"/>
        <v>24.439006604992489</v>
      </c>
      <c r="X41" s="25">
        <f t="shared" si="31"/>
        <v>25.534702696958561</v>
      </c>
      <c r="Y41" s="25">
        <f t="shared" ref="Y41:AD53" si="32">+Y4/Y$33*100</f>
        <v>28.643066030351722</v>
      </c>
      <c r="Z41" s="25">
        <f t="shared" si="32"/>
        <v>25.126298394299688</v>
      </c>
      <c r="AA41" s="25">
        <f t="shared" si="32"/>
        <v>27.404561148847268</v>
      </c>
      <c r="AB41" s="25">
        <f t="shared" si="32"/>
        <v>25.55261443422247</v>
      </c>
      <c r="AC41" s="25">
        <f t="shared" si="32"/>
        <v>26.489911754282318</v>
      </c>
      <c r="AD41" s="25">
        <f t="shared" si="32"/>
        <v>29.188767373824138</v>
      </c>
      <c r="AE41" s="25">
        <f t="shared" ref="AE41" si="33">+AE4/AE$33*100</f>
        <v>24.976180485771096</v>
      </c>
      <c r="AF41" s="25">
        <f t="shared" ref="AF41" si="34">+AF4/AF$33*100</f>
        <v>25.73017076487859</v>
      </c>
    </row>
    <row r="42" spans="1:32" ht="15" customHeight="1" x14ac:dyDescent="0.15">
      <c r="A42" s="3" t="s">
        <v>116</v>
      </c>
      <c r="B42" s="25" t="e">
        <f>+B5/$B$33*100</f>
        <v>#DIV/0!</v>
      </c>
      <c r="C42" s="25" t="e">
        <f t="shared" si="29"/>
        <v>#DIV/0!</v>
      </c>
      <c r="D42" s="25">
        <f t="shared" si="29"/>
        <v>2.0059754223951867</v>
      </c>
      <c r="E42" s="25">
        <f t="shared" ref="E42:L42" si="35">+E5/E$33*100</f>
        <v>1.968109964282386</v>
      </c>
      <c r="F42" s="25">
        <f t="shared" si="35"/>
        <v>1.934658798844199</v>
      </c>
      <c r="G42" s="25">
        <f t="shared" si="35"/>
        <v>2.1105239881584521</v>
      </c>
      <c r="H42" s="25">
        <f t="shared" si="35"/>
        <v>2.2949964309897353</v>
      </c>
      <c r="I42" s="25">
        <f t="shared" si="35"/>
        <v>2.4287592878983228</v>
      </c>
      <c r="J42" s="25">
        <f t="shared" si="35"/>
        <v>1.8494732659672848</v>
      </c>
      <c r="K42" s="25">
        <f t="shared" si="35"/>
        <v>1.3206027491557448</v>
      </c>
      <c r="L42" s="25">
        <f t="shared" si="35"/>
        <v>1.4542224827946029</v>
      </c>
      <c r="M42" s="25">
        <f t="shared" ref="M42:X42" si="36">+M5/M$33*100</f>
        <v>1.3740204672263769</v>
      </c>
      <c r="N42" s="25">
        <f t="shared" si="36"/>
        <v>1.5653798237033434</v>
      </c>
      <c r="O42" s="25">
        <f t="shared" si="36"/>
        <v>1.5511220558053147</v>
      </c>
      <c r="P42" s="25">
        <f t="shared" si="36"/>
        <v>1.6459402696764429</v>
      </c>
      <c r="Q42" s="25">
        <f t="shared" si="36"/>
        <v>1.9500100650152237</v>
      </c>
      <c r="R42" s="25">
        <f t="shared" si="36"/>
        <v>3.0989445235166619</v>
      </c>
      <c r="S42" s="25">
        <f t="shared" si="36"/>
        <v>4.4254118156256244</v>
      </c>
      <c r="T42" s="25">
        <f t="shared" si="36"/>
        <v>2.0584407324680347</v>
      </c>
      <c r="U42" s="25">
        <f t="shared" si="36"/>
        <v>1.9283511949653647</v>
      </c>
      <c r="V42" s="25">
        <f t="shared" si="36"/>
        <v>1.6709133906442626</v>
      </c>
      <c r="W42" s="25">
        <f t="shared" si="36"/>
        <v>1.5382400879861193</v>
      </c>
      <c r="X42" s="25">
        <f t="shared" si="36"/>
        <v>1.479798270510567</v>
      </c>
      <c r="Y42" s="25">
        <f t="shared" si="32"/>
        <v>1.5725776107444345</v>
      </c>
      <c r="Z42" s="25">
        <f t="shared" si="32"/>
        <v>1.2982283818680809</v>
      </c>
      <c r="AA42" s="25">
        <f t="shared" si="32"/>
        <v>1.3595165006041827</v>
      </c>
      <c r="AB42" s="25">
        <f t="shared" si="32"/>
        <v>1.3363655103119318</v>
      </c>
      <c r="AC42" s="25">
        <f t="shared" si="32"/>
        <v>1.1890631674456169</v>
      </c>
      <c r="AD42" s="25">
        <f t="shared" si="32"/>
        <v>1.2618661591469853</v>
      </c>
      <c r="AE42" s="25">
        <f t="shared" ref="AE42" si="37">+AE5/AE$33*100</f>
        <v>1.0886653856021893</v>
      </c>
      <c r="AF42" s="25">
        <f t="shared" ref="AF42" si="38">+AF5/AF$33*100</f>
        <v>1.1483321269897506</v>
      </c>
    </row>
    <row r="43" spans="1:32" ht="15" customHeight="1" x14ac:dyDescent="0.15">
      <c r="A43" s="3" t="s">
        <v>188</v>
      </c>
      <c r="B43" s="25" t="e">
        <f>+B6/$B$33*100</f>
        <v>#DIV/0!</v>
      </c>
      <c r="C43" s="25" t="e">
        <f t="shared" si="29"/>
        <v>#DIV/0!</v>
      </c>
      <c r="D43" s="25">
        <f t="shared" si="29"/>
        <v>1.0101408018510953</v>
      </c>
      <c r="E43" s="25">
        <f t="shared" ref="E43:L43" si="39">+E6/E$33*100</f>
        <v>0.64261489397855787</v>
      </c>
      <c r="F43" s="25">
        <f t="shared" si="39"/>
        <v>0.61104760171922545</v>
      </c>
      <c r="G43" s="25">
        <f t="shared" si="39"/>
        <v>0.86874069591487824</v>
      </c>
      <c r="H43" s="25">
        <f t="shared" si="39"/>
        <v>0.64730047537209923</v>
      </c>
      <c r="I43" s="25">
        <f t="shared" si="39"/>
        <v>0.37432029857027366</v>
      </c>
      <c r="J43" s="25">
        <f t="shared" si="39"/>
        <v>0.29030634261101984</v>
      </c>
      <c r="K43" s="25">
        <f t="shared" si="39"/>
        <v>0.20651081142550134</v>
      </c>
      <c r="L43" s="25">
        <f t="shared" si="39"/>
        <v>0.20841121369654494</v>
      </c>
      <c r="M43" s="25">
        <f t="shared" ref="M43:X43" si="40">+M6/M$33*100</f>
        <v>0.80095906354611845</v>
      </c>
      <c r="N43" s="25">
        <f t="shared" si="40"/>
        <v>0.90363652532039107</v>
      </c>
      <c r="O43" s="25">
        <f t="shared" si="40"/>
        <v>0.27596053426532718</v>
      </c>
      <c r="P43" s="25">
        <f t="shared" si="40"/>
        <v>0.18687516592654146</v>
      </c>
      <c r="Q43" s="25">
        <f t="shared" si="40"/>
        <v>0.16527571287953849</v>
      </c>
      <c r="R43" s="25">
        <f t="shared" si="40"/>
        <v>0.12644758735271311</v>
      </c>
      <c r="S43" s="25">
        <f t="shared" si="40"/>
        <v>9.0621228811839968E-2</v>
      </c>
      <c r="T43" s="25">
        <f t="shared" si="40"/>
        <v>0.11370655486641465</v>
      </c>
      <c r="U43" s="25">
        <f t="shared" si="40"/>
        <v>0.10991875122792119</v>
      </c>
      <c r="V43" s="25">
        <f t="shared" si="40"/>
        <v>8.1496800760563537E-2</v>
      </c>
      <c r="W43" s="25">
        <f t="shared" si="40"/>
        <v>6.5403475141421655E-2</v>
      </c>
      <c r="X43" s="25">
        <f t="shared" si="40"/>
        <v>5.2300893968040309E-2</v>
      </c>
      <c r="Y43" s="25">
        <f t="shared" si="32"/>
        <v>5.2395778880154918E-2</v>
      </c>
      <c r="Z43" s="25">
        <f t="shared" si="32"/>
        <v>4.2405102863811502E-2</v>
      </c>
      <c r="AA43" s="25">
        <f t="shared" si="32"/>
        <v>4.1325716736915277E-2</v>
      </c>
      <c r="AB43" s="25">
        <f t="shared" si="32"/>
        <v>3.1387816346918652E-2</v>
      </c>
      <c r="AC43" s="25">
        <f t="shared" si="32"/>
        <v>1.7969378922491033E-2</v>
      </c>
      <c r="AD43" s="25">
        <f t="shared" si="32"/>
        <v>3.4619608499338692E-2</v>
      </c>
      <c r="AE43" s="25">
        <f t="shared" ref="AE43" si="41">+AE6/AE$33*100</f>
        <v>3.1753784396313954E-2</v>
      </c>
      <c r="AF43" s="25">
        <f t="shared" ref="AF43" si="42">+AF6/AF$33*100</f>
        <v>1.257369651451566E-2</v>
      </c>
    </row>
    <row r="44" spans="1:32" ht="15" customHeight="1" x14ac:dyDescent="0.15">
      <c r="A44" s="3" t="s">
        <v>190</v>
      </c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>
        <f t="shared" ref="Q44:AA55" si="43">+Q7/Q$33*100</f>
        <v>2.5890268693551783E-2</v>
      </c>
      <c r="R44" s="25">
        <f t="shared" si="43"/>
        <v>5.9696635886608201E-2</v>
      </c>
      <c r="S44" s="25">
        <f t="shared" si="43"/>
        <v>9.7405476218743889E-2</v>
      </c>
      <c r="T44" s="25">
        <f t="shared" si="43"/>
        <v>0.10112902651355188</v>
      </c>
      <c r="U44" s="25">
        <f t="shared" si="43"/>
        <v>3.5015558949723365E-2</v>
      </c>
      <c r="V44" s="25">
        <f t="shared" si="43"/>
        <v>2.4967439747504629E-2</v>
      </c>
      <c r="W44" s="25">
        <f t="shared" si="43"/>
        <v>2.9684972112158169E-2</v>
      </c>
      <c r="X44" s="25">
        <f t="shared" si="43"/>
        <v>3.4802321925905585E-2</v>
      </c>
      <c r="Y44" s="25">
        <f t="shared" si="32"/>
        <v>4.6097822355773775E-2</v>
      </c>
      <c r="Z44" s="25">
        <f t="shared" si="32"/>
        <v>8.1858614959919501E-2</v>
      </c>
      <c r="AA44" s="25">
        <f t="shared" si="32"/>
        <v>0.17206281968544199</v>
      </c>
      <c r="AB44" s="25">
        <f t="shared" si="32"/>
        <v>0.12116236728529745</v>
      </c>
      <c r="AC44" s="25">
        <f t="shared" si="32"/>
        <v>6.8867229190101811E-2</v>
      </c>
      <c r="AD44" s="25">
        <f t="shared" si="32"/>
        <v>0.10518809335682748</v>
      </c>
      <c r="AE44" s="25">
        <f t="shared" ref="AE44" si="44">+AE7/AE$33*100</f>
        <v>6.7432944559663047E-2</v>
      </c>
      <c r="AF44" s="25">
        <f t="shared" ref="AF44" si="45">+AF7/AF$33*100</f>
        <v>7.9027647233811324E-2</v>
      </c>
    </row>
    <row r="45" spans="1:32" ht="15" customHeight="1" x14ac:dyDescent="0.15">
      <c r="A45" s="3" t="s">
        <v>192</v>
      </c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>
        <f t="shared" si="43"/>
        <v>2.9987122633162E-2</v>
      </c>
      <c r="R45" s="25">
        <f t="shared" si="43"/>
        <v>8.8240109329658561E-2</v>
      </c>
      <c r="S45" s="25">
        <f t="shared" si="43"/>
        <v>7.0976968124127682E-2</v>
      </c>
      <c r="T45" s="25">
        <f t="shared" si="43"/>
        <v>5.7982812746449848E-2</v>
      </c>
      <c r="U45" s="25">
        <f t="shared" si="43"/>
        <v>2.0201284009455787E-2</v>
      </c>
      <c r="V45" s="25">
        <f t="shared" si="43"/>
        <v>1.4691039381877267E-2</v>
      </c>
      <c r="W45" s="25">
        <f t="shared" si="43"/>
        <v>1.1463708742500106E-2</v>
      </c>
      <c r="X45" s="25">
        <f t="shared" si="43"/>
        <v>8.9972414953486211E-3</v>
      </c>
      <c r="Y45" s="25">
        <f t="shared" si="32"/>
        <v>1.3420884989655655E-2</v>
      </c>
      <c r="Z45" s="25">
        <f t="shared" si="32"/>
        <v>0.13187847270372349</v>
      </c>
      <c r="AA45" s="25">
        <f t="shared" si="32"/>
        <v>9.3835038003190402E-2</v>
      </c>
      <c r="AB45" s="25">
        <f t="shared" si="32"/>
        <v>0.10366073673770326</v>
      </c>
      <c r="AC45" s="25">
        <f t="shared" si="32"/>
        <v>3.9373808697585694E-2</v>
      </c>
      <c r="AD45" s="25">
        <f t="shared" si="32"/>
        <v>0.11101341426750107</v>
      </c>
      <c r="AE45" s="25">
        <f t="shared" ref="AE45" si="46">+AE8/AE$33*100</f>
        <v>6.0584416625686852E-2</v>
      </c>
      <c r="AF45" s="25">
        <f t="shared" ref="AF45" si="47">+AF8/AF$33*100</f>
        <v>5.4797086242296775E-2</v>
      </c>
    </row>
    <row r="46" spans="1:32" ht="15" customHeight="1" x14ac:dyDescent="0.15">
      <c r="A46" s="3" t="s">
        <v>117</v>
      </c>
      <c r="B46" s="25" t="e">
        <f t="shared" ref="B46:B54" si="48">+B9/$B$33*100</f>
        <v>#DIV/0!</v>
      </c>
      <c r="C46" s="25" t="e">
        <f t="shared" ref="C46:D54" si="49">+C9/C$33*100</f>
        <v>#DIV/0!</v>
      </c>
      <c r="D46" s="25">
        <f t="shared" si="49"/>
        <v>0</v>
      </c>
      <c r="E46" s="25">
        <f t="shared" ref="E46:L46" si="50">+E9/E$33*100</f>
        <v>0</v>
      </c>
      <c r="F46" s="25">
        <f t="shared" si="50"/>
        <v>0</v>
      </c>
      <c r="G46" s="25">
        <f t="shared" si="50"/>
        <v>0</v>
      </c>
      <c r="H46" s="25">
        <f t="shared" si="50"/>
        <v>0</v>
      </c>
      <c r="I46" s="25">
        <f t="shared" si="50"/>
        <v>0</v>
      </c>
      <c r="J46" s="25">
        <f t="shared" si="50"/>
        <v>0.50742562600575525</v>
      </c>
      <c r="K46" s="25">
        <f t="shared" si="50"/>
        <v>1.9450165741871126</v>
      </c>
      <c r="L46" s="25">
        <f t="shared" si="50"/>
        <v>1.9952612880582845</v>
      </c>
      <c r="M46" s="25">
        <f t="shared" ref="M46:P54" si="51">+M9/M$33*100</f>
        <v>1.8843850003471188</v>
      </c>
      <c r="N46" s="25">
        <f t="shared" si="51"/>
        <v>2.045389958855528</v>
      </c>
      <c r="O46" s="25">
        <f t="shared" si="51"/>
        <v>1.7241476387152121</v>
      </c>
      <c r="P46" s="25">
        <f t="shared" si="51"/>
        <v>1.897646900156313</v>
      </c>
      <c r="Q46" s="25">
        <f t="shared" si="43"/>
        <v>1.8965199382021927</v>
      </c>
      <c r="R46" s="25">
        <f t="shared" si="43"/>
        <v>2.3187290651461967</v>
      </c>
      <c r="S46" s="25">
        <f t="shared" si="43"/>
        <v>2.4987284903396394</v>
      </c>
      <c r="T46" s="25">
        <f t="shared" si="43"/>
        <v>2.2854264504607182</v>
      </c>
      <c r="U46" s="25">
        <f t="shared" si="43"/>
        <v>2.0859410154195213</v>
      </c>
      <c r="V46" s="25">
        <f t="shared" si="43"/>
        <v>2.0442526345869565</v>
      </c>
      <c r="W46" s="25">
        <f t="shared" si="43"/>
        <v>1.9204728909146227</v>
      </c>
      <c r="X46" s="25">
        <f t="shared" si="43"/>
        <v>1.8695665649754036</v>
      </c>
      <c r="Y46" s="25">
        <f t="shared" si="32"/>
        <v>2.0561721382427613</v>
      </c>
      <c r="Z46" s="25">
        <f t="shared" si="32"/>
        <v>1.769522327823581</v>
      </c>
      <c r="AA46" s="25">
        <f t="shared" si="32"/>
        <v>2.4359767365705784</v>
      </c>
      <c r="AB46" s="25">
        <f t="shared" si="32"/>
        <v>3.956070007961173</v>
      </c>
      <c r="AC46" s="25">
        <f t="shared" si="32"/>
        <v>3.5621846701806374</v>
      </c>
      <c r="AD46" s="25">
        <f t="shared" si="32"/>
        <v>3.8649440397779498</v>
      </c>
      <c r="AE46" s="25">
        <f t="shared" ref="AE46" si="52">+AE9/AE$33*100</f>
        <v>3.4140579899937995</v>
      </c>
      <c r="AF46" s="25">
        <f t="shared" ref="AF46" si="53">+AF9/AF$33*100</f>
        <v>3.165084285515249</v>
      </c>
    </row>
    <row r="47" spans="1:32" ht="15" customHeight="1" x14ac:dyDescent="0.15">
      <c r="A47" s="3" t="s">
        <v>118</v>
      </c>
      <c r="B47" s="25" t="e">
        <f t="shared" si="48"/>
        <v>#DIV/0!</v>
      </c>
      <c r="C47" s="25" t="e">
        <f t="shared" si="49"/>
        <v>#DIV/0!</v>
      </c>
      <c r="D47" s="25">
        <f t="shared" si="49"/>
        <v>1.9428698953650798</v>
      </c>
      <c r="E47" s="25">
        <f t="shared" ref="E47:L47" si="54">+E10/E$33*100</f>
        <v>1.7595011722255787</v>
      </c>
      <c r="F47" s="25">
        <f t="shared" si="54"/>
        <v>1.5429631943822286</v>
      </c>
      <c r="G47" s="25">
        <f t="shared" si="54"/>
        <v>1.5777505504899751</v>
      </c>
      <c r="H47" s="25">
        <f t="shared" si="54"/>
        <v>1.561731767512976</v>
      </c>
      <c r="I47" s="25">
        <f t="shared" si="54"/>
        <v>1.391804893314428</v>
      </c>
      <c r="J47" s="25">
        <f t="shared" si="54"/>
        <v>1.3032215213210507</v>
      </c>
      <c r="K47" s="25">
        <f t="shared" si="54"/>
        <v>1.0660708675335127</v>
      </c>
      <c r="L47" s="25">
        <f t="shared" si="54"/>
        <v>1.1445892085382876</v>
      </c>
      <c r="M47" s="25">
        <f t="shared" si="51"/>
        <v>0.98620191655697664</v>
      </c>
      <c r="N47" s="25">
        <f t="shared" si="51"/>
        <v>0.96397061293133335</v>
      </c>
      <c r="O47" s="25">
        <f t="shared" si="51"/>
        <v>0.98628506515033398</v>
      </c>
      <c r="P47" s="25">
        <f t="shared" si="51"/>
        <v>0.97711493519999881</v>
      </c>
      <c r="Q47" s="25">
        <f t="shared" si="43"/>
        <v>0.81810784798577241</v>
      </c>
      <c r="R47" s="25">
        <f t="shared" si="43"/>
        <v>0.95997817647573325</v>
      </c>
      <c r="S47" s="25">
        <f t="shared" si="43"/>
        <v>1.1680713565424727</v>
      </c>
      <c r="T47" s="25">
        <f t="shared" si="43"/>
        <v>1.1747370777598567</v>
      </c>
      <c r="U47" s="25">
        <f t="shared" si="43"/>
        <v>1.164604023145126</v>
      </c>
      <c r="V47" s="25">
        <f t="shared" si="43"/>
        <v>1.0497315496482027</v>
      </c>
      <c r="W47" s="25">
        <f t="shared" si="43"/>
        <v>0.90311614633208726</v>
      </c>
      <c r="X47" s="25">
        <f t="shared" si="43"/>
        <v>0.78956107453275881</v>
      </c>
      <c r="Y47" s="25">
        <f t="shared" si="32"/>
        <v>0.91901874215522106</v>
      </c>
      <c r="Z47" s="25">
        <f t="shared" si="32"/>
        <v>0.77555230550676013</v>
      </c>
      <c r="AA47" s="25">
        <f t="shared" si="32"/>
        <v>0.74328840103180238</v>
      </c>
      <c r="AB47" s="25">
        <f t="shared" si="32"/>
        <v>0.56897387202620675</v>
      </c>
      <c r="AC47" s="25">
        <f t="shared" si="32"/>
        <v>0.5640501244097853</v>
      </c>
      <c r="AD47" s="25">
        <f t="shared" si="32"/>
        <v>0.57103783369998973</v>
      </c>
      <c r="AE47" s="25">
        <f t="shared" ref="AE47" si="55">+AE10/AE$33*100</f>
        <v>0.49177441683949452</v>
      </c>
      <c r="AF47" s="25">
        <f t="shared" ref="AF47" si="56">+AF10/AF$33*100</f>
        <v>0.42542643740844982</v>
      </c>
    </row>
    <row r="48" spans="1:32" ht="15" customHeight="1" x14ac:dyDescent="0.15">
      <c r="A48" s="3" t="s">
        <v>119</v>
      </c>
      <c r="B48" s="25" t="e">
        <f t="shared" si="48"/>
        <v>#DIV/0!</v>
      </c>
      <c r="C48" s="25" t="e">
        <f t="shared" si="49"/>
        <v>#DIV/0!</v>
      </c>
      <c r="D48" s="25">
        <f t="shared" si="49"/>
        <v>0</v>
      </c>
      <c r="E48" s="25">
        <f t="shared" ref="E48:L48" si="57">+E11/E$33*100</f>
        <v>0</v>
      </c>
      <c r="F48" s="25">
        <f t="shared" si="57"/>
        <v>0</v>
      </c>
      <c r="G48" s="25">
        <f t="shared" si="57"/>
        <v>0</v>
      </c>
      <c r="H48" s="25">
        <f t="shared" si="57"/>
        <v>0</v>
      </c>
      <c r="I48" s="25">
        <f t="shared" si="57"/>
        <v>0</v>
      </c>
      <c r="J48" s="25">
        <f t="shared" si="57"/>
        <v>0</v>
      </c>
      <c r="K48" s="25">
        <f t="shared" si="57"/>
        <v>0</v>
      </c>
      <c r="L48" s="25">
        <f t="shared" si="57"/>
        <v>0</v>
      </c>
      <c r="M48" s="25">
        <f t="shared" si="51"/>
        <v>0</v>
      </c>
      <c r="N48" s="25">
        <f t="shared" si="51"/>
        <v>0</v>
      </c>
      <c r="O48" s="25">
        <f t="shared" si="51"/>
        <v>0</v>
      </c>
      <c r="P48" s="25">
        <f t="shared" si="51"/>
        <v>0</v>
      </c>
      <c r="Q48" s="25">
        <f t="shared" si="43"/>
        <v>0</v>
      </c>
      <c r="R48" s="25">
        <f t="shared" si="43"/>
        <v>0</v>
      </c>
      <c r="S48" s="25">
        <f t="shared" si="43"/>
        <v>0</v>
      </c>
      <c r="T48" s="25">
        <f t="shared" si="43"/>
        <v>0</v>
      </c>
      <c r="U48" s="25">
        <f t="shared" si="43"/>
        <v>0</v>
      </c>
      <c r="V48" s="25">
        <f t="shared" si="43"/>
        <v>0</v>
      </c>
      <c r="W48" s="25">
        <f t="shared" si="43"/>
        <v>0</v>
      </c>
      <c r="X48" s="25">
        <f t="shared" si="43"/>
        <v>0</v>
      </c>
      <c r="Y48" s="25">
        <f t="shared" si="32"/>
        <v>0</v>
      </c>
      <c r="Z48" s="25">
        <f t="shared" si="32"/>
        <v>0</v>
      </c>
      <c r="AA48" s="25">
        <f t="shared" si="32"/>
        <v>0</v>
      </c>
      <c r="AB48" s="25">
        <f t="shared" si="32"/>
        <v>0</v>
      </c>
      <c r="AC48" s="25">
        <f t="shared" si="32"/>
        <v>0</v>
      </c>
      <c r="AD48" s="25">
        <f t="shared" si="32"/>
        <v>0</v>
      </c>
      <c r="AE48" s="25">
        <f t="shared" ref="AE48" si="58">+AE11/AE$33*100</f>
        <v>0</v>
      </c>
      <c r="AF48" s="25">
        <f t="shared" ref="AF48" si="59">+AF11/AF$33*100</f>
        <v>0</v>
      </c>
    </row>
    <row r="49" spans="1:32" ht="15" customHeight="1" x14ac:dyDescent="0.15">
      <c r="A49" s="3" t="s">
        <v>120</v>
      </c>
      <c r="B49" s="25" t="e">
        <f t="shared" si="48"/>
        <v>#DIV/0!</v>
      </c>
      <c r="C49" s="25" t="e">
        <f t="shared" si="49"/>
        <v>#DIV/0!</v>
      </c>
      <c r="D49" s="25">
        <f t="shared" si="49"/>
        <v>1.4380256791242279</v>
      </c>
      <c r="E49" s="25">
        <f t="shared" ref="E49:L49" si="60">+E12/E$33*100</f>
        <v>1.2151220240060527</v>
      </c>
      <c r="F49" s="25">
        <f t="shared" si="60"/>
        <v>0.95905414017290291</v>
      </c>
      <c r="G49" s="25">
        <f t="shared" si="60"/>
        <v>1.1337090964466399</v>
      </c>
      <c r="H49" s="25">
        <f t="shared" si="60"/>
        <v>1.2901029252044094</v>
      </c>
      <c r="I49" s="25">
        <f t="shared" si="60"/>
        <v>1.3336634268205245</v>
      </c>
      <c r="J49" s="25">
        <f t="shared" si="60"/>
        <v>1.2502498581085018</v>
      </c>
      <c r="K49" s="25">
        <f t="shared" si="60"/>
        <v>0.97576513856853686</v>
      </c>
      <c r="L49" s="25">
        <f t="shared" si="60"/>
        <v>1.0406609454295097</v>
      </c>
      <c r="M49" s="25">
        <f t="shared" si="51"/>
        <v>0.90711119204560964</v>
      </c>
      <c r="N49" s="25">
        <f t="shared" si="51"/>
        <v>1.0595445411572626</v>
      </c>
      <c r="O49" s="25">
        <f t="shared" si="51"/>
        <v>0.92042580570528865</v>
      </c>
      <c r="P49" s="25">
        <f t="shared" si="51"/>
        <v>1.0474907485057896</v>
      </c>
      <c r="Q49" s="25">
        <f t="shared" si="43"/>
        <v>0.89742663666619593</v>
      </c>
      <c r="R49" s="25">
        <f t="shared" si="43"/>
        <v>1.2602962934872559</v>
      </c>
      <c r="S49" s="25">
        <f t="shared" si="43"/>
        <v>1.2680101909701238</v>
      </c>
      <c r="T49" s="25">
        <f t="shared" si="43"/>
        <v>1.2176797716506989</v>
      </c>
      <c r="U49" s="25">
        <f t="shared" si="43"/>
        <v>0.98647623061468936</v>
      </c>
      <c r="V49" s="25">
        <f t="shared" si="43"/>
        <v>0.57251090379200997</v>
      </c>
      <c r="W49" s="25">
        <f t="shared" si="43"/>
        <v>0.45596255073553049</v>
      </c>
      <c r="X49" s="25">
        <f t="shared" si="43"/>
        <v>0.34014177739797297</v>
      </c>
      <c r="Y49" s="25">
        <f t="shared" si="32"/>
        <v>0.54261020317247999</v>
      </c>
      <c r="Z49" s="25">
        <f t="shared" si="32"/>
        <v>0.39458751606346509</v>
      </c>
      <c r="AA49" s="25">
        <f t="shared" si="32"/>
        <v>0.20927128475487031</v>
      </c>
      <c r="AB49" s="25">
        <f t="shared" si="32"/>
        <v>0.30360742241813177</v>
      </c>
      <c r="AC49" s="25">
        <f t="shared" si="32"/>
        <v>0.28134174563743924</v>
      </c>
      <c r="AD49" s="25">
        <f t="shared" si="32"/>
        <v>0.34991021577535997</v>
      </c>
      <c r="AE49" s="25">
        <f t="shared" ref="AE49" si="61">+AE12/AE$33*100</f>
        <v>0.3911511673900494</v>
      </c>
      <c r="AF49" s="25">
        <f t="shared" ref="AF49" si="62">+AF12/AF$33*100</f>
        <v>0.16902453491648398</v>
      </c>
    </row>
    <row r="50" spans="1:32" ht="15" customHeight="1" x14ac:dyDescent="0.15">
      <c r="A50" s="3" t="s">
        <v>230</v>
      </c>
      <c r="B50" s="25" t="e">
        <f t="shared" si="48"/>
        <v>#DIV/0!</v>
      </c>
      <c r="C50" s="25" t="e">
        <f t="shared" si="49"/>
        <v>#DIV/0!</v>
      </c>
      <c r="D50" s="25">
        <f t="shared" si="49"/>
        <v>0</v>
      </c>
      <c r="E50" s="25">
        <f t="shared" ref="E50:L50" si="63">+E13/E$33*100</f>
        <v>0</v>
      </c>
      <c r="F50" s="25">
        <f t="shared" si="63"/>
        <v>0</v>
      </c>
      <c r="G50" s="25">
        <f t="shared" si="63"/>
        <v>0</v>
      </c>
      <c r="H50" s="25">
        <f t="shared" si="63"/>
        <v>0</v>
      </c>
      <c r="I50" s="25">
        <f t="shared" si="63"/>
        <v>0</v>
      </c>
      <c r="J50" s="25">
        <f t="shared" si="63"/>
        <v>0</v>
      </c>
      <c r="K50" s="25">
        <f t="shared" si="63"/>
        <v>0</v>
      </c>
      <c r="L50" s="25">
        <f t="shared" si="63"/>
        <v>0</v>
      </c>
      <c r="M50" s="25">
        <f t="shared" si="51"/>
        <v>0</v>
      </c>
      <c r="N50" s="25">
        <f t="shared" si="51"/>
        <v>0</v>
      </c>
      <c r="O50" s="25">
        <f t="shared" si="51"/>
        <v>0</v>
      </c>
      <c r="P50" s="25">
        <f t="shared" si="51"/>
        <v>0</v>
      </c>
      <c r="Q50" s="25">
        <f t="shared" si="43"/>
        <v>0</v>
      </c>
      <c r="R50" s="25">
        <f t="shared" si="43"/>
        <v>0</v>
      </c>
      <c r="S50" s="25">
        <f t="shared" si="43"/>
        <v>0</v>
      </c>
      <c r="T50" s="25">
        <f t="shared" si="43"/>
        <v>0</v>
      </c>
      <c r="U50" s="25">
        <f t="shared" si="43"/>
        <v>0</v>
      </c>
      <c r="V50" s="25">
        <f t="shared" si="43"/>
        <v>0</v>
      </c>
      <c r="W50" s="25">
        <f t="shared" si="43"/>
        <v>0</v>
      </c>
      <c r="X50" s="25">
        <f t="shared" si="43"/>
        <v>0</v>
      </c>
      <c r="Y50" s="25">
        <f t="shared" si="32"/>
        <v>0</v>
      </c>
      <c r="Z50" s="25">
        <f t="shared" si="32"/>
        <v>0</v>
      </c>
      <c r="AA50" s="25">
        <f t="shared" si="32"/>
        <v>0</v>
      </c>
      <c r="AB50" s="25">
        <f t="shared" si="32"/>
        <v>0</v>
      </c>
      <c r="AC50" s="25">
        <f t="shared" si="32"/>
        <v>0</v>
      </c>
      <c r="AD50" s="25">
        <f t="shared" si="32"/>
        <v>0</v>
      </c>
      <c r="AE50" s="25">
        <f t="shared" ref="AE50" si="64">+AE13/AE$33*100</f>
        <v>0</v>
      </c>
      <c r="AF50" s="25">
        <f t="shared" ref="AF50" si="65">+AF13/AF$33*100</f>
        <v>5.315988617530254E-2</v>
      </c>
    </row>
    <row r="51" spans="1:32" ht="15" customHeight="1" x14ac:dyDescent="0.15">
      <c r="A51" s="3" t="s">
        <v>121</v>
      </c>
      <c r="B51" s="25" t="e">
        <f t="shared" si="48"/>
        <v>#DIV/0!</v>
      </c>
      <c r="C51" s="25" t="e">
        <f t="shared" si="49"/>
        <v>#DIV/0!</v>
      </c>
      <c r="D51" s="25">
        <f t="shared" si="49"/>
        <v>0</v>
      </c>
      <c r="E51" s="25">
        <f t="shared" ref="E51:L51" si="66">+E14/E$33*100</f>
        <v>0</v>
      </c>
      <c r="F51" s="25">
        <f t="shared" si="66"/>
        <v>0</v>
      </c>
      <c r="G51" s="25">
        <f t="shared" si="66"/>
        <v>0</v>
      </c>
      <c r="H51" s="25">
        <f t="shared" si="66"/>
        <v>0</v>
      </c>
      <c r="I51" s="25">
        <f t="shared" si="66"/>
        <v>0</v>
      </c>
      <c r="J51" s="25">
        <f t="shared" si="66"/>
        <v>0</v>
      </c>
      <c r="K51" s="25">
        <f t="shared" si="66"/>
        <v>0</v>
      </c>
      <c r="L51" s="25">
        <f t="shared" si="66"/>
        <v>0.60323103775640008</v>
      </c>
      <c r="M51" s="25">
        <f t="shared" si="51"/>
        <v>0.72933408473113392</v>
      </c>
      <c r="N51" s="25">
        <f t="shared" si="51"/>
        <v>0.81940895565296645</v>
      </c>
      <c r="O51" s="25">
        <f t="shared" si="51"/>
        <v>0.73431368082794302</v>
      </c>
      <c r="P51" s="25">
        <f t="shared" si="51"/>
        <v>0.73423504399168615</v>
      </c>
      <c r="Q51" s="25">
        <f t="shared" si="43"/>
        <v>0.59181057379519764</v>
      </c>
      <c r="R51" s="25">
        <f t="shared" si="43"/>
        <v>0.8761623055297475</v>
      </c>
      <c r="S51" s="25">
        <f t="shared" si="43"/>
        <v>0.66376131987103915</v>
      </c>
      <c r="T51" s="25">
        <f t="shared" si="43"/>
        <v>0.17655349265547646</v>
      </c>
      <c r="U51" s="25">
        <f t="shared" si="43"/>
        <v>0.30478192119756381</v>
      </c>
      <c r="V51" s="25">
        <f t="shared" si="43"/>
        <v>0.39436831278358564</v>
      </c>
      <c r="W51" s="25">
        <f t="shared" si="43"/>
        <v>0.38581844415924038</v>
      </c>
      <c r="X51" s="25">
        <f t="shared" si="43"/>
        <v>0.48407993021824508</v>
      </c>
      <c r="Y51" s="25">
        <f t="shared" si="32"/>
        <v>8.376483390095428E-2</v>
      </c>
      <c r="Z51" s="25">
        <f t="shared" si="32"/>
        <v>5.9084210456455649E-2</v>
      </c>
      <c r="AA51" s="25">
        <f t="shared" si="32"/>
        <v>6.0303374422866644E-2</v>
      </c>
      <c r="AB51" s="25">
        <f t="shared" si="32"/>
        <v>6.1750357317462312E-2</v>
      </c>
      <c r="AC51" s="25">
        <f t="shared" si="32"/>
        <v>5.2393759509873648E-2</v>
      </c>
      <c r="AD51" s="25">
        <f t="shared" si="32"/>
        <v>5.4988683629949034E-2</v>
      </c>
      <c r="AE51" s="25">
        <f t="shared" ref="AE51" si="67">+AE14/AE$33*100</f>
        <v>6.5578830899489002E-2</v>
      </c>
      <c r="AF51" s="25">
        <f t="shared" ref="AF51" si="68">+AF14/AF$33*100</f>
        <v>0.31735486098616089</v>
      </c>
    </row>
    <row r="52" spans="1:32" ht="15" customHeight="1" x14ac:dyDescent="0.15">
      <c r="A52" s="3" t="s">
        <v>122</v>
      </c>
      <c r="B52" s="25" t="e">
        <f t="shared" si="48"/>
        <v>#DIV/0!</v>
      </c>
      <c r="C52" s="25" t="e">
        <f t="shared" si="49"/>
        <v>#DIV/0!</v>
      </c>
      <c r="D52" s="25">
        <f t="shared" si="49"/>
        <v>30.103692483826382</v>
      </c>
      <c r="E52" s="25">
        <f t="shared" ref="E52:L52" si="69">+E15/E$33*100</f>
        <v>28.7497001747262</v>
      </c>
      <c r="F52" s="25">
        <f t="shared" si="69"/>
        <v>27.564051044442216</v>
      </c>
      <c r="G52" s="25">
        <f t="shared" si="69"/>
        <v>28.035242638596241</v>
      </c>
      <c r="H52" s="25">
        <f t="shared" si="69"/>
        <v>30.542787121945281</v>
      </c>
      <c r="I52" s="25">
        <f t="shared" si="69"/>
        <v>33.140493003911466</v>
      </c>
      <c r="J52" s="25">
        <f t="shared" si="69"/>
        <v>34.468314154579581</v>
      </c>
      <c r="K52" s="25">
        <f t="shared" si="69"/>
        <v>31.130929626668436</v>
      </c>
      <c r="L52" s="25">
        <f t="shared" si="69"/>
        <v>35.099312590935128</v>
      </c>
      <c r="M52" s="25">
        <f t="shared" si="51"/>
        <v>32.813660990801431</v>
      </c>
      <c r="N52" s="25">
        <f t="shared" si="51"/>
        <v>34.77037632843323</v>
      </c>
      <c r="O52" s="25">
        <f t="shared" si="51"/>
        <v>32.001645457767069</v>
      </c>
      <c r="P52" s="25">
        <f t="shared" si="51"/>
        <v>28.011886675552368</v>
      </c>
      <c r="Q52" s="25">
        <f t="shared" si="43"/>
        <v>24.621306690023868</v>
      </c>
      <c r="R52" s="25">
        <f t="shared" si="43"/>
        <v>31.92689445581766</v>
      </c>
      <c r="S52" s="25">
        <f t="shared" si="43"/>
        <v>34.264807639749591</v>
      </c>
      <c r="T52" s="25">
        <f t="shared" si="43"/>
        <v>31.179794546684914</v>
      </c>
      <c r="U52" s="25">
        <f t="shared" si="43"/>
        <v>33.738877410686555</v>
      </c>
      <c r="V52" s="25">
        <f t="shared" si="43"/>
        <v>31.891242345363992</v>
      </c>
      <c r="W52" s="25">
        <f t="shared" si="43"/>
        <v>32.576671094129118</v>
      </c>
      <c r="X52" s="25">
        <f t="shared" si="43"/>
        <v>34.104008465908336</v>
      </c>
      <c r="Y52" s="25">
        <f t="shared" si="32"/>
        <v>38.233525813372033</v>
      </c>
      <c r="Z52" s="25">
        <f t="shared" si="32"/>
        <v>33.55081958165654</v>
      </c>
      <c r="AA52" s="25">
        <f t="shared" si="32"/>
        <v>36.651601993898808</v>
      </c>
      <c r="AB52" s="25">
        <f t="shared" si="32"/>
        <v>35.40311849197461</v>
      </c>
      <c r="AC52" s="25">
        <f t="shared" si="32"/>
        <v>35.278507828684042</v>
      </c>
      <c r="AD52" s="25">
        <f t="shared" si="32"/>
        <v>37.31989886617361</v>
      </c>
      <c r="AE52" s="25">
        <f t="shared" ref="AE52" si="70">+AE15/AE$33*100</f>
        <v>38.554756820465677</v>
      </c>
      <c r="AF52" s="25">
        <f t="shared" ref="AF52" si="71">+AF15/AF$33*100</f>
        <v>33.659327153339667</v>
      </c>
    </row>
    <row r="53" spans="1:32" ht="15" customHeight="1" x14ac:dyDescent="0.15">
      <c r="A53" s="3" t="s">
        <v>123</v>
      </c>
      <c r="B53" s="25" t="e">
        <f t="shared" si="48"/>
        <v>#DIV/0!</v>
      </c>
      <c r="C53" s="25" t="e">
        <f t="shared" si="49"/>
        <v>#DIV/0!</v>
      </c>
      <c r="D53" s="25">
        <f t="shared" si="49"/>
        <v>27.718857714565857</v>
      </c>
      <c r="E53" s="25">
        <f t="shared" ref="E53:L53" si="72">+E16/E$33*100</f>
        <v>26.504944634388011</v>
      </c>
      <c r="F53" s="25">
        <f t="shared" si="72"/>
        <v>0</v>
      </c>
      <c r="G53" s="25">
        <f t="shared" si="72"/>
        <v>0</v>
      </c>
      <c r="H53" s="25">
        <f t="shared" si="72"/>
        <v>0</v>
      </c>
      <c r="I53" s="25">
        <f t="shared" si="72"/>
        <v>0</v>
      </c>
      <c r="J53" s="25">
        <f t="shared" si="72"/>
        <v>32.19049775223634</v>
      </c>
      <c r="K53" s="25">
        <f t="shared" si="72"/>
        <v>28.78385124008312</v>
      </c>
      <c r="L53" s="25">
        <f t="shared" si="72"/>
        <v>32.24168036016362</v>
      </c>
      <c r="M53" s="25">
        <f t="shared" si="51"/>
        <v>29.904159836535577</v>
      </c>
      <c r="N53" s="25">
        <f t="shared" si="51"/>
        <v>31.355748888378805</v>
      </c>
      <c r="O53" s="25">
        <f t="shared" si="51"/>
        <v>28.636715035685995</v>
      </c>
      <c r="P53" s="25">
        <f t="shared" si="51"/>
        <v>24.831488363415392</v>
      </c>
      <c r="Q53" s="25">
        <f t="shared" si="43"/>
        <v>22.015877003203709</v>
      </c>
      <c r="R53" s="25">
        <f t="shared" si="43"/>
        <v>28.624434966652046</v>
      </c>
      <c r="S53" s="25">
        <f t="shared" si="43"/>
        <v>30.723881345230385</v>
      </c>
      <c r="T53" s="25">
        <f t="shared" si="43"/>
        <v>27.375031163981049</v>
      </c>
      <c r="U53" s="25">
        <f t="shared" si="43"/>
        <v>29.679587830429632</v>
      </c>
      <c r="V53" s="25">
        <f t="shared" si="43"/>
        <v>27.967965474225654</v>
      </c>
      <c r="W53" s="25">
        <f t="shared" si="43"/>
        <v>28.501434687458786</v>
      </c>
      <c r="X53" s="25">
        <f t="shared" si="43"/>
        <v>29.916872927247205</v>
      </c>
      <c r="Y53" s="25">
        <f t="shared" si="32"/>
        <v>33.677246026351618</v>
      </c>
      <c r="Z53" s="25">
        <f t="shared" si="32"/>
        <v>29.763981021795317</v>
      </c>
      <c r="AA53" s="25">
        <f t="shared" si="32"/>
        <v>32.344439699498082</v>
      </c>
      <c r="AB53" s="25">
        <f t="shared" si="32"/>
        <v>30.757002181138461</v>
      </c>
      <c r="AC53" s="25">
        <f t="shared" si="32"/>
        <v>30.698957129641958</v>
      </c>
      <c r="AD53" s="25">
        <f t="shared" si="32"/>
        <v>32.139155578683074</v>
      </c>
      <c r="AE53" s="25">
        <f t="shared" ref="AE53" si="73">+AE16/AE$33*100</f>
        <v>26.993406036860446</v>
      </c>
      <c r="AF53" s="25">
        <f t="shared" ref="AF53" si="74">+AF16/AF$33*100</f>
        <v>25.693317391370545</v>
      </c>
    </row>
    <row r="54" spans="1:32" ht="15" customHeight="1" x14ac:dyDescent="0.15">
      <c r="A54" s="3" t="s">
        <v>124</v>
      </c>
      <c r="B54" s="25" t="e">
        <f t="shared" si="48"/>
        <v>#DIV/0!</v>
      </c>
      <c r="C54" s="25" t="e">
        <f t="shared" si="49"/>
        <v>#DIV/0!</v>
      </c>
      <c r="D54" s="25">
        <f t="shared" si="49"/>
        <v>2.3848347692605212</v>
      </c>
      <c r="E54" s="25">
        <f t="shared" ref="E54:L54" si="75">+E17/E$33*100</f>
        <v>2.2447555403381907</v>
      </c>
      <c r="F54" s="25">
        <f t="shared" si="75"/>
        <v>0</v>
      </c>
      <c r="G54" s="25">
        <f t="shared" si="75"/>
        <v>0</v>
      </c>
      <c r="H54" s="25">
        <f t="shared" si="75"/>
        <v>0</v>
      </c>
      <c r="I54" s="25">
        <f t="shared" si="75"/>
        <v>0</v>
      </c>
      <c r="J54" s="25">
        <f t="shared" si="75"/>
        <v>2.2778164023432415</v>
      </c>
      <c r="K54" s="25">
        <f t="shared" si="75"/>
        <v>2.3470783865853164</v>
      </c>
      <c r="L54" s="25">
        <f t="shared" si="75"/>
        <v>2.8576322307715065</v>
      </c>
      <c r="M54" s="25">
        <f t="shared" si="51"/>
        <v>2.909501154265858</v>
      </c>
      <c r="N54" s="25">
        <f t="shared" si="51"/>
        <v>3.4146274400544208</v>
      </c>
      <c r="O54" s="25">
        <f t="shared" si="51"/>
        <v>3.3649304220810743</v>
      </c>
      <c r="P54" s="25">
        <f t="shared" si="51"/>
        <v>3.1803983121369708</v>
      </c>
      <c r="Q54" s="25">
        <f t="shared" si="43"/>
        <v>2.605429686820159</v>
      </c>
      <c r="R54" s="25">
        <f t="shared" si="43"/>
        <v>3.3024594891656109</v>
      </c>
      <c r="S54" s="25">
        <f t="shared" si="43"/>
        <v>3.5409262945192079</v>
      </c>
      <c r="T54" s="25">
        <f t="shared" si="43"/>
        <v>3.8047633827038636</v>
      </c>
      <c r="U54" s="25">
        <f t="shared" si="43"/>
        <v>4.0592895802569284</v>
      </c>
      <c r="V54" s="25">
        <f t="shared" si="43"/>
        <v>3.9232768711383357</v>
      </c>
      <c r="W54" s="25">
        <f t="shared" si="43"/>
        <v>4.075236406670327</v>
      </c>
      <c r="X54" s="25">
        <f t="shared" si="43"/>
        <v>4.0988456787116938</v>
      </c>
      <c r="Y54" s="25">
        <f>+Y17/Y$33*100</f>
        <v>4.554368266669564</v>
      </c>
      <c r="Z54" s="25">
        <f>+Z17/Z$33*100</f>
        <v>3.6784505580602351</v>
      </c>
      <c r="AA54" s="25">
        <f>+AA17/AA$33*100</f>
        <v>4.3071622944007295</v>
      </c>
      <c r="AB54" s="25">
        <f>+AB17/AB$33*100</f>
        <v>4.6461163108361534</v>
      </c>
      <c r="AC54" s="25">
        <f>+AC17/AC$33*100</f>
        <v>4.5795506990420831</v>
      </c>
      <c r="AD54" s="25">
        <f t="shared" ref="AB54:AD55" si="76">+AD17/AD$33*100</f>
        <v>4.4768568601363903</v>
      </c>
      <c r="AE54" s="25">
        <f t="shared" ref="AE54" si="77">+AE17/AE$33*100</f>
        <v>3.9275472515019989</v>
      </c>
      <c r="AF54" s="25">
        <f t="shared" ref="AF54" si="78">+AF17/AF$33*100</f>
        <v>4.3766614510929864</v>
      </c>
    </row>
    <row r="55" spans="1:32" ht="15" customHeight="1" x14ac:dyDescent="0.15">
      <c r="A55" s="3" t="s">
        <v>211</v>
      </c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>
        <f t="shared" si="43"/>
        <v>0</v>
      </c>
      <c r="S55" s="25">
        <f t="shared" si="43"/>
        <v>0</v>
      </c>
      <c r="T55" s="25">
        <f t="shared" si="43"/>
        <v>0</v>
      </c>
      <c r="U55" s="25">
        <f t="shared" si="43"/>
        <v>0</v>
      </c>
      <c r="V55" s="25">
        <f t="shared" si="43"/>
        <v>0</v>
      </c>
      <c r="W55" s="25">
        <f t="shared" si="43"/>
        <v>0</v>
      </c>
      <c r="X55" s="25">
        <f t="shared" si="43"/>
        <v>8.8289859949434793E-2</v>
      </c>
      <c r="Y55" s="25">
        <f t="shared" si="43"/>
        <v>1.9115203508505057E-3</v>
      </c>
      <c r="Z55" s="25">
        <f t="shared" si="43"/>
        <v>0.10838800180099431</v>
      </c>
      <c r="AA55" s="25">
        <f t="shared" si="43"/>
        <v>0</v>
      </c>
      <c r="AB55" s="25">
        <f t="shared" si="76"/>
        <v>0</v>
      </c>
      <c r="AC55" s="25">
        <f t="shared" si="76"/>
        <v>0</v>
      </c>
      <c r="AD55" s="25">
        <f t="shared" si="76"/>
        <v>0.7038864273541432</v>
      </c>
      <c r="AE55" s="25">
        <f t="shared" ref="AE55" si="79">+AE18/AE$33*100</f>
        <v>7.6338035321032267</v>
      </c>
      <c r="AF55" s="25">
        <f t="shared" ref="AF55" si="80">+AF18/AF$33*100</f>
        <v>3.589348310876133</v>
      </c>
    </row>
    <row r="56" spans="1:32" ht="15" customHeight="1" x14ac:dyDescent="0.15">
      <c r="A56" s="3" t="s">
        <v>125</v>
      </c>
      <c r="B56" s="25" t="e">
        <f t="shared" ref="B56:B67" si="81">+B19/$B$33*100</f>
        <v>#DIV/0!</v>
      </c>
      <c r="C56" s="25" t="e">
        <f t="shared" ref="C56:D67" si="82">+C19/C$33*100</f>
        <v>#DIV/0!</v>
      </c>
      <c r="D56" s="25">
        <f t="shared" si="82"/>
        <v>5.2719880257827922E-2</v>
      </c>
      <c r="E56" s="25">
        <f t="shared" ref="E56:L56" si="83">+E19/E$33*100</f>
        <v>4.5714336155015224E-2</v>
      </c>
      <c r="F56" s="25">
        <f t="shared" si="83"/>
        <v>4.1030533324707186E-2</v>
      </c>
      <c r="G56" s="25">
        <f t="shared" si="83"/>
        <v>4.3213089800615966E-2</v>
      </c>
      <c r="H56" s="25">
        <f t="shared" si="83"/>
        <v>4.4253651272231923E-2</v>
      </c>
      <c r="I56" s="25">
        <f t="shared" si="83"/>
        <v>4.85673263892238E-2</v>
      </c>
      <c r="J56" s="25">
        <f t="shared" si="83"/>
        <v>5.2971663212549099E-2</v>
      </c>
      <c r="K56" s="25">
        <f t="shared" si="83"/>
        <v>4.662194545807577E-2</v>
      </c>
      <c r="L56" s="25">
        <f t="shared" si="83"/>
        <v>4.8644411036196551E-2</v>
      </c>
      <c r="M56" s="25">
        <f t="shared" ref="M56:X56" si="84">+M19/M$33*100</f>
        <v>3.4681082585463159E-2</v>
      </c>
      <c r="N56" s="25">
        <f t="shared" si="84"/>
        <v>3.7345529856672173E-2</v>
      </c>
      <c r="O56" s="25">
        <f t="shared" si="84"/>
        <v>3.5352431494853336E-2</v>
      </c>
      <c r="P56" s="25">
        <f t="shared" si="84"/>
        <v>3.6684540671964867E-2</v>
      </c>
      <c r="Q56" s="25">
        <f t="shared" si="84"/>
        <v>3.2682421277642405E-2</v>
      </c>
      <c r="R56" s="25">
        <f t="shared" si="84"/>
        <v>4.5547228336981799E-2</v>
      </c>
      <c r="S56" s="25">
        <f t="shared" si="84"/>
        <v>5.040953452977974E-2</v>
      </c>
      <c r="T56" s="25">
        <f t="shared" si="84"/>
        <v>4.4754020789555357E-2</v>
      </c>
      <c r="U56" s="25">
        <f t="shared" si="84"/>
        <v>3.9471724540044495E-2</v>
      </c>
      <c r="V56" s="25">
        <f t="shared" si="84"/>
        <v>3.6013196290237789E-2</v>
      </c>
      <c r="W56" s="25">
        <f t="shared" si="84"/>
        <v>3.1908759221605555E-2</v>
      </c>
      <c r="X56" s="25">
        <f t="shared" si="84"/>
        <v>3.2181078340646541E-2</v>
      </c>
      <c r="Y56" s="25">
        <f t="shared" ref="Y56:AD69" si="85">+Y19/Y$33*100</f>
        <v>3.5795733728032103E-2</v>
      </c>
      <c r="Z56" s="25">
        <f t="shared" si="85"/>
        <v>2.9079281823824611E-2</v>
      </c>
      <c r="AA56" s="25">
        <f t="shared" si="85"/>
        <v>2.5067360152280858E-2</v>
      </c>
      <c r="AB56" s="25">
        <f t="shared" si="85"/>
        <v>2.4714532756828785E-2</v>
      </c>
      <c r="AC56" s="25">
        <f t="shared" si="85"/>
        <v>2.338050741610858E-2</v>
      </c>
      <c r="AD56" s="25">
        <f t="shared" si="85"/>
        <v>2.3301283642694362E-2</v>
      </c>
      <c r="AE56" s="25">
        <f t="shared" ref="AE56" si="86">+AE19/AE$33*100</f>
        <v>2.0011064548545038E-2</v>
      </c>
      <c r="AF56" s="25">
        <f t="shared" ref="AF56" si="87">+AF19/AF$33*100</f>
        <v>1.9515424798571185E-2</v>
      </c>
    </row>
    <row r="57" spans="1:32" ht="15" customHeight="1" x14ac:dyDescent="0.15">
      <c r="A57" s="3" t="s">
        <v>126</v>
      </c>
      <c r="B57" s="25" t="e">
        <f t="shared" si="81"/>
        <v>#DIV/0!</v>
      </c>
      <c r="C57" s="25" t="e">
        <f t="shared" si="82"/>
        <v>#DIV/0!</v>
      </c>
      <c r="D57" s="25">
        <f t="shared" si="82"/>
        <v>0.46938976691479756</v>
      </c>
      <c r="E57" s="25">
        <f t="shared" ref="E57:L57" si="88">+E20/E$33*100</f>
        <v>0.94166779410588919</v>
      </c>
      <c r="F57" s="25">
        <f t="shared" si="88"/>
        <v>0.91187671046996255</v>
      </c>
      <c r="G57" s="25">
        <f t="shared" si="88"/>
        <v>1.0641368512935561</v>
      </c>
      <c r="H57" s="25">
        <f t="shared" si="88"/>
        <v>0.75805570424028867</v>
      </c>
      <c r="I57" s="25">
        <f t="shared" si="88"/>
        <v>1.2320096370150546</v>
      </c>
      <c r="J57" s="25">
        <f t="shared" si="88"/>
        <v>0.91618128204332128</v>
      </c>
      <c r="K57" s="25">
        <f t="shared" si="88"/>
        <v>0.82761337457538509</v>
      </c>
      <c r="L57" s="25">
        <f t="shared" si="88"/>
        <v>1.2166145372494492</v>
      </c>
      <c r="M57" s="25">
        <f t="shared" ref="M57:X57" si="89">+M20/M$33*100</f>
        <v>0.43219740601511281</v>
      </c>
      <c r="N57" s="25">
        <f t="shared" si="89"/>
        <v>0.72331295571422283</v>
      </c>
      <c r="O57" s="25">
        <f t="shared" si="89"/>
        <v>0.66287515251281226</v>
      </c>
      <c r="P57" s="25">
        <f t="shared" si="89"/>
        <v>0.71804418505811618</v>
      </c>
      <c r="Q57" s="25">
        <f t="shared" si="89"/>
        <v>8.4124121120868436E-2</v>
      </c>
      <c r="R57" s="25">
        <f t="shared" si="89"/>
        <v>0.13150385979119633</v>
      </c>
      <c r="S57" s="25">
        <f t="shared" si="89"/>
        <v>0.546711582964583</v>
      </c>
      <c r="T57" s="25">
        <f t="shared" si="89"/>
        <v>1.1430083290509361</v>
      </c>
      <c r="U57" s="25">
        <f t="shared" si="89"/>
        <v>1.0162434167580345</v>
      </c>
      <c r="V57" s="25">
        <f t="shared" si="89"/>
        <v>0.96741043869788301</v>
      </c>
      <c r="W57" s="25">
        <f t="shared" si="89"/>
        <v>0.83292032377650771</v>
      </c>
      <c r="X57" s="25">
        <f t="shared" si="89"/>
        <v>1.0070711587933423</v>
      </c>
      <c r="Y57" s="25">
        <f t="shared" si="85"/>
        <v>1.1966922246998208</v>
      </c>
      <c r="Z57" s="25">
        <f t="shared" si="85"/>
        <v>0.73290269216515069</v>
      </c>
      <c r="AA57" s="25">
        <f t="shared" si="85"/>
        <v>0.74054994992272971</v>
      </c>
      <c r="AB57" s="25">
        <f t="shared" si="85"/>
        <v>1.0168393386290304</v>
      </c>
      <c r="AC57" s="25">
        <f t="shared" si="85"/>
        <v>0.90670568096466575</v>
      </c>
      <c r="AD57" s="25">
        <f t="shared" si="85"/>
        <v>0.87968210168195382</v>
      </c>
      <c r="AE57" s="25">
        <f t="shared" ref="AE57" si="90">+AE20/AE$33*100</f>
        <v>0.71961324859421438</v>
      </c>
      <c r="AF57" s="25">
        <f t="shared" ref="AF57" si="91">+AF20/AF$33*100</f>
        <v>0.59885504050514826</v>
      </c>
    </row>
    <row r="58" spans="1:32" ht="15" customHeight="1" x14ac:dyDescent="0.15">
      <c r="A58" s="3" t="s">
        <v>127</v>
      </c>
      <c r="B58" s="25" t="e">
        <f t="shared" si="81"/>
        <v>#DIV/0!</v>
      </c>
      <c r="C58" s="25" t="e">
        <f t="shared" si="82"/>
        <v>#DIV/0!</v>
      </c>
      <c r="D58" s="25">
        <f t="shared" si="82"/>
        <v>1.8839676337255689</v>
      </c>
      <c r="E58" s="25">
        <f t="shared" ref="E58:L58" si="92">+E21/E$33*100</f>
        <v>1.8736427230262924</v>
      </c>
      <c r="F58" s="25">
        <f t="shared" si="92"/>
        <v>1.717903865306748</v>
      </c>
      <c r="G58" s="25">
        <f t="shared" si="92"/>
        <v>1.9272706280711569</v>
      </c>
      <c r="H58" s="25">
        <f t="shared" si="92"/>
        <v>2.011759222768867</v>
      </c>
      <c r="I58" s="25">
        <f t="shared" si="92"/>
        <v>2.0863051571391469</v>
      </c>
      <c r="J58" s="25">
        <f t="shared" si="92"/>
        <v>2.0709879590194329</v>
      </c>
      <c r="K58" s="25">
        <f t="shared" si="92"/>
        <v>1.8199348225513414</v>
      </c>
      <c r="L58" s="25">
        <f t="shared" si="92"/>
        <v>1.9599966113637648</v>
      </c>
      <c r="M58" s="25">
        <f t="shared" ref="M58:X58" si="93">+M21/M$33*100</f>
        <v>1.820502846450238</v>
      </c>
      <c r="N58" s="25">
        <f t="shared" si="93"/>
        <v>1.9874225963426788</v>
      </c>
      <c r="O58" s="25">
        <f t="shared" si="93"/>
        <v>1.8622132157694367</v>
      </c>
      <c r="P58" s="25">
        <f t="shared" si="93"/>
        <v>1.9373247088664169</v>
      </c>
      <c r="Q58" s="25">
        <f t="shared" si="93"/>
        <v>1.7285797300912535</v>
      </c>
      <c r="R58" s="25">
        <f t="shared" si="93"/>
        <v>2.2915923771799824</v>
      </c>
      <c r="S58" s="25">
        <f t="shared" si="93"/>
        <v>1.9110752624226333</v>
      </c>
      <c r="T58" s="25">
        <f t="shared" si="93"/>
        <v>1.7481339771345421</v>
      </c>
      <c r="U58" s="25">
        <f t="shared" si="93"/>
        <v>1.6619121030249639</v>
      </c>
      <c r="V58" s="25">
        <f t="shared" si="93"/>
        <v>1.4911771332689761</v>
      </c>
      <c r="W58" s="25">
        <f t="shared" si="93"/>
        <v>1.3910908882478024</v>
      </c>
      <c r="X58" s="25">
        <f t="shared" si="93"/>
        <v>1.3922345658786701</v>
      </c>
      <c r="Y58" s="25">
        <f t="shared" si="85"/>
        <v>1.5791170224710285</v>
      </c>
      <c r="Z58" s="25">
        <f t="shared" si="85"/>
        <v>1.3422751979399643</v>
      </c>
      <c r="AA58" s="25">
        <f t="shared" si="85"/>
        <v>1.4260627775554249</v>
      </c>
      <c r="AB58" s="25">
        <f t="shared" si="85"/>
        <v>1.1210576812731834</v>
      </c>
      <c r="AC58" s="25">
        <f t="shared" si="85"/>
        <v>1.1256440027798056</v>
      </c>
      <c r="AD58" s="25">
        <f t="shared" si="85"/>
        <v>1.1256357516755617</v>
      </c>
      <c r="AE58" s="25">
        <f t="shared" ref="AE58" si="94">+AE21/AE$33*100</f>
        <v>1.0266611522097024</v>
      </c>
      <c r="AF58" s="25">
        <f t="shared" ref="AF58" si="95">+AF21/AF$33*100</f>
        <v>0.92837429798907634</v>
      </c>
    </row>
    <row r="59" spans="1:32" ht="15" customHeight="1" x14ac:dyDescent="0.15">
      <c r="A59" s="4" t="s">
        <v>128</v>
      </c>
      <c r="B59" s="25" t="e">
        <f t="shared" si="81"/>
        <v>#DIV/0!</v>
      </c>
      <c r="C59" s="25" t="e">
        <f t="shared" si="82"/>
        <v>#DIV/0!</v>
      </c>
      <c r="D59" s="25">
        <f t="shared" si="82"/>
        <v>0.11597619707773157</v>
      </c>
      <c r="E59" s="25">
        <f t="shared" ref="E59:L59" si="96">+E22/E$33*100</f>
        <v>0.11162921446542151</v>
      </c>
      <c r="F59" s="25">
        <f t="shared" si="96"/>
        <v>0.10800096936555885</v>
      </c>
      <c r="G59" s="25">
        <f t="shared" si="96"/>
        <v>0.12081417774199082</v>
      </c>
      <c r="H59" s="25">
        <f t="shared" si="96"/>
        <v>0.25211433150517432</v>
      </c>
      <c r="I59" s="25">
        <f t="shared" si="96"/>
        <v>0.31380315925188812</v>
      </c>
      <c r="J59" s="25">
        <f t="shared" si="96"/>
        <v>0.26135245359790443</v>
      </c>
      <c r="K59" s="25">
        <f t="shared" si="96"/>
        <v>0.24231285890464388</v>
      </c>
      <c r="L59" s="25">
        <f t="shared" si="96"/>
        <v>0.26581296341617566</v>
      </c>
      <c r="M59" s="25">
        <f t="shared" ref="M59:X59" si="97">+M22/M$33*100</f>
        <v>0.24937129954926909</v>
      </c>
      <c r="N59" s="25">
        <f t="shared" si="97"/>
        <v>0.28879266913861823</v>
      </c>
      <c r="O59" s="25">
        <f t="shared" si="97"/>
        <v>0.28041371217080818</v>
      </c>
      <c r="P59" s="25">
        <f t="shared" si="97"/>
        <v>0.28582308323274991</v>
      </c>
      <c r="Q59" s="25">
        <f t="shared" si="97"/>
        <v>0.24522597152809725</v>
      </c>
      <c r="R59" s="25">
        <f t="shared" si="97"/>
        <v>0.34961677328673407</v>
      </c>
      <c r="S59" s="25">
        <f t="shared" si="97"/>
        <v>0.32476364089947957</v>
      </c>
      <c r="T59" s="25">
        <f t="shared" si="97"/>
        <v>0.33196127016754773</v>
      </c>
      <c r="U59" s="25">
        <f t="shared" si="97"/>
        <v>0.31500139428470025</v>
      </c>
      <c r="V59" s="25">
        <f t="shared" si="97"/>
        <v>0.28422215342793972</v>
      </c>
      <c r="W59" s="25">
        <f t="shared" si="97"/>
        <v>0.27702526239394992</v>
      </c>
      <c r="X59" s="25">
        <f t="shared" si="97"/>
        <v>0.27342404371100787</v>
      </c>
      <c r="Y59" s="25">
        <f t="shared" si="85"/>
        <v>0.30741271495046346</v>
      </c>
      <c r="Z59" s="25">
        <f t="shared" si="85"/>
        <v>0.28286369274394196</v>
      </c>
      <c r="AA59" s="25">
        <f t="shared" si="85"/>
        <v>0.29931462122242158</v>
      </c>
      <c r="AB59" s="25">
        <f t="shared" si="85"/>
        <v>0.2686041613229434</v>
      </c>
      <c r="AC59" s="25">
        <f t="shared" si="85"/>
        <v>0.27500721637699277</v>
      </c>
      <c r="AD59" s="25">
        <f t="shared" si="85"/>
        <v>0.30833149907400859</v>
      </c>
      <c r="AE59" s="25">
        <f t="shared" ref="AE59" si="98">+AE22/AE$33*100</f>
        <v>0.25139108635693058</v>
      </c>
      <c r="AF59" s="25">
        <f t="shared" ref="AF59" si="99">+AF22/AF$33*100</f>
        <v>0.25334033836668668</v>
      </c>
    </row>
    <row r="60" spans="1:32" ht="15" customHeight="1" x14ac:dyDescent="0.15">
      <c r="A60" s="3" t="s">
        <v>129</v>
      </c>
      <c r="B60" s="25" t="e">
        <f t="shared" si="81"/>
        <v>#DIV/0!</v>
      </c>
      <c r="C60" s="25" t="e">
        <f t="shared" si="82"/>
        <v>#DIV/0!</v>
      </c>
      <c r="D60" s="25">
        <f t="shared" si="82"/>
        <v>5.3310410772120997</v>
      </c>
      <c r="E60" s="25">
        <f t="shared" ref="E60:L60" si="100">+E23/E$33*100</f>
        <v>6.9028817346528077</v>
      </c>
      <c r="F60" s="25">
        <f t="shared" si="100"/>
        <v>7.4776994441207929</v>
      </c>
      <c r="G60" s="25">
        <f t="shared" si="100"/>
        <v>5.5497385151882819</v>
      </c>
      <c r="H60" s="25">
        <f t="shared" si="100"/>
        <v>4.0105606719634954</v>
      </c>
      <c r="I60" s="25">
        <f t="shared" si="100"/>
        <v>3.8491794283166625</v>
      </c>
      <c r="J60" s="25">
        <f t="shared" si="100"/>
        <v>4.2795592171566099</v>
      </c>
      <c r="K60" s="25">
        <f t="shared" si="100"/>
        <v>7.0140144106738909</v>
      </c>
      <c r="L60" s="25">
        <f t="shared" si="100"/>
        <v>6.3947398145931897</v>
      </c>
      <c r="M60" s="25">
        <f t="shared" ref="M60:X60" si="101">+M23/M$33*100</f>
        <v>7.9859157552940987</v>
      </c>
      <c r="N60" s="25">
        <f t="shared" si="101"/>
        <v>3.720578866154213</v>
      </c>
      <c r="O60" s="25">
        <f t="shared" si="101"/>
        <v>2.970406158830353</v>
      </c>
      <c r="P60" s="25">
        <f t="shared" si="101"/>
        <v>8.2460622793634073</v>
      </c>
      <c r="Q60" s="25">
        <f t="shared" si="101"/>
        <v>10.967077774151532</v>
      </c>
      <c r="R60" s="25">
        <f t="shared" si="101"/>
        <v>4.5201852308320891</v>
      </c>
      <c r="S60" s="25">
        <f t="shared" si="101"/>
        <v>3.1346872773247907</v>
      </c>
      <c r="T60" s="25">
        <f t="shared" si="101"/>
        <v>4.2942286851089602</v>
      </c>
      <c r="U60" s="25">
        <f t="shared" si="101"/>
        <v>4.964109052076533</v>
      </c>
      <c r="V60" s="25">
        <f t="shared" si="101"/>
        <v>14.603241187666121</v>
      </c>
      <c r="W60" s="25">
        <f t="shared" si="101"/>
        <v>17.571572760504161</v>
      </c>
      <c r="X60" s="25">
        <f t="shared" si="101"/>
        <v>8.9851802326353685</v>
      </c>
      <c r="Y60" s="25">
        <f t="shared" si="85"/>
        <v>6.7937847821249102</v>
      </c>
      <c r="Z60" s="25">
        <f t="shared" si="85"/>
        <v>13.60388184834552</v>
      </c>
      <c r="AA60" s="25">
        <f t="shared" si="85"/>
        <v>7.3796661387647857</v>
      </c>
      <c r="AB60" s="25">
        <f t="shared" si="85"/>
        <v>8.8794963271758043</v>
      </c>
      <c r="AC60" s="25">
        <f t="shared" si="85"/>
        <v>8.370055442828841</v>
      </c>
      <c r="AD60" s="25">
        <f t="shared" si="85"/>
        <v>6.303466378710759</v>
      </c>
      <c r="AE60" s="25">
        <f t="shared" ref="AE60" si="102">+AE23/AE$33*100</f>
        <v>6.1309191325821555</v>
      </c>
      <c r="AF60" s="25">
        <f t="shared" ref="AF60" si="103">+AF23/AF$33*100</f>
        <v>7.1557594488136766</v>
      </c>
    </row>
    <row r="61" spans="1:32" ht="15" customHeight="1" x14ac:dyDescent="0.15">
      <c r="A61" s="3" t="s">
        <v>130</v>
      </c>
      <c r="B61" s="25" t="e">
        <f t="shared" si="81"/>
        <v>#DIV/0!</v>
      </c>
      <c r="C61" s="25" t="e">
        <f t="shared" si="82"/>
        <v>#DIV/0!</v>
      </c>
      <c r="D61" s="25">
        <f t="shared" si="82"/>
        <v>6.2785852675736553</v>
      </c>
      <c r="E61" s="25">
        <f t="shared" ref="E61:L61" si="104">+E24/E$33*100</f>
        <v>5.6701394058086914</v>
      </c>
      <c r="F61" s="25">
        <f t="shared" si="104"/>
        <v>7.9304490968595651</v>
      </c>
      <c r="G61" s="25">
        <f t="shared" si="104"/>
        <v>7.0839276169963297</v>
      </c>
      <c r="H61" s="25">
        <f t="shared" si="104"/>
        <v>5.9695891953274511</v>
      </c>
      <c r="I61" s="25">
        <f t="shared" si="104"/>
        <v>7.2069518259992913</v>
      </c>
      <c r="J61" s="25">
        <f t="shared" si="104"/>
        <v>7.6704782310359878</v>
      </c>
      <c r="K61" s="25">
        <f t="shared" si="104"/>
        <v>6.4356628812051371</v>
      </c>
      <c r="L61" s="25">
        <f t="shared" si="104"/>
        <v>6.0726680938383302</v>
      </c>
      <c r="M61" s="25">
        <f t="shared" ref="M61:X61" si="105">+M24/M$33*100</f>
        <v>6.5690865483117644</v>
      </c>
      <c r="N61" s="25">
        <f t="shared" si="105"/>
        <v>7.9149552140781161</v>
      </c>
      <c r="O61" s="25">
        <f t="shared" si="105"/>
        <v>9.3126187194195928</v>
      </c>
      <c r="P61" s="25">
        <f t="shared" si="105"/>
        <v>4.5346480129377209</v>
      </c>
      <c r="Q61" s="25">
        <f t="shared" si="105"/>
        <v>5.2585122536747315</v>
      </c>
      <c r="R61" s="25">
        <f t="shared" si="105"/>
        <v>4.727227354270787</v>
      </c>
      <c r="S61" s="25">
        <f t="shared" si="105"/>
        <v>3.9364522121691796</v>
      </c>
      <c r="T61" s="25">
        <f t="shared" si="105"/>
        <v>4.2523239425870427</v>
      </c>
      <c r="U61" s="25">
        <f t="shared" si="105"/>
        <v>8.4381951618320912</v>
      </c>
      <c r="V61" s="25">
        <f t="shared" si="105"/>
        <v>5.5396026092165211</v>
      </c>
      <c r="W61" s="25">
        <f t="shared" si="105"/>
        <v>5.7947065247465268</v>
      </c>
      <c r="X61" s="25">
        <f t="shared" si="105"/>
        <v>5.8518908818802107</v>
      </c>
      <c r="Y61" s="25">
        <f t="shared" si="85"/>
        <v>6.4882232237247441</v>
      </c>
      <c r="Z61" s="25">
        <f t="shared" si="85"/>
        <v>4.542323541154432</v>
      </c>
      <c r="AA61" s="25">
        <f t="shared" si="85"/>
        <v>5.6059541204114192</v>
      </c>
      <c r="AB61" s="25">
        <f t="shared" si="85"/>
        <v>8.5234559622641104</v>
      </c>
      <c r="AC61" s="25">
        <f t="shared" si="85"/>
        <v>6.6712935201089909</v>
      </c>
      <c r="AD61" s="25">
        <f t="shared" si="85"/>
        <v>6.6655354857828932</v>
      </c>
      <c r="AE61" s="25">
        <f t="shared" ref="AE61" si="106">+AE24/AE$33*100</f>
        <v>5.7517111297598937</v>
      </c>
      <c r="AF61" s="25">
        <f t="shared" ref="AF61" si="107">+AF24/AF$33*100</f>
        <v>5.8696405641856924</v>
      </c>
    </row>
    <row r="62" spans="1:32" ht="15" customHeight="1" x14ac:dyDescent="0.15">
      <c r="A62" s="3" t="s">
        <v>131</v>
      </c>
      <c r="B62" s="25" t="e">
        <f t="shared" si="81"/>
        <v>#DIV/0!</v>
      </c>
      <c r="C62" s="25" t="e">
        <f t="shared" si="82"/>
        <v>#DIV/0!</v>
      </c>
      <c r="D62" s="25">
        <f t="shared" si="82"/>
        <v>2.1159765740522061</v>
      </c>
      <c r="E62" s="25">
        <f t="shared" ref="E62:L62" si="108">+E25/E$33*100</f>
        <v>1.4468850509367703</v>
      </c>
      <c r="F62" s="25">
        <f t="shared" si="108"/>
        <v>0.9864231962969866</v>
      </c>
      <c r="G62" s="25">
        <f t="shared" si="108"/>
        <v>0.95815280878448295</v>
      </c>
      <c r="H62" s="25">
        <f t="shared" si="108"/>
        <v>0.42591111832332984</v>
      </c>
      <c r="I62" s="25">
        <f t="shared" si="108"/>
        <v>0.26196704995379044</v>
      </c>
      <c r="J62" s="25">
        <f t="shared" si="108"/>
        <v>0.16876977716319563</v>
      </c>
      <c r="K62" s="25">
        <f t="shared" si="108"/>
        <v>0.19335903888214287</v>
      </c>
      <c r="L62" s="25">
        <f t="shared" si="108"/>
        <v>0.14595004182007418</v>
      </c>
      <c r="M62" s="25">
        <f t="shared" ref="M62:X62" si="109">+M25/M$33*100</f>
        <v>0.16070594859841786</v>
      </c>
      <c r="N62" s="25">
        <f t="shared" si="109"/>
        <v>0.17007356164457463</v>
      </c>
      <c r="O62" s="25">
        <f t="shared" si="109"/>
        <v>8.0924991592707232E-2</v>
      </c>
      <c r="P62" s="25">
        <f t="shared" si="109"/>
        <v>4.1735680486324422E-2</v>
      </c>
      <c r="Q62" s="25">
        <f t="shared" si="109"/>
        <v>8.2445335108020643E-2</v>
      </c>
      <c r="R62" s="25">
        <f t="shared" si="109"/>
        <v>0.20887706101717932</v>
      </c>
      <c r="S62" s="25">
        <f t="shared" si="109"/>
        <v>0.33513323424610802</v>
      </c>
      <c r="T62" s="25">
        <f t="shared" si="109"/>
        <v>0.67605232496018641</v>
      </c>
      <c r="U62" s="25">
        <f t="shared" si="109"/>
        <v>0.65780926185300437</v>
      </c>
      <c r="V62" s="25">
        <f t="shared" si="109"/>
        <v>0.56837103483901219</v>
      </c>
      <c r="W62" s="25">
        <f t="shared" si="109"/>
        <v>0.66222311480171658</v>
      </c>
      <c r="X62" s="25">
        <f t="shared" si="109"/>
        <v>0.48245050853011107</v>
      </c>
      <c r="Y62" s="25">
        <f t="shared" si="85"/>
        <v>0.56138334514451693</v>
      </c>
      <c r="Z62" s="25">
        <f t="shared" si="85"/>
        <v>0.64749867527716132</v>
      </c>
      <c r="AA62" s="25">
        <f t="shared" si="85"/>
        <v>0.86441220008694108</v>
      </c>
      <c r="AB62" s="25">
        <f t="shared" si="85"/>
        <v>0.9591541082424585</v>
      </c>
      <c r="AC62" s="25">
        <f t="shared" si="85"/>
        <v>0.95884088825982716</v>
      </c>
      <c r="AD62" s="25">
        <f t="shared" si="85"/>
        <v>1.0033431086649107</v>
      </c>
      <c r="AE62" s="25">
        <f t="shared" ref="AE62" si="110">+AE25/AE$33*100</f>
        <v>0.888337591670052</v>
      </c>
      <c r="AF62" s="25">
        <f t="shared" ref="AF62" si="111">+AF25/AF$33*100</f>
        <v>0.85152412684436729</v>
      </c>
    </row>
    <row r="63" spans="1:32" ht="15" customHeight="1" x14ac:dyDescent="0.15">
      <c r="A63" s="3" t="s">
        <v>132</v>
      </c>
      <c r="B63" s="25" t="e">
        <f t="shared" si="81"/>
        <v>#DIV/0!</v>
      </c>
      <c r="C63" s="25" t="e">
        <f t="shared" si="82"/>
        <v>#DIV/0!</v>
      </c>
      <c r="D63" s="25">
        <f t="shared" si="82"/>
        <v>0.73985010363970738</v>
      </c>
      <c r="E63" s="25">
        <f t="shared" ref="E63:L63" si="112">+E26/E$33*100</f>
        <v>2.037029461047838E-2</v>
      </c>
      <c r="F63" s="25">
        <f t="shared" si="112"/>
        <v>2.1514137323816506E-3</v>
      </c>
      <c r="G63" s="25">
        <f t="shared" si="112"/>
        <v>4.9765554472878271E-3</v>
      </c>
      <c r="H63" s="25">
        <f t="shared" si="112"/>
        <v>0</v>
      </c>
      <c r="I63" s="25">
        <f t="shared" si="112"/>
        <v>1.7862201687835161E-3</v>
      </c>
      <c r="J63" s="25">
        <f t="shared" si="112"/>
        <v>1.1386901748989318</v>
      </c>
      <c r="K63" s="25">
        <f t="shared" si="112"/>
        <v>6.7546633216185148E-2</v>
      </c>
      <c r="L63" s="25">
        <f t="shared" si="112"/>
        <v>3.4121684313572565E-3</v>
      </c>
      <c r="M63" s="25">
        <f t="shared" ref="M63:X63" si="113">+M26/M$33*100</f>
        <v>1.5393290095633892E-3</v>
      </c>
      <c r="N63" s="25">
        <f t="shared" si="113"/>
        <v>1.7402390427153855E-4</v>
      </c>
      <c r="O63" s="25">
        <f t="shared" si="113"/>
        <v>1.3649587449750325E-3</v>
      </c>
      <c r="P63" s="25">
        <f t="shared" si="113"/>
        <v>0</v>
      </c>
      <c r="Q63" s="25">
        <f t="shared" si="113"/>
        <v>0</v>
      </c>
      <c r="R63" s="25">
        <f t="shared" si="113"/>
        <v>0.11723212306967115</v>
      </c>
      <c r="S63" s="25">
        <f t="shared" si="113"/>
        <v>8.5876549454479943E-3</v>
      </c>
      <c r="T63" s="25">
        <f t="shared" si="113"/>
        <v>2.4422385151189828E-3</v>
      </c>
      <c r="U63" s="25">
        <f t="shared" si="113"/>
        <v>5.4048337315494938E-2</v>
      </c>
      <c r="V63" s="25">
        <f t="shared" si="113"/>
        <v>3.0444523008329196E-2</v>
      </c>
      <c r="W63" s="25">
        <f t="shared" si="113"/>
        <v>1.6031953579736989E-2</v>
      </c>
      <c r="X63" s="25">
        <f t="shared" si="113"/>
        <v>0.13449813369227839</v>
      </c>
      <c r="Y63" s="25">
        <f t="shared" si="85"/>
        <v>2.6560072243396501E-2</v>
      </c>
      <c r="Z63" s="25">
        <f t="shared" si="85"/>
        <v>7.5675992878457693E-2</v>
      </c>
      <c r="AA63" s="25">
        <f t="shared" si="85"/>
        <v>4.5002518226019882E-2</v>
      </c>
      <c r="AB63" s="25">
        <f t="shared" si="85"/>
        <v>3.4679489923701526E-2</v>
      </c>
      <c r="AC63" s="25">
        <f t="shared" si="85"/>
        <v>3.6511266320416007E-2</v>
      </c>
      <c r="AD63" s="25">
        <f t="shared" si="85"/>
        <v>0.1917273405768006</v>
      </c>
      <c r="AE63" s="25">
        <f t="shared" ref="AE63" si="114">+AE26/AE$33*100</f>
        <v>0.13074006863227214</v>
      </c>
      <c r="AF63" s="25">
        <f t="shared" ref="AF63" si="115">+AF26/AF$33*100</f>
        <v>0.16285229066391574</v>
      </c>
    </row>
    <row r="64" spans="1:32" ht="15" customHeight="1" x14ac:dyDescent="0.15">
      <c r="A64" s="3" t="s">
        <v>133</v>
      </c>
      <c r="B64" s="25" t="e">
        <f t="shared" si="81"/>
        <v>#DIV/0!</v>
      </c>
      <c r="C64" s="25" t="e">
        <f t="shared" si="82"/>
        <v>#DIV/0!</v>
      </c>
      <c r="D64" s="25">
        <f t="shared" si="82"/>
        <v>6.6120003415388737</v>
      </c>
      <c r="E64" s="25">
        <f t="shared" ref="E64:L64" si="116">+E27/E$33*100</f>
        <v>5.7673566368371993</v>
      </c>
      <c r="F64" s="25">
        <f t="shared" si="116"/>
        <v>7.3646887542069743</v>
      </c>
      <c r="G64" s="25">
        <f t="shared" si="116"/>
        <v>4.1918521843594823</v>
      </c>
      <c r="H64" s="25">
        <f t="shared" si="116"/>
        <v>6.4640433028378741</v>
      </c>
      <c r="I64" s="25">
        <f t="shared" si="116"/>
        <v>6.8650871478958155</v>
      </c>
      <c r="J64" s="25">
        <f t="shared" si="116"/>
        <v>3.1150896157749157</v>
      </c>
      <c r="K64" s="25">
        <f t="shared" si="116"/>
        <v>5.9041509388204725</v>
      </c>
      <c r="L64" s="25">
        <f t="shared" si="116"/>
        <v>2.8699025901552049</v>
      </c>
      <c r="M64" s="25">
        <f t="shared" ref="M64:X64" si="117">+M27/M$33*100</f>
        <v>1.6364606700668392</v>
      </c>
      <c r="N64" s="25">
        <f t="shared" si="117"/>
        <v>3.7589685394365144</v>
      </c>
      <c r="O64" s="25">
        <f t="shared" si="117"/>
        <v>1.6785750786173583</v>
      </c>
      <c r="P64" s="25">
        <f t="shared" si="117"/>
        <v>2.1000156296211765</v>
      </c>
      <c r="Q64" s="25">
        <f t="shared" si="117"/>
        <v>4.4301930742530127</v>
      </c>
      <c r="R64" s="25">
        <f t="shared" si="117"/>
        <v>1.2491235624538335</v>
      </c>
      <c r="S64" s="25">
        <f t="shared" si="117"/>
        <v>0.81591309636701403</v>
      </c>
      <c r="T64" s="25">
        <f t="shared" si="117"/>
        <v>3.6204964867381362</v>
      </c>
      <c r="U64" s="25">
        <f t="shared" si="117"/>
        <v>0.29048258094773333</v>
      </c>
      <c r="V64" s="25">
        <f t="shared" si="117"/>
        <v>0.62863726871229919</v>
      </c>
      <c r="W64" s="25">
        <f t="shared" si="117"/>
        <v>0.1286004018331591</v>
      </c>
      <c r="X64" s="25">
        <f t="shared" si="117"/>
        <v>6.4986473143322687</v>
      </c>
      <c r="Y64" s="25">
        <f t="shared" si="85"/>
        <v>0.2137884602924908</v>
      </c>
      <c r="Z64" s="25">
        <f t="shared" si="85"/>
        <v>0.19368722848421316</v>
      </c>
      <c r="AA64" s="25">
        <f t="shared" si="85"/>
        <v>0.85830334761285565</v>
      </c>
      <c r="AB64" s="25">
        <f t="shared" si="85"/>
        <v>1.7743739434717118</v>
      </c>
      <c r="AC64" s="25">
        <f t="shared" si="85"/>
        <v>1.7181533388232588</v>
      </c>
      <c r="AD64" s="25">
        <f t="shared" si="85"/>
        <v>0.39868261735969091</v>
      </c>
      <c r="AE64" s="25">
        <f t="shared" ref="AE64" si="118">+AE27/AE$33*100</f>
        <v>5.0602603643283226</v>
      </c>
      <c r="AF64" s="25">
        <f t="shared" ref="AF64" si="119">+AF27/AF$33*100</f>
        <v>5.1790040879248478</v>
      </c>
    </row>
    <row r="65" spans="1:32" ht="15" customHeight="1" x14ac:dyDescent="0.15">
      <c r="A65" s="3" t="s">
        <v>134</v>
      </c>
      <c r="B65" s="25" t="e">
        <f t="shared" si="81"/>
        <v>#DIV/0!</v>
      </c>
      <c r="C65" s="25" t="e">
        <f t="shared" si="82"/>
        <v>#DIV/0!</v>
      </c>
      <c r="D65" s="25">
        <f t="shared" si="82"/>
        <v>1.886832639731715</v>
      </c>
      <c r="E65" s="25">
        <f t="shared" ref="E65:L65" si="120">+E28/E$33*100</f>
        <v>1.4216937866018122</v>
      </c>
      <c r="F65" s="25">
        <f t="shared" si="120"/>
        <v>3.0545003810307394</v>
      </c>
      <c r="G65" s="25">
        <f t="shared" si="120"/>
        <v>4.0258674716742755</v>
      </c>
      <c r="H65" s="25">
        <f t="shared" si="120"/>
        <v>1.9446694418330908</v>
      </c>
      <c r="I65" s="25">
        <f t="shared" si="120"/>
        <v>2.0955577776134455</v>
      </c>
      <c r="J65" s="25">
        <f t="shared" si="120"/>
        <v>2.709351443351367</v>
      </c>
      <c r="K65" s="25">
        <f t="shared" si="120"/>
        <v>2.6076420504141953</v>
      </c>
      <c r="L65" s="25">
        <f t="shared" si="120"/>
        <v>3.594576568387251</v>
      </c>
      <c r="M65" s="25">
        <f t="shared" ref="M65:X65" si="121">+M28/M$33*100</f>
        <v>2.9222314051749474</v>
      </c>
      <c r="N65" s="25">
        <f t="shared" si="121"/>
        <v>2.2909898949539507</v>
      </c>
      <c r="O65" s="25">
        <f t="shared" si="121"/>
        <v>2.4210443879465271</v>
      </c>
      <c r="P65" s="25">
        <f t="shared" si="121"/>
        <v>2.2734380965808545</v>
      </c>
      <c r="Q65" s="25">
        <f t="shared" si="121"/>
        <v>1.9794581279194898</v>
      </c>
      <c r="R65" s="25">
        <f t="shared" si="121"/>
        <v>3.2017825806929094</v>
      </c>
      <c r="S65" s="25">
        <f t="shared" si="121"/>
        <v>1.5162148880309345</v>
      </c>
      <c r="T65" s="25">
        <f t="shared" si="121"/>
        <v>2.6410570822372939</v>
      </c>
      <c r="U65" s="25">
        <f t="shared" si="121"/>
        <v>2.5095936293864511</v>
      </c>
      <c r="V65" s="25">
        <f t="shared" si="121"/>
        <v>2.444043076618716</v>
      </c>
      <c r="W65" s="25">
        <f t="shared" si="121"/>
        <v>3.256951705032741</v>
      </c>
      <c r="X65" s="25">
        <f t="shared" si="121"/>
        <v>3.0632596403760068</v>
      </c>
      <c r="Y65" s="25">
        <f t="shared" si="85"/>
        <v>3.3349390104280481</v>
      </c>
      <c r="Z65" s="25">
        <f t="shared" si="85"/>
        <v>7.128353679515925</v>
      </c>
      <c r="AA65" s="25">
        <f t="shared" si="85"/>
        <v>2.5877213980271661</v>
      </c>
      <c r="AB65" s="25">
        <f t="shared" si="85"/>
        <v>2.7436728817540912</v>
      </c>
      <c r="AC65" s="25">
        <f t="shared" si="85"/>
        <v>4.6895461983867452</v>
      </c>
      <c r="AD65" s="25">
        <f t="shared" si="85"/>
        <v>3.2643495442761532</v>
      </c>
      <c r="AE65" s="25">
        <f t="shared" ref="AE65" si="122">+AE28/AE$33*100</f>
        <v>2.959883661884501</v>
      </c>
      <c r="AF65" s="25">
        <f t="shared" ref="AF65" si="123">+AF28/AF$33*100</f>
        <v>5.5825247884369142</v>
      </c>
    </row>
    <row r="66" spans="1:32" ht="15" customHeight="1" x14ac:dyDescent="0.15">
      <c r="A66" s="3" t="s">
        <v>135</v>
      </c>
      <c r="B66" s="25" t="e">
        <f t="shared" si="81"/>
        <v>#DIV/0!</v>
      </c>
      <c r="C66" s="25" t="e">
        <f t="shared" si="82"/>
        <v>#DIV/0!</v>
      </c>
      <c r="D66" s="25">
        <f t="shared" si="82"/>
        <v>3.9264153365279406</v>
      </c>
      <c r="E66" s="25">
        <f t="shared" ref="E66:L66" si="124">+E29/E$33*100</f>
        <v>3.0892740043976072</v>
      </c>
      <c r="F66" s="25">
        <f t="shared" si="124"/>
        <v>2.6838886311461088</v>
      </c>
      <c r="G66" s="25">
        <f t="shared" si="124"/>
        <v>2.8317927576520345</v>
      </c>
      <c r="H66" s="25">
        <f t="shared" si="124"/>
        <v>3.0062553695179881</v>
      </c>
      <c r="I66" s="25">
        <f t="shared" si="124"/>
        <v>3.4089833299216528</v>
      </c>
      <c r="J66" s="25">
        <f t="shared" si="124"/>
        <v>2.8861445873495226</v>
      </c>
      <c r="K66" s="25">
        <f t="shared" si="124"/>
        <v>3.2753976506830136</v>
      </c>
      <c r="L66" s="25">
        <f t="shared" si="124"/>
        <v>3.1119816529552402</v>
      </c>
      <c r="M66" s="25">
        <f t="shared" ref="M66:X66" si="125">+M29/M$33*100</f>
        <v>2.712805693423848</v>
      </c>
      <c r="N66" s="25">
        <f t="shared" si="125"/>
        <v>2.9246805399683313</v>
      </c>
      <c r="O66" s="25">
        <f t="shared" si="125"/>
        <v>3.445548297956162</v>
      </c>
      <c r="P66" s="25">
        <f t="shared" si="125"/>
        <v>3.6193372598433875</v>
      </c>
      <c r="Q66" s="25">
        <f t="shared" si="125"/>
        <v>3.5108344074740172</v>
      </c>
      <c r="R66" s="25">
        <f t="shared" si="125"/>
        <v>4.6272028680482116</v>
      </c>
      <c r="S66" s="25">
        <f t="shared" si="125"/>
        <v>4.333309216335695</v>
      </c>
      <c r="T66" s="25">
        <f t="shared" si="125"/>
        <v>3.5070748596984855</v>
      </c>
      <c r="U66" s="25">
        <f t="shared" si="125"/>
        <v>3.8918961955040654</v>
      </c>
      <c r="V66" s="25">
        <f t="shared" si="125"/>
        <v>3.8326393862735868</v>
      </c>
      <c r="W66" s="25">
        <f t="shared" si="125"/>
        <v>3.0566901945641334</v>
      </c>
      <c r="X66" s="25">
        <f t="shared" si="125"/>
        <v>2.8080603240246713</v>
      </c>
      <c r="Y66" s="25">
        <f t="shared" si="85"/>
        <v>3.6778255188369262</v>
      </c>
      <c r="Z66" s="25">
        <f t="shared" si="85"/>
        <v>2.951713022942418</v>
      </c>
      <c r="AA66" s="25">
        <f t="shared" si="85"/>
        <v>3.607631661090823</v>
      </c>
      <c r="AB66" s="25">
        <f t="shared" si="85"/>
        <v>3.078164476474607</v>
      </c>
      <c r="AC66" s="25">
        <f t="shared" si="85"/>
        <v>3.5346673273291351</v>
      </c>
      <c r="AD66" s="25">
        <f t="shared" si="85"/>
        <v>3.2028904538628722</v>
      </c>
      <c r="AE66" s="25">
        <f t="shared" ref="AE66" si="126">+AE29/AE$33*100</f>
        <v>2.5649908597207673</v>
      </c>
      <c r="AF66" s="25">
        <f t="shared" ref="AF66" si="127">+AF29/AF$33*100</f>
        <v>2.5086816626552535</v>
      </c>
    </row>
    <row r="67" spans="1:32" ht="15" customHeight="1" x14ac:dyDescent="0.15">
      <c r="A67" s="3" t="s">
        <v>136</v>
      </c>
      <c r="B67" s="25" t="e">
        <f t="shared" si="81"/>
        <v>#DIV/0!</v>
      </c>
      <c r="C67" s="25" t="e">
        <f t="shared" si="82"/>
        <v>#DIV/0!</v>
      </c>
      <c r="D67" s="25">
        <f t="shared" si="82"/>
        <v>7.1512057811297502</v>
      </c>
      <c r="E67" s="25">
        <f t="shared" ref="E67:L67" si="128">+E30/E$33*100</f>
        <v>12.108442621378522</v>
      </c>
      <c r="F67" s="25">
        <f t="shared" si="128"/>
        <v>12.127826554254275</v>
      </c>
      <c r="G67" s="25">
        <f t="shared" si="128"/>
        <v>14.571354349658758</v>
      </c>
      <c r="H67" s="25">
        <f t="shared" si="128"/>
        <v>13.634207415029703</v>
      </c>
      <c r="I67" s="25">
        <f t="shared" si="128"/>
        <v>8.0790738234078443</v>
      </c>
      <c r="J67" s="25">
        <f t="shared" si="128"/>
        <v>8.1611594392992171</v>
      </c>
      <c r="K67" s="25">
        <f t="shared" si="128"/>
        <v>12.191040222815278</v>
      </c>
      <c r="L67" s="25">
        <f t="shared" si="128"/>
        <v>8.3623339635479557</v>
      </c>
      <c r="M67" s="25">
        <f t="shared" ref="M67:X67" si="129">+M30/M$33*100</f>
        <v>13.644612340769882</v>
      </c>
      <c r="N67" s="25">
        <f t="shared" si="129"/>
        <v>9.2362665120406273</v>
      </c>
      <c r="O67" s="25">
        <f t="shared" si="129"/>
        <v>14.812208122767121</v>
      </c>
      <c r="P67" s="25">
        <f t="shared" si="129"/>
        <v>18.968135471229676</v>
      </c>
      <c r="Q67" s="25">
        <f t="shared" si="129"/>
        <v>19.102736621423126</v>
      </c>
      <c r="R67" s="25">
        <f t="shared" si="129"/>
        <v>8.8056615571810379</v>
      </c>
      <c r="S67" s="25">
        <f t="shared" si="129"/>
        <v>7.3531795470398471</v>
      </c>
      <c r="T67" s="25">
        <f t="shared" si="129"/>
        <v>7.8640080186831245</v>
      </c>
      <c r="U67" s="25">
        <f t="shared" si="129"/>
        <v>5.1572689765316539</v>
      </c>
      <c r="V67" s="25">
        <f t="shared" si="129"/>
        <v>4.945861138537234</v>
      </c>
      <c r="W67" s="25">
        <f t="shared" si="129"/>
        <v>4.6544381360526739</v>
      </c>
      <c r="X67" s="25">
        <f t="shared" si="129"/>
        <v>4.7731428799142783</v>
      </c>
      <c r="Y67" s="25">
        <f t="shared" si="85"/>
        <v>3.621828033190432</v>
      </c>
      <c r="Z67" s="25">
        <f t="shared" si="85"/>
        <v>5.2395102385269574</v>
      </c>
      <c r="AA67" s="25">
        <f t="shared" si="85"/>
        <v>7.3885708923712112</v>
      </c>
      <c r="AB67" s="25">
        <f t="shared" si="85"/>
        <v>4.1370760801096216</v>
      </c>
      <c r="AC67" s="25">
        <f t="shared" si="85"/>
        <v>4.1465311434453227</v>
      </c>
      <c r="AD67" s="25">
        <f t="shared" si="85"/>
        <v>3.7708201465400526</v>
      </c>
      <c r="AE67" s="25">
        <f t="shared" ref="AE67" si="130">+AE30/AE$33*100</f>
        <v>5.3535443971691858</v>
      </c>
      <c r="AF67" s="25">
        <f t="shared" ref="AF67" si="131">+AF30/AF$33*100</f>
        <v>6.0756494486155752</v>
      </c>
    </row>
    <row r="68" spans="1:32" ht="15" customHeight="1" x14ac:dyDescent="0.15">
      <c r="A68" s="3" t="s">
        <v>185</v>
      </c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>
        <f t="shared" ref="N68:X68" si="132">+N31/N$33*100</f>
        <v>0.3149832667314848</v>
      </c>
      <c r="O68" s="25">
        <f t="shared" si="132"/>
        <v>0.28322893958231921</v>
      </c>
      <c r="P68" s="25">
        <f t="shared" si="132"/>
        <v>0.6207629738185988</v>
      </c>
      <c r="Q68" s="25">
        <f t="shared" si="132"/>
        <v>0.58834518982372286</v>
      </c>
      <c r="R68" s="25">
        <f t="shared" si="132"/>
        <v>0.52805425869643186</v>
      </c>
      <c r="S68" s="25">
        <f t="shared" si="132"/>
        <v>0.24260125220890585</v>
      </c>
      <c r="T68" s="25">
        <f t="shared" si="132"/>
        <v>0</v>
      </c>
      <c r="U68" s="25">
        <f t="shared" si="132"/>
        <v>0</v>
      </c>
      <c r="V68" s="25">
        <f t="shared" si="132"/>
        <v>0</v>
      </c>
      <c r="W68" s="25">
        <f t="shared" si="132"/>
        <v>0</v>
      </c>
      <c r="X68" s="25">
        <f t="shared" si="132"/>
        <v>0</v>
      </c>
      <c r="Y68" s="25">
        <f t="shared" si="85"/>
        <v>0</v>
      </c>
      <c r="Z68" s="25">
        <f t="shared" si="85"/>
        <v>0</v>
      </c>
      <c r="AA68" s="25">
        <f t="shared" si="85"/>
        <v>0</v>
      </c>
      <c r="AB68" s="25">
        <f t="shared" si="85"/>
        <v>0</v>
      </c>
      <c r="AC68" s="25">
        <f t="shared" si="85"/>
        <v>0</v>
      </c>
      <c r="AD68" s="25">
        <f t="shared" si="85"/>
        <v>0</v>
      </c>
      <c r="AE68" s="25">
        <f t="shared" ref="AE68" si="133">+AE31/AE$33*100</f>
        <v>0</v>
      </c>
      <c r="AF68" s="25">
        <f t="shared" ref="AF68" si="134">+AF31/AF$33*100</f>
        <v>0</v>
      </c>
    </row>
    <row r="69" spans="1:32" ht="15" customHeight="1" x14ac:dyDescent="0.15">
      <c r="A69" s="3" t="s">
        <v>186</v>
      </c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>
        <f t="shared" ref="N69:X69" si="135">+N32/N$33*100</f>
        <v>1.9003410346452008</v>
      </c>
      <c r="O69" s="25">
        <f t="shared" si="135"/>
        <v>3.7502241518189012</v>
      </c>
      <c r="P69" s="25">
        <f t="shared" si="135"/>
        <v>7.1396245591519945</v>
      </c>
      <c r="Q69" s="25">
        <f t="shared" si="135"/>
        <v>4.5358025759970255</v>
      </c>
      <c r="R69" s="25">
        <f t="shared" si="135"/>
        <v>4.6709355470020277</v>
      </c>
      <c r="S69" s="25">
        <f t="shared" si="135"/>
        <v>4.4011731595420978</v>
      </c>
      <c r="T69" s="25">
        <f t="shared" si="135"/>
        <v>3.7854696984344232</v>
      </c>
      <c r="U69" s="25">
        <f t="shared" si="135"/>
        <v>3.4480819078884823</v>
      </c>
      <c r="V69" s="25">
        <f t="shared" si="135"/>
        <v>4.945861138537234</v>
      </c>
      <c r="W69" s="25">
        <f t="shared" si="135"/>
        <v>4.6544381360526739</v>
      </c>
      <c r="X69" s="25">
        <f t="shared" si="135"/>
        <v>4.7731428799142783</v>
      </c>
      <c r="Y69" s="25">
        <f t="shared" si="85"/>
        <v>3.621828033190432</v>
      </c>
      <c r="Z69" s="25">
        <f t="shared" si="85"/>
        <v>4.3662585321057978</v>
      </c>
      <c r="AA69" s="25">
        <f t="shared" si="85"/>
        <v>3.830001551150628</v>
      </c>
      <c r="AB69" s="25">
        <f t="shared" si="85"/>
        <v>4.1370760801096216</v>
      </c>
      <c r="AC69" s="25">
        <f t="shared" si="85"/>
        <v>4.1465311434453227</v>
      </c>
      <c r="AD69" s="25">
        <f t="shared" si="85"/>
        <v>3.7708201465400526</v>
      </c>
      <c r="AE69" s="25">
        <f t="shared" ref="AE69" si="136">+AE32/AE$33*100</f>
        <v>3.2505452096384508</v>
      </c>
      <c r="AF69" s="25">
        <f t="shared" ref="AF69" si="137">+AF32/AF$33*100</f>
        <v>2.4672605009602995</v>
      </c>
    </row>
    <row r="70" spans="1:32" ht="15" customHeight="1" x14ac:dyDescent="0.15">
      <c r="A70" s="3" t="s">
        <v>0</v>
      </c>
      <c r="B70" s="26" t="e">
        <f t="shared" ref="B70:N70" si="138">SUM(B41:B67)-B53-B54</f>
        <v>#DIV/0!</v>
      </c>
      <c r="C70" s="26" t="e">
        <f t="shared" si="138"/>
        <v>#DIV/0!</v>
      </c>
      <c r="D70" s="26">
        <f t="shared" si="138"/>
        <v>100.00000000000004</v>
      </c>
      <c r="E70" s="26">
        <f t="shared" si="138"/>
        <v>99.999999999999972</v>
      </c>
      <c r="F70" s="26">
        <f t="shared" si="138"/>
        <v>99.999999999999972</v>
      </c>
      <c r="G70" s="26">
        <f t="shared" si="138"/>
        <v>100</v>
      </c>
      <c r="H70" s="26">
        <f t="shared" si="138"/>
        <v>100</v>
      </c>
      <c r="I70" s="26">
        <f t="shared" si="138"/>
        <v>100.00000000000001</v>
      </c>
      <c r="J70" s="26">
        <f t="shared" si="138"/>
        <v>99.999999999999972</v>
      </c>
      <c r="K70" s="26">
        <f t="shared" si="138"/>
        <v>100</v>
      </c>
      <c r="L70" s="26">
        <f t="shared" si="138"/>
        <v>100.00000000000001</v>
      </c>
      <c r="M70" s="26">
        <f t="shared" si="138"/>
        <v>100</v>
      </c>
      <c r="N70" s="26">
        <f t="shared" si="138"/>
        <v>99.999999999999986</v>
      </c>
      <c r="O70" s="26">
        <f t="shared" ref="O70:T70" si="139">SUM(O41:O67)-O53-O54</f>
        <v>100.00000000000003</v>
      </c>
      <c r="P70" s="26">
        <f t="shared" si="139"/>
        <v>100.00000000000004</v>
      </c>
      <c r="Q70" s="26">
        <f t="shared" si="139"/>
        <v>100.00000000000001</v>
      </c>
      <c r="R70" s="26">
        <f t="shared" si="139"/>
        <v>100</v>
      </c>
      <c r="S70" s="26">
        <f t="shared" si="139"/>
        <v>99.999999999999972</v>
      </c>
      <c r="T70" s="26">
        <f t="shared" si="139"/>
        <v>100.00000000000003</v>
      </c>
      <c r="U70" s="26">
        <f>SUM(U41:U67)-U53-U54</f>
        <v>100.00000000000004</v>
      </c>
      <c r="V70" s="26">
        <f>SUM(V41:V67)-V53-V54</f>
        <v>100</v>
      </c>
      <c r="W70" s="26">
        <f>SUM(W41:W67)-W53-W54</f>
        <v>100.00000000000001</v>
      </c>
      <c r="X70" s="26">
        <f t="shared" ref="X70:AD70" si="140">SUM(X41:X67)-X53-X54-X55</f>
        <v>99.999999999999986</v>
      </c>
      <c r="Y70" s="26">
        <f t="shared" si="140"/>
        <v>100.00000000000001</v>
      </c>
      <c r="Z70" s="26">
        <f t="shared" si="140"/>
        <v>99.999999999999986</v>
      </c>
      <c r="AA70" s="26">
        <f t="shared" si="140"/>
        <v>100.00000000000001</v>
      </c>
      <c r="AB70" s="26">
        <f t="shared" si="140"/>
        <v>99.999999999999957</v>
      </c>
      <c r="AC70" s="26">
        <f t="shared" si="140"/>
        <v>100</v>
      </c>
      <c r="AD70" s="26">
        <f t="shared" si="140"/>
        <v>100</v>
      </c>
      <c r="AE70" s="26">
        <f t="shared" ref="AE70" si="141">SUM(AE41:AE67)-AE53-AE54-AE55</f>
        <v>100</v>
      </c>
      <c r="AF70" s="26">
        <f t="shared" ref="AF70" si="142">SUM(AF41:AF67)-AF53-AF54-AF55</f>
        <v>100</v>
      </c>
    </row>
    <row r="71" spans="1:32" ht="15" customHeight="1" x14ac:dyDescent="0.15">
      <c r="A71" s="3" t="s">
        <v>1</v>
      </c>
      <c r="B71" s="25" t="e">
        <f>+B34/$B$33*100</f>
        <v>#DIV/0!</v>
      </c>
      <c r="C71" s="25" t="e">
        <f t="shared" ref="C71:D74" si="143">+C34/C$33*100</f>
        <v>#DIV/0!</v>
      </c>
      <c r="D71" s="25">
        <f t="shared" si="143"/>
        <v>63.488759280875954</v>
      </c>
      <c r="E71" s="25">
        <f t="shared" ref="E71:L71" si="144">+E34/E$33*100</f>
        <v>60.646016733178513</v>
      </c>
      <c r="F71" s="25">
        <f t="shared" si="144"/>
        <v>55.634590983209911</v>
      </c>
      <c r="G71" s="25">
        <f t="shared" si="144"/>
        <v>57.670116083132363</v>
      </c>
      <c r="H71" s="25">
        <f t="shared" si="144"/>
        <v>61.522834226652733</v>
      </c>
      <c r="I71" s="25">
        <f t="shared" si="144"/>
        <v>64.599295443316635</v>
      </c>
      <c r="J71" s="25">
        <f t="shared" si="144"/>
        <v>66.622235819309594</v>
      </c>
      <c r="K71" s="25">
        <f t="shared" si="144"/>
        <v>59.42132511725832</v>
      </c>
      <c r="L71" s="25">
        <f t="shared" si="144"/>
        <v>66.002010994242013</v>
      </c>
      <c r="M71" s="25">
        <f t="shared" ref="M71:N74" si="145">+M34/M$33*100</f>
        <v>61.864570757336026</v>
      </c>
      <c r="N71" s="25">
        <f t="shared" si="145"/>
        <v>66.983784626623873</v>
      </c>
      <c r="O71" s="25">
        <f t="shared" ref="O71:P74" si="146">+O34/O$33*100</f>
        <v>62.471807203672149</v>
      </c>
      <c r="P71" s="25">
        <f t="shared" si="146"/>
        <v>57.27543559278017</v>
      </c>
      <c r="Q71" s="25">
        <f t="shared" ref="Q71:R74" si="147">+Q34/Q$33*100</f>
        <v>52.61081258325585</v>
      </c>
      <c r="R71" s="25">
        <f t="shared" si="147"/>
        <v>69.769994652176365</v>
      </c>
      <c r="S71" s="25">
        <f t="shared" ref="S71:T74" si="148">+S34/S$33*100</f>
        <v>75.783972387254281</v>
      </c>
      <c r="T71" s="25">
        <f t="shared" si="148"/>
        <v>69.919212785118617</v>
      </c>
      <c r="U71" s="25">
        <f t="shared" ref="U71:V74" si="149">+U34/U$33*100</f>
        <v>71.043439890485274</v>
      </c>
      <c r="V71" s="25">
        <f t="shared" si="149"/>
        <v>64.664350049733372</v>
      </c>
      <c r="W71" s="25">
        <f t="shared" ref="W71:X74" si="150">+W34/W$33*100</f>
        <v>62.357748734466888</v>
      </c>
      <c r="X71" s="25">
        <f t="shared" si="150"/>
        <v>64.730140316231783</v>
      </c>
      <c r="Y71" s="25">
        <f t="shared" ref="Y71:AD74" si="151">+Y34/Y$33*100</f>
        <v>72.198445591893218</v>
      </c>
      <c r="Z71" s="25">
        <f t="shared" si="151"/>
        <v>63.259314190025862</v>
      </c>
      <c r="AA71" s="25">
        <f t="shared" si="151"/>
        <v>69.196810374708207</v>
      </c>
      <c r="AB71" s="25">
        <f t="shared" si="151"/>
        <v>67.463425549358732</v>
      </c>
      <c r="AC71" s="25">
        <f t="shared" si="151"/>
        <v>67.567043974375991</v>
      </c>
      <c r="AD71" s="25">
        <f t="shared" si="151"/>
        <v>72.88553557179435</v>
      </c>
      <c r="AE71" s="25">
        <f t="shared" ref="AE71" si="152">+AE34/AE$33*100</f>
        <v>69.161947307091992</v>
      </c>
      <c r="AF71" s="25">
        <f t="shared" ref="AF71" si="153">+AF34/AF$33*100</f>
        <v>64.833793904998842</v>
      </c>
    </row>
    <row r="72" spans="1:32" ht="15" customHeight="1" x14ac:dyDescent="0.15">
      <c r="A72" s="3" t="s">
        <v>172</v>
      </c>
      <c r="B72" s="25" t="e">
        <f>+B35/$B$33*100</f>
        <v>#DIV/0!</v>
      </c>
      <c r="C72" s="25" t="e">
        <f t="shared" si="143"/>
        <v>#DIV/0!</v>
      </c>
      <c r="D72" s="25">
        <f t="shared" si="143"/>
        <v>36.511240719124046</v>
      </c>
      <c r="E72" s="25">
        <f t="shared" ref="E72:L72" si="154">+E35/E$33*100</f>
        <v>39.353983266821487</v>
      </c>
      <c r="F72" s="25">
        <f t="shared" si="154"/>
        <v>44.365409016790089</v>
      </c>
      <c r="G72" s="25">
        <f t="shared" si="154"/>
        <v>42.329883916867637</v>
      </c>
      <c r="H72" s="25">
        <f t="shared" si="154"/>
        <v>38.477165773347259</v>
      </c>
      <c r="I72" s="25">
        <f t="shared" si="154"/>
        <v>35.40070455668338</v>
      </c>
      <c r="J72" s="25">
        <f t="shared" si="154"/>
        <v>33.377764180690406</v>
      </c>
      <c r="K72" s="25">
        <f t="shared" si="154"/>
        <v>40.578674882741687</v>
      </c>
      <c r="L72" s="25">
        <f t="shared" si="154"/>
        <v>33.997989005757994</v>
      </c>
      <c r="M72" s="25">
        <f t="shared" si="145"/>
        <v>38.135429242663982</v>
      </c>
      <c r="N72" s="25">
        <f t="shared" si="145"/>
        <v>33.01621537337612</v>
      </c>
      <c r="O72" s="25">
        <f t="shared" si="146"/>
        <v>37.528192796327851</v>
      </c>
      <c r="P72" s="25">
        <f t="shared" si="146"/>
        <v>42.72456440721983</v>
      </c>
      <c r="Q72" s="25">
        <f t="shared" si="147"/>
        <v>47.38918741674415</v>
      </c>
      <c r="R72" s="25">
        <f t="shared" si="147"/>
        <v>30.230005347823628</v>
      </c>
      <c r="S72" s="25">
        <f t="shared" si="148"/>
        <v>24.216027612745712</v>
      </c>
      <c r="T72" s="25">
        <f t="shared" si="148"/>
        <v>30.080787214881372</v>
      </c>
      <c r="U72" s="25">
        <f t="shared" si="149"/>
        <v>28.956560109514722</v>
      </c>
      <c r="V72" s="25">
        <f t="shared" si="149"/>
        <v>35.335649950266621</v>
      </c>
      <c r="W72" s="25">
        <f t="shared" si="150"/>
        <v>37.642251265533112</v>
      </c>
      <c r="X72" s="25">
        <f t="shared" si="150"/>
        <v>35.26985968376821</v>
      </c>
      <c r="Y72" s="25">
        <f t="shared" si="151"/>
        <v>27.801554408106778</v>
      </c>
      <c r="Z72" s="25">
        <f t="shared" si="151"/>
        <v>36.740685809974146</v>
      </c>
      <c r="AA72" s="25">
        <f t="shared" si="151"/>
        <v>30.8031896252918</v>
      </c>
      <c r="AB72" s="25">
        <f t="shared" si="151"/>
        <v>32.536574450641268</v>
      </c>
      <c r="AC72" s="25">
        <f t="shared" si="151"/>
        <v>32.432956025624001</v>
      </c>
      <c r="AD72" s="25">
        <f t="shared" si="151"/>
        <v>27.114464428205657</v>
      </c>
      <c r="AE72" s="25">
        <f t="shared" ref="AE72" si="155">+AE35/AE$33*100</f>
        <v>30.838052692907997</v>
      </c>
      <c r="AF72" s="25">
        <f t="shared" ref="AF72" si="156">+AF35/AF$33*100</f>
        <v>35.166206095001151</v>
      </c>
    </row>
    <row r="73" spans="1:32" ht="15" customHeight="1" x14ac:dyDescent="0.15">
      <c r="A73" s="3" t="s">
        <v>12</v>
      </c>
      <c r="B73" s="25" t="e">
        <f>+B36/$B$33*100</f>
        <v>#DIV/0!</v>
      </c>
      <c r="C73" s="25" t="e">
        <f t="shared" si="143"/>
        <v>#DIV/0!</v>
      </c>
      <c r="D73" s="25">
        <f t="shared" si="143"/>
        <v>44.685743711264699</v>
      </c>
      <c r="E73" s="25">
        <f t="shared" ref="E73:L73" si="157">+E36/E$33*100</f>
        <v>40.937773672786186</v>
      </c>
      <c r="F73" s="25">
        <f t="shared" si="157"/>
        <v>39.81121959187989</v>
      </c>
      <c r="G73" s="25">
        <f t="shared" si="157"/>
        <v>39.02579945874983</v>
      </c>
      <c r="H73" s="25">
        <f t="shared" si="157"/>
        <v>40.004470345382622</v>
      </c>
      <c r="I73" s="25">
        <f t="shared" si="157"/>
        <v>42.147186685371963</v>
      </c>
      <c r="J73" s="25">
        <f t="shared" si="157"/>
        <v>40.166840680702443</v>
      </c>
      <c r="K73" s="25">
        <f t="shared" si="157"/>
        <v>37.667764772308772</v>
      </c>
      <c r="L73" s="25">
        <f t="shared" si="157"/>
        <v>37.575924949775569</v>
      </c>
      <c r="M73" s="25">
        <f t="shared" si="145"/>
        <v>32.270031557784023</v>
      </c>
      <c r="N73" s="25">
        <f t="shared" si="145"/>
        <v>36.963147131816321</v>
      </c>
      <c r="O73" s="25">
        <f t="shared" si="146"/>
        <v>34.675514329251591</v>
      </c>
      <c r="P73" s="25">
        <f t="shared" si="146"/>
        <v>33.713279956788092</v>
      </c>
      <c r="Q73" s="25">
        <f t="shared" si="147"/>
        <v>33.642656073578266</v>
      </c>
      <c r="R73" s="25">
        <f t="shared" si="147"/>
        <v>41.185989476836873</v>
      </c>
      <c r="S73" s="25">
        <f t="shared" si="148"/>
        <v>40.977476942683197</v>
      </c>
      <c r="T73" s="25">
        <f t="shared" si="148"/>
        <v>45.179234867025201</v>
      </c>
      <c r="U73" s="25">
        <f t="shared" si="149"/>
        <v>41.026787694803758</v>
      </c>
      <c r="V73" s="25">
        <f t="shared" si="149"/>
        <v>37.131107451580938</v>
      </c>
      <c r="W73" s="25">
        <f t="shared" si="150"/>
        <v>34.060540449222238</v>
      </c>
      <c r="X73" s="25">
        <f t="shared" si="150"/>
        <v>41.194348386296923</v>
      </c>
      <c r="Y73" s="25">
        <f t="shared" si="151"/>
        <v>39.540784399418413</v>
      </c>
      <c r="Z73" s="25">
        <f t="shared" si="151"/>
        <v>38.481268576246926</v>
      </c>
      <c r="AA73" s="25">
        <f t="shared" si="151"/>
        <v>37.833559622591643</v>
      </c>
      <c r="AB73" s="25">
        <f t="shared" si="151"/>
        <v>36.549160515314192</v>
      </c>
      <c r="AC73" s="25">
        <f t="shared" si="151"/>
        <v>39.734987673523165</v>
      </c>
      <c r="AD73" s="25">
        <f t="shared" si="151"/>
        <v>39.563409790996083</v>
      </c>
      <c r="AE73" s="25">
        <f t="shared" ref="AE73" si="158">+AE36/AE$33*100</f>
        <v>38.578058519167861</v>
      </c>
      <c r="AF73" s="25">
        <f t="shared" ref="AF73" si="159">+AF36/AF$33*100</f>
        <v>41.795327398264796</v>
      </c>
    </row>
    <row r="74" spans="1:32" ht="15" customHeight="1" x14ac:dyDescent="0.15">
      <c r="A74" s="3" t="s">
        <v>11</v>
      </c>
      <c r="B74" s="25" t="e">
        <f>+B37/$B$33*100</f>
        <v>#DIV/0!</v>
      </c>
      <c r="C74" s="25" t="e">
        <f t="shared" si="143"/>
        <v>#DIV/0!</v>
      </c>
      <c r="D74" s="25">
        <f t="shared" si="143"/>
        <v>55.314256288735308</v>
      </c>
      <c r="E74" s="25">
        <f t="shared" ref="E74:L74" si="160">+E37/E$33*100</f>
        <v>59.062226327213821</v>
      </c>
      <c r="F74" s="25">
        <f t="shared" si="160"/>
        <v>60.18878040812011</v>
      </c>
      <c r="G74" s="25">
        <f t="shared" si="160"/>
        <v>60.97420054125017</v>
      </c>
      <c r="H74" s="25">
        <f t="shared" si="160"/>
        <v>59.995529654617371</v>
      </c>
      <c r="I74" s="25">
        <f t="shared" si="160"/>
        <v>57.852813314628037</v>
      </c>
      <c r="J74" s="25">
        <f t="shared" si="160"/>
        <v>59.833159319297557</v>
      </c>
      <c r="K74" s="25">
        <f t="shared" si="160"/>
        <v>62.332235227691221</v>
      </c>
      <c r="L74" s="25">
        <f t="shared" si="160"/>
        <v>62.424075050224424</v>
      </c>
      <c r="M74" s="25">
        <f t="shared" si="145"/>
        <v>67.729968442215977</v>
      </c>
      <c r="N74" s="25">
        <f t="shared" si="145"/>
        <v>63.036852868183679</v>
      </c>
      <c r="O74" s="25">
        <f t="shared" si="146"/>
        <v>65.324485670748402</v>
      </c>
      <c r="P74" s="25">
        <f t="shared" si="146"/>
        <v>66.286720043211915</v>
      </c>
      <c r="Q74" s="25">
        <f t="shared" si="147"/>
        <v>66.357343926421734</v>
      </c>
      <c r="R74" s="25">
        <f t="shared" si="147"/>
        <v>58.814010523163127</v>
      </c>
      <c r="S74" s="25">
        <f t="shared" si="148"/>
        <v>59.022523057316803</v>
      </c>
      <c r="T74" s="25">
        <f t="shared" si="148"/>
        <v>54.820765132974799</v>
      </c>
      <c r="U74" s="25">
        <f t="shared" si="149"/>
        <v>58.973212305196242</v>
      </c>
      <c r="V74" s="25">
        <f t="shared" si="149"/>
        <v>62.868892548419062</v>
      </c>
      <c r="W74" s="25">
        <f t="shared" si="150"/>
        <v>65.939459550777769</v>
      </c>
      <c r="X74" s="25">
        <f t="shared" si="150"/>
        <v>58.893941473652525</v>
      </c>
      <c r="Y74" s="25">
        <f t="shared" si="151"/>
        <v>60.461127120932431</v>
      </c>
      <c r="Z74" s="25">
        <f t="shared" si="151"/>
        <v>61.627119425554064</v>
      </c>
      <c r="AA74" s="25">
        <f t="shared" si="151"/>
        <v>62.16644037740835</v>
      </c>
      <c r="AB74" s="25">
        <f t="shared" si="151"/>
        <v>63.450839484685808</v>
      </c>
      <c r="AC74" s="25">
        <f t="shared" si="151"/>
        <v>60.265012326476842</v>
      </c>
      <c r="AD74" s="25">
        <f t="shared" si="151"/>
        <v>61.140476636358052</v>
      </c>
      <c r="AE74" s="25">
        <f t="shared" ref="AE74" si="161">+AE37/AE$33*100</f>
        <v>69.055745012935361</v>
      </c>
      <c r="AF74" s="25">
        <f t="shared" ref="AF74" si="162">+AF37/AF$33*100</f>
        <v>61.794020912611337</v>
      </c>
    </row>
    <row r="75" spans="1:32" ht="15" customHeight="1" x14ac:dyDescent="0.15"/>
    <row r="76" spans="1:32" ht="15" customHeight="1" x14ac:dyDescent="0.15"/>
    <row r="77" spans="1:32" ht="15" customHeight="1" x14ac:dyDescent="0.15"/>
    <row r="78" spans="1:32" ht="15" customHeight="1" x14ac:dyDescent="0.15"/>
    <row r="79" spans="1:32" ht="15" customHeight="1" x14ac:dyDescent="0.15"/>
    <row r="80" spans="1:32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15" customHeight="1" x14ac:dyDescent="0.15"/>
    <row r="93" ht="15" customHeight="1" x14ac:dyDescent="0.15"/>
    <row r="94" ht="15" customHeight="1" x14ac:dyDescent="0.15"/>
    <row r="95" ht="15" customHeight="1" x14ac:dyDescent="0.15"/>
    <row r="96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  <row r="101" ht="15" customHeight="1" x14ac:dyDescent="0.15"/>
    <row r="102" ht="15" customHeight="1" x14ac:dyDescent="0.15"/>
    <row r="103" ht="15" customHeight="1" x14ac:dyDescent="0.15"/>
    <row r="104" ht="15" customHeight="1" x14ac:dyDescent="0.15"/>
    <row r="105" ht="15" customHeight="1" x14ac:dyDescent="0.15"/>
    <row r="106" ht="15" customHeight="1" x14ac:dyDescent="0.15"/>
    <row r="107" ht="15" customHeight="1" x14ac:dyDescent="0.15"/>
    <row r="108" ht="15" customHeight="1" x14ac:dyDescent="0.15"/>
    <row r="109" ht="15" customHeight="1" x14ac:dyDescent="0.15"/>
    <row r="110" ht="15" customHeight="1" x14ac:dyDescent="0.15"/>
    <row r="111" ht="15" customHeight="1" x14ac:dyDescent="0.15"/>
    <row r="112" ht="15" customHeight="1" x14ac:dyDescent="0.15"/>
    <row r="113" ht="15" customHeight="1" x14ac:dyDescent="0.15"/>
    <row r="114" ht="15" customHeight="1" x14ac:dyDescent="0.15"/>
    <row r="115" ht="15" customHeight="1" x14ac:dyDescent="0.15"/>
    <row r="116" ht="15" customHeight="1" x14ac:dyDescent="0.15"/>
    <row r="117" ht="15" customHeight="1" x14ac:dyDescent="0.15"/>
    <row r="118" ht="15" customHeight="1" x14ac:dyDescent="0.15"/>
    <row r="119" ht="15" customHeight="1" x14ac:dyDescent="0.15"/>
    <row r="120" ht="15" customHeight="1" x14ac:dyDescent="0.15"/>
    <row r="121" ht="15" customHeight="1" x14ac:dyDescent="0.15"/>
    <row r="122" ht="15" customHeight="1" x14ac:dyDescent="0.15"/>
    <row r="123" ht="15" customHeight="1" x14ac:dyDescent="0.15"/>
    <row r="124" ht="15" customHeight="1" x14ac:dyDescent="0.15"/>
    <row r="125" ht="15" customHeight="1" x14ac:dyDescent="0.15"/>
    <row r="126" ht="15" customHeight="1" x14ac:dyDescent="0.15"/>
    <row r="127" ht="15" customHeight="1" x14ac:dyDescent="0.15"/>
    <row r="128" ht="15" customHeight="1" x14ac:dyDescent="0.15"/>
    <row r="129" ht="15" customHeight="1" x14ac:dyDescent="0.15"/>
    <row r="130" ht="15" customHeight="1" x14ac:dyDescent="0.15"/>
    <row r="131" ht="15" customHeight="1" x14ac:dyDescent="0.15"/>
    <row r="132" ht="15" customHeight="1" x14ac:dyDescent="0.15"/>
    <row r="133" ht="15" customHeight="1" x14ac:dyDescent="0.15"/>
    <row r="134" ht="15" customHeight="1" x14ac:dyDescent="0.15"/>
    <row r="135" ht="15" customHeight="1" x14ac:dyDescent="0.15"/>
    <row r="136" ht="15" customHeight="1" x14ac:dyDescent="0.15"/>
    <row r="137" ht="15" customHeight="1" x14ac:dyDescent="0.15"/>
    <row r="138" ht="15" customHeight="1" x14ac:dyDescent="0.15"/>
    <row r="139" ht="15" customHeight="1" x14ac:dyDescent="0.15"/>
    <row r="140" ht="15" customHeight="1" x14ac:dyDescent="0.15"/>
    <row r="141" ht="15" customHeight="1" x14ac:dyDescent="0.15"/>
    <row r="142" ht="15" customHeight="1" x14ac:dyDescent="0.15"/>
    <row r="143" ht="15" customHeight="1" x14ac:dyDescent="0.15"/>
    <row r="144" ht="15" customHeight="1" x14ac:dyDescent="0.15"/>
    <row r="145" ht="15" customHeight="1" x14ac:dyDescent="0.15"/>
    <row r="146" ht="15" customHeight="1" x14ac:dyDescent="0.15"/>
    <row r="147" ht="15" customHeight="1" x14ac:dyDescent="0.15"/>
    <row r="148" ht="15" customHeight="1" x14ac:dyDescent="0.15"/>
    <row r="149" ht="15" customHeight="1" x14ac:dyDescent="0.15"/>
    <row r="150" ht="15" customHeight="1" x14ac:dyDescent="0.15"/>
    <row r="151" ht="15" customHeight="1" x14ac:dyDescent="0.15"/>
    <row r="152" ht="15" customHeight="1" x14ac:dyDescent="0.15"/>
    <row r="153" ht="15" customHeight="1" x14ac:dyDescent="0.15"/>
    <row r="154" ht="15" customHeight="1" x14ac:dyDescent="0.15"/>
    <row r="155" ht="15" customHeight="1" x14ac:dyDescent="0.15"/>
    <row r="156" ht="15" customHeight="1" x14ac:dyDescent="0.15"/>
    <row r="157" ht="15" customHeight="1" x14ac:dyDescent="0.15"/>
    <row r="158" ht="15" customHeight="1" x14ac:dyDescent="0.15"/>
    <row r="159" ht="15" customHeight="1" x14ac:dyDescent="0.15"/>
    <row r="160" ht="15" customHeight="1" x14ac:dyDescent="0.15"/>
    <row r="161" ht="15" customHeight="1" x14ac:dyDescent="0.15"/>
    <row r="162" ht="15" customHeight="1" x14ac:dyDescent="0.15"/>
    <row r="163" ht="15" customHeight="1" x14ac:dyDescent="0.15"/>
    <row r="164" ht="15" customHeight="1" x14ac:dyDescent="0.15"/>
    <row r="165" ht="15" customHeight="1" x14ac:dyDescent="0.15"/>
    <row r="166" ht="15" customHeight="1" x14ac:dyDescent="0.15"/>
    <row r="167" ht="15" customHeight="1" x14ac:dyDescent="0.15"/>
    <row r="168" ht="15" customHeight="1" x14ac:dyDescent="0.15"/>
    <row r="169" ht="15" customHeight="1" x14ac:dyDescent="0.15"/>
    <row r="170" ht="15" customHeight="1" x14ac:dyDescent="0.15"/>
    <row r="171" ht="15" customHeight="1" x14ac:dyDescent="0.15"/>
    <row r="172" ht="15" customHeight="1" x14ac:dyDescent="0.15"/>
    <row r="173" ht="15" customHeight="1" x14ac:dyDescent="0.15"/>
    <row r="174" ht="15" customHeight="1" x14ac:dyDescent="0.15"/>
    <row r="175" ht="15" customHeight="1" x14ac:dyDescent="0.15"/>
    <row r="176" ht="15" customHeight="1" x14ac:dyDescent="0.15"/>
    <row r="177" ht="15" customHeight="1" x14ac:dyDescent="0.15"/>
    <row r="178" ht="15" customHeight="1" x14ac:dyDescent="0.15"/>
    <row r="179" ht="15" customHeight="1" x14ac:dyDescent="0.15"/>
    <row r="180" ht="15" customHeight="1" x14ac:dyDescent="0.15"/>
    <row r="181" ht="15" customHeight="1" x14ac:dyDescent="0.15"/>
    <row r="182" ht="15" customHeight="1" x14ac:dyDescent="0.15"/>
    <row r="183" ht="15" customHeight="1" x14ac:dyDescent="0.15"/>
    <row r="184" ht="15" customHeight="1" x14ac:dyDescent="0.15"/>
    <row r="185" ht="15" customHeight="1" x14ac:dyDescent="0.15"/>
    <row r="186" ht="15" customHeight="1" x14ac:dyDescent="0.15"/>
    <row r="187" ht="15" customHeight="1" x14ac:dyDescent="0.15"/>
    <row r="188" ht="15" customHeight="1" x14ac:dyDescent="0.15"/>
    <row r="189" ht="15" customHeight="1" x14ac:dyDescent="0.15"/>
    <row r="190" ht="15" customHeight="1" x14ac:dyDescent="0.15"/>
    <row r="191" ht="15" customHeight="1" x14ac:dyDescent="0.15"/>
    <row r="192" ht="15" customHeight="1" x14ac:dyDescent="0.15"/>
    <row r="193" ht="15" customHeight="1" x14ac:dyDescent="0.15"/>
    <row r="194" ht="15" customHeight="1" x14ac:dyDescent="0.15"/>
    <row r="195" ht="15" customHeight="1" x14ac:dyDescent="0.15"/>
    <row r="196" ht="15" customHeight="1" x14ac:dyDescent="0.15"/>
    <row r="197" ht="15" customHeight="1" x14ac:dyDescent="0.15"/>
    <row r="198" ht="15" customHeight="1" x14ac:dyDescent="0.15"/>
    <row r="199" ht="15" customHeight="1" x14ac:dyDescent="0.15"/>
    <row r="200" ht="15" customHeight="1" x14ac:dyDescent="0.15"/>
    <row r="201" ht="15" customHeight="1" x14ac:dyDescent="0.15"/>
    <row r="202" ht="15" customHeight="1" x14ac:dyDescent="0.15"/>
    <row r="203" ht="15" customHeight="1" x14ac:dyDescent="0.15"/>
    <row r="204" ht="15" customHeight="1" x14ac:dyDescent="0.15"/>
    <row r="205" ht="15" customHeight="1" x14ac:dyDescent="0.15"/>
    <row r="206" ht="15" customHeight="1" x14ac:dyDescent="0.15"/>
    <row r="207" ht="15" customHeight="1" x14ac:dyDescent="0.15"/>
    <row r="208" ht="15" customHeight="1" x14ac:dyDescent="0.15"/>
    <row r="209" ht="15" customHeight="1" x14ac:dyDescent="0.15"/>
    <row r="210" ht="15" customHeight="1" x14ac:dyDescent="0.15"/>
    <row r="211" ht="15" customHeight="1" x14ac:dyDescent="0.15"/>
    <row r="212" ht="15" customHeight="1" x14ac:dyDescent="0.15"/>
    <row r="213" ht="15" customHeight="1" x14ac:dyDescent="0.15"/>
    <row r="214" ht="15" customHeight="1" x14ac:dyDescent="0.15"/>
    <row r="215" ht="15" customHeight="1" x14ac:dyDescent="0.15"/>
    <row r="216" ht="15" customHeight="1" x14ac:dyDescent="0.15"/>
    <row r="217" ht="15" customHeight="1" x14ac:dyDescent="0.15"/>
    <row r="218" ht="15" customHeight="1" x14ac:dyDescent="0.15"/>
    <row r="219" ht="15" customHeight="1" x14ac:dyDescent="0.15"/>
    <row r="220" ht="15" customHeight="1" x14ac:dyDescent="0.15"/>
    <row r="221" ht="15" customHeight="1" x14ac:dyDescent="0.15"/>
    <row r="222" ht="15" customHeight="1" x14ac:dyDescent="0.15"/>
    <row r="223" ht="15" customHeight="1" x14ac:dyDescent="0.15"/>
    <row r="224" ht="15" customHeight="1" x14ac:dyDescent="0.15"/>
    <row r="225" ht="15" customHeight="1" x14ac:dyDescent="0.15"/>
    <row r="226" ht="15" customHeight="1" x14ac:dyDescent="0.15"/>
    <row r="227" ht="15" customHeight="1" x14ac:dyDescent="0.15"/>
    <row r="228" ht="15" customHeight="1" x14ac:dyDescent="0.15"/>
    <row r="229" ht="15" customHeight="1" x14ac:dyDescent="0.15"/>
    <row r="230" ht="15" customHeight="1" x14ac:dyDescent="0.15"/>
    <row r="231" ht="15" customHeight="1" x14ac:dyDescent="0.15"/>
    <row r="232" ht="15" customHeight="1" x14ac:dyDescent="0.15"/>
    <row r="233" ht="15" customHeight="1" x14ac:dyDescent="0.15"/>
    <row r="234" ht="15" customHeight="1" x14ac:dyDescent="0.15"/>
    <row r="235" ht="15" customHeight="1" x14ac:dyDescent="0.15"/>
    <row r="236" ht="15" customHeight="1" x14ac:dyDescent="0.15"/>
    <row r="237" ht="15" customHeight="1" x14ac:dyDescent="0.15"/>
    <row r="238" ht="15" customHeight="1" x14ac:dyDescent="0.15"/>
    <row r="239" ht="15" customHeight="1" x14ac:dyDescent="0.15"/>
    <row r="240" ht="15" customHeight="1" x14ac:dyDescent="0.15"/>
    <row r="241" ht="15" customHeight="1" x14ac:dyDescent="0.15"/>
    <row r="242" ht="15" customHeight="1" x14ac:dyDescent="0.15"/>
    <row r="243" ht="15" customHeight="1" x14ac:dyDescent="0.15"/>
    <row r="244" ht="15" customHeight="1" x14ac:dyDescent="0.15"/>
    <row r="245" ht="15" customHeight="1" x14ac:dyDescent="0.15"/>
    <row r="246" ht="15" customHeight="1" x14ac:dyDescent="0.15"/>
    <row r="247" ht="15" customHeight="1" x14ac:dyDescent="0.15"/>
    <row r="248" ht="15" customHeight="1" x14ac:dyDescent="0.15"/>
    <row r="249" ht="15" customHeight="1" x14ac:dyDescent="0.15"/>
    <row r="250" ht="15" customHeight="1" x14ac:dyDescent="0.15"/>
    <row r="251" ht="15" customHeight="1" x14ac:dyDescent="0.15"/>
    <row r="252" ht="15" customHeight="1" x14ac:dyDescent="0.15"/>
    <row r="253" ht="15" customHeight="1" x14ac:dyDescent="0.15"/>
    <row r="254" ht="15" customHeight="1" x14ac:dyDescent="0.15"/>
    <row r="255" ht="15" customHeight="1" x14ac:dyDescent="0.15"/>
    <row r="256" ht="15" customHeight="1" x14ac:dyDescent="0.15"/>
    <row r="257" ht="15" customHeight="1" x14ac:dyDescent="0.15"/>
    <row r="258" ht="15" customHeight="1" x14ac:dyDescent="0.15"/>
    <row r="259" ht="15" customHeight="1" x14ac:dyDescent="0.15"/>
    <row r="260" ht="15" customHeight="1" x14ac:dyDescent="0.15"/>
    <row r="261" ht="15" customHeight="1" x14ac:dyDescent="0.15"/>
    <row r="262" ht="15" customHeight="1" x14ac:dyDescent="0.15"/>
    <row r="263" ht="15" customHeight="1" x14ac:dyDescent="0.15"/>
    <row r="264" ht="15" customHeight="1" x14ac:dyDescent="0.15"/>
    <row r="265" ht="15" customHeight="1" x14ac:dyDescent="0.15"/>
    <row r="266" ht="15" customHeight="1" x14ac:dyDescent="0.15"/>
    <row r="267" ht="15" customHeight="1" x14ac:dyDescent="0.15"/>
    <row r="268" ht="15" customHeight="1" x14ac:dyDescent="0.15"/>
    <row r="269" ht="15" customHeight="1" x14ac:dyDescent="0.15"/>
    <row r="270" ht="15" customHeight="1" x14ac:dyDescent="0.15"/>
    <row r="271" ht="15" customHeight="1" x14ac:dyDescent="0.15"/>
    <row r="272" ht="15" customHeight="1" x14ac:dyDescent="0.15"/>
    <row r="273" ht="15" customHeight="1" x14ac:dyDescent="0.15"/>
    <row r="274" ht="15" customHeight="1" x14ac:dyDescent="0.15"/>
    <row r="275" ht="15" customHeight="1" x14ac:dyDescent="0.15"/>
    <row r="276" ht="15" customHeight="1" x14ac:dyDescent="0.15"/>
    <row r="277" ht="15" customHeight="1" x14ac:dyDescent="0.15"/>
    <row r="278" ht="15" customHeight="1" x14ac:dyDescent="0.15"/>
    <row r="279" ht="15" customHeight="1" x14ac:dyDescent="0.15"/>
    <row r="280" ht="15" customHeight="1" x14ac:dyDescent="0.15"/>
    <row r="281" ht="15" customHeight="1" x14ac:dyDescent="0.15"/>
    <row r="282" ht="15" customHeight="1" x14ac:dyDescent="0.15"/>
    <row r="283" ht="15" customHeight="1" x14ac:dyDescent="0.15"/>
    <row r="284" ht="15" customHeight="1" x14ac:dyDescent="0.15"/>
    <row r="285" ht="15" customHeight="1" x14ac:dyDescent="0.15"/>
    <row r="286" ht="15" customHeight="1" x14ac:dyDescent="0.15"/>
    <row r="287" ht="15" customHeight="1" x14ac:dyDescent="0.15"/>
    <row r="288" ht="15" customHeight="1" x14ac:dyDescent="0.15"/>
    <row r="289" ht="15" customHeight="1" x14ac:dyDescent="0.15"/>
    <row r="290" ht="15" customHeight="1" x14ac:dyDescent="0.15"/>
    <row r="291" ht="15" customHeight="1" x14ac:dyDescent="0.15"/>
    <row r="292" ht="15" customHeight="1" x14ac:dyDescent="0.15"/>
    <row r="293" ht="15" customHeight="1" x14ac:dyDescent="0.15"/>
    <row r="294" ht="15" customHeight="1" x14ac:dyDescent="0.15"/>
    <row r="295" ht="15" customHeight="1" x14ac:dyDescent="0.15"/>
    <row r="296" ht="15" customHeight="1" x14ac:dyDescent="0.15"/>
    <row r="297" ht="15" customHeight="1" x14ac:dyDescent="0.15"/>
    <row r="298" ht="15" customHeight="1" x14ac:dyDescent="0.15"/>
    <row r="299" ht="15" customHeight="1" x14ac:dyDescent="0.15"/>
    <row r="300" ht="15" customHeight="1" x14ac:dyDescent="0.15"/>
    <row r="301" ht="15" customHeight="1" x14ac:dyDescent="0.15"/>
    <row r="302" ht="15" customHeight="1" x14ac:dyDescent="0.15"/>
    <row r="303" ht="15" customHeight="1" x14ac:dyDescent="0.15"/>
    <row r="304" ht="15" customHeight="1" x14ac:dyDescent="0.15"/>
    <row r="305" ht="15" customHeight="1" x14ac:dyDescent="0.15"/>
    <row r="306" ht="15" customHeight="1" x14ac:dyDescent="0.15"/>
    <row r="307" ht="15" customHeight="1" x14ac:dyDescent="0.15"/>
    <row r="308" ht="15" customHeight="1" x14ac:dyDescent="0.15"/>
    <row r="309" ht="15" customHeight="1" x14ac:dyDescent="0.15"/>
    <row r="310" ht="15" customHeight="1" x14ac:dyDescent="0.15"/>
    <row r="311" ht="15" customHeight="1" x14ac:dyDescent="0.15"/>
    <row r="312" ht="15" customHeight="1" x14ac:dyDescent="0.15"/>
    <row r="313" ht="15" customHeight="1" x14ac:dyDescent="0.15"/>
    <row r="314" ht="15" customHeight="1" x14ac:dyDescent="0.15"/>
    <row r="315" ht="15" customHeight="1" x14ac:dyDescent="0.15"/>
    <row r="316" ht="15" customHeight="1" x14ac:dyDescent="0.15"/>
    <row r="317" ht="15" customHeight="1" x14ac:dyDescent="0.15"/>
    <row r="318" ht="15" customHeight="1" x14ac:dyDescent="0.15"/>
    <row r="319" ht="15" customHeight="1" x14ac:dyDescent="0.15"/>
    <row r="320" ht="15" customHeight="1" x14ac:dyDescent="0.15"/>
    <row r="321" ht="15" customHeight="1" x14ac:dyDescent="0.15"/>
    <row r="322" ht="15" customHeight="1" x14ac:dyDescent="0.15"/>
    <row r="323" ht="15" customHeight="1" x14ac:dyDescent="0.15"/>
    <row r="324" ht="15" customHeight="1" x14ac:dyDescent="0.15"/>
    <row r="325" ht="15" customHeight="1" x14ac:dyDescent="0.15"/>
    <row r="326" ht="15" customHeight="1" x14ac:dyDescent="0.15"/>
    <row r="327" ht="15" customHeight="1" x14ac:dyDescent="0.15"/>
    <row r="328" ht="15" customHeight="1" x14ac:dyDescent="0.15"/>
    <row r="329" ht="15" customHeight="1" x14ac:dyDescent="0.15"/>
    <row r="330" ht="15" customHeight="1" x14ac:dyDescent="0.15"/>
    <row r="331" ht="15" customHeight="1" x14ac:dyDescent="0.15"/>
    <row r="332" ht="15" customHeight="1" x14ac:dyDescent="0.15"/>
    <row r="333" ht="15" customHeight="1" x14ac:dyDescent="0.15"/>
    <row r="334" ht="15" customHeight="1" x14ac:dyDescent="0.15"/>
    <row r="335" ht="15" customHeight="1" x14ac:dyDescent="0.15"/>
    <row r="336" ht="15" customHeight="1" x14ac:dyDescent="0.15"/>
    <row r="337" ht="15" customHeight="1" x14ac:dyDescent="0.15"/>
    <row r="338" ht="15" customHeight="1" x14ac:dyDescent="0.15"/>
    <row r="339" ht="15" customHeight="1" x14ac:dyDescent="0.15"/>
    <row r="340" ht="15" customHeight="1" x14ac:dyDescent="0.15"/>
    <row r="341" ht="15" customHeight="1" x14ac:dyDescent="0.15"/>
    <row r="342" ht="15" customHeight="1" x14ac:dyDescent="0.15"/>
    <row r="343" ht="15" customHeight="1" x14ac:dyDescent="0.15"/>
    <row r="344" ht="15" customHeight="1" x14ac:dyDescent="0.15"/>
    <row r="345" ht="15" customHeight="1" x14ac:dyDescent="0.15"/>
    <row r="346" ht="15" customHeight="1" x14ac:dyDescent="0.15"/>
    <row r="347" ht="15" customHeight="1" x14ac:dyDescent="0.15"/>
    <row r="348" ht="15" customHeight="1" x14ac:dyDescent="0.15"/>
    <row r="349" ht="15" customHeight="1" x14ac:dyDescent="0.15"/>
    <row r="350" ht="15" customHeight="1" x14ac:dyDescent="0.15"/>
    <row r="351" ht="15" customHeight="1" x14ac:dyDescent="0.15"/>
    <row r="352" ht="15" customHeight="1" x14ac:dyDescent="0.15"/>
    <row r="353" ht="15" customHeight="1" x14ac:dyDescent="0.15"/>
    <row r="354" ht="15" customHeight="1" x14ac:dyDescent="0.15"/>
    <row r="355" ht="15" customHeight="1" x14ac:dyDescent="0.15"/>
    <row r="356" ht="15" customHeight="1" x14ac:dyDescent="0.15"/>
    <row r="357" ht="15" customHeight="1" x14ac:dyDescent="0.15"/>
    <row r="358" ht="15" customHeight="1" x14ac:dyDescent="0.15"/>
    <row r="359" ht="15" customHeight="1" x14ac:dyDescent="0.15"/>
    <row r="360" ht="15" customHeight="1" x14ac:dyDescent="0.15"/>
    <row r="361" ht="15" customHeight="1" x14ac:dyDescent="0.15"/>
    <row r="362" ht="15" customHeight="1" x14ac:dyDescent="0.15"/>
    <row r="363" ht="15" customHeight="1" x14ac:dyDescent="0.15"/>
    <row r="364" ht="15" customHeight="1" x14ac:dyDescent="0.15"/>
    <row r="365" ht="15" customHeight="1" x14ac:dyDescent="0.15"/>
    <row r="366" ht="15" customHeight="1" x14ac:dyDescent="0.15"/>
    <row r="367" ht="15" customHeight="1" x14ac:dyDescent="0.15"/>
    <row r="368" ht="15" customHeight="1" x14ac:dyDescent="0.15"/>
    <row r="369" ht="15" customHeight="1" x14ac:dyDescent="0.15"/>
    <row r="370" ht="15" customHeight="1" x14ac:dyDescent="0.15"/>
    <row r="371" ht="15" customHeight="1" x14ac:dyDescent="0.15"/>
    <row r="372" ht="15" customHeight="1" x14ac:dyDescent="0.15"/>
    <row r="373" ht="15" customHeight="1" x14ac:dyDescent="0.15"/>
    <row r="374" ht="15" customHeight="1" x14ac:dyDescent="0.15"/>
    <row r="375" ht="15" customHeight="1" x14ac:dyDescent="0.15"/>
    <row r="376" ht="15" customHeight="1" x14ac:dyDescent="0.15"/>
    <row r="377" ht="15" customHeight="1" x14ac:dyDescent="0.15"/>
    <row r="378" ht="15" customHeight="1" x14ac:dyDescent="0.15"/>
    <row r="379" ht="15" customHeight="1" x14ac:dyDescent="0.15"/>
    <row r="380" ht="15" customHeight="1" x14ac:dyDescent="0.15"/>
    <row r="381" ht="15" customHeight="1" x14ac:dyDescent="0.15"/>
    <row r="382" ht="15" customHeight="1" x14ac:dyDescent="0.15"/>
    <row r="383" ht="15" customHeight="1" x14ac:dyDescent="0.15"/>
    <row r="384" ht="15" customHeight="1" x14ac:dyDescent="0.15"/>
    <row r="385" ht="15" customHeight="1" x14ac:dyDescent="0.15"/>
    <row r="386" ht="15" customHeight="1" x14ac:dyDescent="0.15"/>
    <row r="387" ht="15" customHeight="1" x14ac:dyDescent="0.15"/>
    <row r="388" ht="15" customHeight="1" x14ac:dyDescent="0.15"/>
    <row r="389" ht="15" customHeight="1" x14ac:dyDescent="0.15"/>
    <row r="390" ht="15" customHeight="1" x14ac:dyDescent="0.15"/>
    <row r="391" ht="15" customHeight="1" x14ac:dyDescent="0.15"/>
    <row r="392" ht="15" customHeight="1" x14ac:dyDescent="0.15"/>
    <row r="393" ht="15" customHeight="1" x14ac:dyDescent="0.15"/>
    <row r="394" ht="15" customHeight="1" x14ac:dyDescent="0.15"/>
    <row r="395" ht="15" customHeight="1" x14ac:dyDescent="0.15"/>
    <row r="396" ht="15" customHeight="1" x14ac:dyDescent="0.15"/>
    <row r="397" ht="15" customHeight="1" x14ac:dyDescent="0.15"/>
    <row r="398" ht="15" customHeight="1" x14ac:dyDescent="0.15"/>
    <row r="399" ht="15" customHeight="1" x14ac:dyDescent="0.15"/>
    <row r="400" ht="15" customHeight="1" x14ac:dyDescent="0.15"/>
    <row r="401" ht="15" customHeight="1" x14ac:dyDescent="0.15"/>
    <row r="402" ht="15" customHeight="1" x14ac:dyDescent="0.15"/>
    <row r="403" ht="15" customHeight="1" x14ac:dyDescent="0.15"/>
    <row r="404" ht="15" customHeight="1" x14ac:dyDescent="0.15"/>
    <row r="405" ht="15" customHeight="1" x14ac:dyDescent="0.15"/>
    <row r="406" ht="15" customHeight="1" x14ac:dyDescent="0.15"/>
    <row r="407" ht="15" customHeight="1" x14ac:dyDescent="0.15"/>
    <row r="408" ht="15" customHeight="1" x14ac:dyDescent="0.15"/>
    <row r="409" ht="15" customHeight="1" x14ac:dyDescent="0.15"/>
    <row r="410" ht="15" customHeight="1" x14ac:dyDescent="0.15"/>
    <row r="411" ht="15" customHeight="1" x14ac:dyDescent="0.15"/>
    <row r="412" ht="15" customHeight="1" x14ac:dyDescent="0.15"/>
    <row r="413" ht="15" customHeight="1" x14ac:dyDescent="0.15"/>
    <row r="414" ht="15" customHeight="1" x14ac:dyDescent="0.15"/>
    <row r="415" ht="15" customHeight="1" x14ac:dyDescent="0.15"/>
    <row r="416" ht="15" customHeight="1" x14ac:dyDescent="0.15"/>
    <row r="417" ht="15" customHeight="1" x14ac:dyDescent="0.15"/>
    <row r="418" ht="15" customHeight="1" x14ac:dyDescent="0.15"/>
    <row r="419" ht="15" customHeight="1" x14ac:dyDescent="0.15"/>
    <row r="420" ht="15" customHeight="1" x14ac:dyDescent="0.15"/>
    <row r="421" ht="15" customHeight="1" x14ac:dyDescent="0.15"/>
    <row r="422" ht="15" customHeight="1" x14ac:dyDescent="0.15"/>
    <row r="423" ht="15" customHeight="1" x14ac:dyDescent="0.15"/>
    <row r="424" ht="15" customHeight="1" x14ac:dyDescent="0.15"/>
    <row r="425" ht="15" customHeight="1" x14ac:dyDescent="0.15"/>
    <row r="426" ht="15" customHeight="1" x14ac:dyDescent="0.15"/>
    <row r="427" ht="15" customHeight="1" x14ac:dyDescent="0.15"/>
    <row r="428" ht="15" customHeight="1" x14ac:dyDescent="0.15"/>
    <row r="429" ht="15" customHeight="1" x14ac:dyDescent="0.15"/>
    <row r="430" ht="15" customHeight="1" x14ac:dyDescent="0.15"/>
    <row r="431" ht="15" customHeight="1" x14ac:dyDescent="0.15"/>
    <row r="432" ht="15" customHeight="1" x14ac:dyDescent="0.15"/>
    <row r="433" ht="15" customHeight="1" x14ac:dyDescent="0.15"/>
    <row r="434" ht="15" customHeight="1" x14ac:dyDescent="0.15"/>
    <row r="435" ht="15" customHeight="1" x14ac:dyDescent="0.15"/>
    <row r="436" ht="15" customHeight="1" x14ac:dyDescent="0.15"/>
    <row r="437" ht="15" customHeight="1" x14ac:dyDescent="0.15"/>
    <row r="438" ht="15" customHeight="1" x14ac:dyDescent="0.15"/>
    <row r="439" ht="15" customHeight="1" x14ac:dyDescent="0.15"/>
    <row r="440" ht="15" customHeight="1" x14ac:dyDescent="0.15"/>
    <row r="441" ht="15" customHeight="1" x14ac:dyDescent="0.15"/>
    <row r="442" ht="15" customHeight="1" x14ac:dyDescent="0.15"/>
    <row r="443" ht="15" customHeight="1" x14ac:dyDescent="0.15"/>
    <row r="444" ht="15" customHeight="1" x14ac:dyDescent="0.15"/>
    <row r="445" ht="15" customHeight="1" x14ac:dyDescent="0.15"/>
    <row r="446" ht="15" customHeight="1" x14ac:dyDescent="0.15"/>
    <row r="447" ht="15" customHeight="1" x14ac:dyDescent="0.15"/>
    <row r="448" ht="15" customHeight="1" x14ac:dyDescent="0.15"/>
    <row r="449" ht="15" customHeight="1" x14ac:dyDescent="0.15"/>
    <row r="450" ht="15" customHeight="1" x14ac:dyDescent="0.15"/>
    <row r="451" ht="15" customHeight="1" x14ac:dyDescent="0.15"/>
    <row r="452" ht="15" customHeight="1" x14ac:dyDescent="0.15"/>
    <row r="453" ht="15" customHeight="1" x14ac:dyDescent="0.15"/>
    <row r="454" ht="15" customHeight="1" x14ac:dyDescent="0.15"/>
    <row r="455" ht="15" customHeight="1" x14ac:dyDescent="0.15"/>
    <row r="456" ht="15" customHeight="1" x14ac:dyDescent="0.15"/>
    <row r="457" ht="15" customHeight="1" x14ac:dyDescent="0.15"/>
    <row r="458" ht="15" customHeight="1" x14ac:dyDescent="0.15"/>
    <row r="459" ht="15" customHeight="1" x14ac:dyDescent="0.15"/>
    <row r="460" ht="15" customHeight="1" x14ac:dyDescent="0.15"/>
    <row r="461" ht="15" customHeight="1" x14ac:dyDescent="0.15"/>
    <row r="462" ht="15" customHeight="1" x14ac:dyDescent="0.15"/>
    <row r="463" ht="15" customHeight="1" x14ac:dyDescent="0.15"/>
    <row r="464" ht="15" customHeight="1" x14ac:dyDescent="0.15"/>
    <row r="465" ht="15" customHeight="1" x14ac:dyDescent="0.15"/>
    <row r="466" ht="15" customHeight="1" x14ac:dyDescent="0.15"/>
    <row r="467" ht="15" customHeight="1" x14ac:dyDescent="0.15"/>
    <row r="468" ht="15" customHeight="1" x14ac:dyDescent="0.15"/>
    <row r="469" ht="15" customHeight="1" x14ac:dyDescent="0.15"/>
    <row r="470" ht="15" customHeight="1" x14ac:dyDescent="0.15"/>
    <row r="471" ht="15" customHeight="1" x14ac:dyDescent="0.15"/>
    <row r="472" ht="15" customHeight="1" x14ac:dyDescent="0.15"/>
    <row r="473" ht="15" customHeight="1" x14ac:dyDescent="0.15"/>
    <row r="474" ht="15" customHeight="1" x14ac:dyDescent="0.15"/>
    <row r="475" ht="15" customHeight="1" x14ac:dyDescent="0.15"/>
    <row r="476" ht="15" customHeight="1" x14ac:dyDescent="0.15"/>
    <row r="477" ht="15" customHeight="1" x14ac:dyDescent="0.15"/>
    <row r="478" ht="15" customHeight="1" x14ac:dyDescent="0.15"/>
    <row r="479" ht="15" customHeight="1" x14ac:dyDescent="0.15"/>
    <row r="480" ht="15" customHeight="1" x14ac:dyDescent="0.15"/>
    <row r="481" ht="15" customHeight="1" x14ac:dyDescent="0.15"/>
    <row r="482" ht="15" customHeight="1" x14ac:dyDescent="0.15"/>
    <row r="483" ht="15" customHeight="1" x14ac:dyDescent="0.15"/>
    <row r="484" ht="15" customHeight="1" x14ac:dyDescent="0.15"/>
    <row r="485" ht="15" customHeight="1" x14ac:dyDescent="0.15"/>
    <row r="486" ht="15" customHeight="1" x14ac:dyDescent="0.15"/>
    <row r="487" ht="15" customHeight="1" x14ac:dyDescent="0.15"/>
    <row r="488" ht="15" customHeight="1" x14ac:dyDescent="0.15"/>
    <row r="489" ht="15" customHeight="1" x14ac:dyDescent="0.15"/>
    <row r="490" ht="15" customHeight="1" x14ac:dyDescent="0.15"/>
    <row r="491" ht="15" customHeight="1" x14ac:dyDescent="0.15"/>
    <row r="492" ht="15" customHeight="1" x14ac:dyDescent="0.15"/>
    <row r="493" ht="15" customHeight="1" x14ac:dyDescent="0.15"/>
    <row r="494" ht="15" customHeight="1" x14ac:dyDescent="0.15"/>
    <row r="495" ht="15" customHeight="1" x14ac:dyDescent="0.15"/>
    <row r="496" ht="15" customHeight="1" x14ac:dyDescent="0.15"/>
    <row r="497" ht="15" customHeight="1" x14ac:dyDescent="0.15"/>
    <row r="498" ht="15" customHeight="1" x14ac:dyDescent="0.15"/>
    <row r="499" ht="15" customHeight="1" x14ac:dyDescent="0.15"/>
    <row r="500" ht="15" customHeight="1" x14ac:dyDescent="0.15"/>
    <row r="501" ht="15" customHeight="1" x14ac:dyDescent="0.15"/>
    <row r="502" ht="15" customHeight="1" x14ac:dyDescent="0.15"/>
    <row r="503" ht="15" customHeight="1" x14ac:dyDescent="0.15"/>
    <row r="504" ht="15" customHeight="1" x14ac:dyDescent="0.15"/>
    <row r="505" ht="15" customHeight="1" x14ac:dyDescent="0.15"/>
    <row r="506" ht="15" customHeight="1" x14ac:dyDescent="0.15"/>
    <row r="507" ht="15" customHeight="1" x14ac:dyDescent="0.15"/>
    <row r="508" ht="15" customHeight="1" x14ac:dyDescent="0.15"/>
    <row r="509" ht="15" customHeight="1" x14ac:dyDescent="0.15"/>
    <row r="510" ht="15" customHeight="1" x14ac:dyDescent="0.15"/>
    <row r="511" ht="15" customHeight="1" x14ac:dyDescent="0.15"/>
    <row r="512" ht="15" customHeight="1" x14ac:dyDescent="0.15"/>
    <row r="513" ht="15" customHeight="1" x14ac:dyDescent="0.15"/>
    <row r="514" ht="15" customHeight="1" x14ac:dyDescent="0.15"/>
    <row r="515" ht="15" customHeight="1" x14ac:dyDescent="0.15"/>
    <row r="516" ht="15" customHeight="1" x14ac:dyDescent="0.15"/>
    <row r="517" ht="15" customHeight="1" x14ac:dyDescent="0.15"/>
    <row r="518" ht="15" customHeight="1" x14ac:dyDescent="0.15"/>
    <row r="519" ht="15" customHeight="1" x14ac:dyDescent="0.15"/>
    <row r="520" ht="15" customHeight="1" x14ac:dyDescent="0.15"/>
    <row r="521" ht="15" customHeight="1" x14ac:dyDescent="0.15"/>
    <row r="522" ht="15" customHeight="1" x14ac:dyDescent="0.15"/>
    <row r="523" ht="15" customHeight="1" x14ac:dyDescent="0.15"/>
    <row r="524" ht="15" customHeight="1" x14ac:dyDescent="0.15"/>
    <row r="525" ht="15" customHeight="1" x14ac:dyDescent="0.15"/>
    <row r="526" ht="15" customHeight="1" x14ac:dyDescent="0.15"/>
    <row r="527" ht="15" customHeight="1" x14ac:dyDescent="0.15"/>
    <row r="528" ht="15" customHeight="1" x14ac:dyDescent="0.15"/>
    <row r="529" ht="15" customHeight="1" x14ac:dyDescent="0.15"/>
    <row r="530" ht="15" customHeight="1" x14ac:dyDescent="0.15"/>
    <row r="531" ht="15" customHeight="1" x14ac:dyDescent="0.15"/>
    <row r="532" ht="15" customHeight="1" x14ac:dyDescent="0.15"/>
    <row r="533" ht="15" customHeight="1" x14ac:dyDescent="0.15"/>
    <row r="534" ht="15" customHeight="1" x14ac:dyDescent="0.15"/>
    <row r="535" ht="15" customHeight="1" x14ac:dyDescent="0.15"/>
    <row r="536" ht="15" customHeight="1" x14ac:dyDescent="0.15"/>
    <row r="537" ht="15" customHeight="1" x14ac:dyDescent="0.15"/>
    <row r="538" ht="15" customHeight="1" x14ac:dyDescent="0.15"/>
    <row r="539" ht="15" customHeight="1" x14ac:dyDescent="0.15"/>
    <row r="540" ht="15" customHeight="1" x14ac:dyDescent="0.15"/>
    <row r="541" ht="15" customHeight="1" x14ac:dyDescent="0.15"/>
    <row r="542" ht="15" customHeight="1" x14ac:dyDescent="0.15"/>
    <row r="543" ht="15" customHeight="1" x14ac:dyDescent="0.15"/>
    <row r="544" ht="15" customHeight="1" x14ac:dyDescent="0.15"/>
    <row r="545" ht="15" customHeight="1" x14ac:dyDescent="0.15"/>
    <row r="546" ht="15" customHeight="1" x14ac:dyDescent="0.15"/>
    <row r="547" ht="15" customHeight="1" x14ac:dyDescent="0.15"/>
    <row r="548" ht="15" customHeight="1" x14ac:dyDescent="0.15"/>
    <row r="549" ht="15" customHeight="1" x14ac:dyDescent="0.15"/>
    <row r="550" ht="15" customHeight="1" x14ac:dyDescent="0.15"/>
    <row r="551" ht="15" customHeight="1" x14ac:dyDescent="0.15"/>
    <row r="552" ht="15" customHeight="1" x14ac:dyDescent="0.15"/>
    <row r="553" ht="15" customHeight="1" x14ac:dyDescent="0.15"/>
    <row r="554" ht="15" customHeight="1" x14ac:dyDescent="0.15"/>
    <row r="555" ht="15" customHeight="1" x14ac:dyDescent="0.15"/>
    <row r="556" ht="15" customHeight="1" x14ac:dyDescent="0.15"/>
  </sheetData>
  <phoneticPr fontId="2"/>
  <pageMargins left="0.78740157480314965" right="0.78740157480314965" top="0.39370078740157483" bottom="0.55118110236220474" header="0.51181102362204722" footer="0.23622047244094491"/>
  <pageSetup paperSize="9" firstPageNumber="2" orientation="landscape" useFirstPageNumber="1" r:id="rId1"/>
  <headerFooter alignWithMargins="0">
    <oddFooter>&amp;C-&amp;P--</oddFooter>
  </headerFooter>
  <rowBreaks count="1" manualBreakCount="1">
    <brk id="37" max="16383" man="1"/>
  </rowBreaks>
  <colBreaks count="1" manualBreakCount="1">
    <brk id="12" max="7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F515"/>
  <sheetViews>
    <sheetView view="pageBreakPreview" zoomScaleNormal="100" zoomScaleSheetLayoutView="100" workbookViewId="0">
      <pane xSplit="1" ySplit="3" topLeftCell="Z22" activePane="bottomRight" state="frozen"/>
      <selection pane="topRight" activeCell="B1" sqref="B1"/>
      <selection pane="bottomLeft" activeCell="A2" sqref="A2"/>
      <selection pane="bottomRight" activeCell="AH26" sqref="AH26"/>
    </sheetView>
  </sheetViews>
  <sheetFormatPr defaultColWidth="9" defaultRowHeight="12" x14ac:dyDescent="0.15"/>
  <cols>
    <col min="1" max="1" width="24.77734375" style="12" customWidth="1"/>
    <col min="2" max="3" width="8.6640625" style="12" hidden="1" customWidth="1"/>
    <col min="4" max="9" width="9.77734375" style="12" customWidth="1"/>
    <col min="10" max="11" width="9.77734375" style="9" customWidth="1"/>
    <col min="12" max="24" width="9.77734375" style="12" customWidth="1"/>
    <col min="25" max="25" width="9.77734375" style="85" customWidth="1"/>
    <col min="26" max="34" width="9.77734375" style="12" customWidth="1"/>
    <col min="35" max="16384" width="9" style="12"/>
  </cols>
  <sheetData>
    <row r="1" spans="1:32" ht="18" customHeight="1" x14ac:dyDescent="0.2">
      <c r="A1" s="29" t="s">
        <v>97</v>
      </c>
      <c r="K1" s="70" t="str">
        <f>財政指標!$L$1</f>
        <v>塩谷町</v>
      </c>
      <c r="U1" s="70" t="str">
        <f>財政指標!$L$1</f>
        <v>塩谷町</v>
      </c>
      <c r="W1" s="70"/>
      <c r="AE1" s="70" t="str">
        <f>財政指標!$L$1</f>
        <v>塩谷町</v>
      </c>
    </row>
    <row r="2" spans="1:32" ht="18" customHeight="1" x14ac:dyDescent="0.15">
      <c r="K2" s="12"/>
      <c r="L2" s="21" t="s">
        <v>169</v>
      </c>
      <c r="U2" s="17"/>
      <c r="V2" s="17" t="s">
        <v>169</v>
      </c>
      <c r="W2" s="21"/>
      <c r="X2" s="21"/>
      <c r="Y2" s="86"/>
      <c r="Z2" s="17"/>
      <c r="AA2" s="17"/>
      <c r="AB2" s="17"/>
      <c r="AC2" s="17"/>
      <c r="AE2" s="17"/>
      <c r="AF2" s="17" t="s">
        <v>169</v>
      </c>
    </row>
    <row r="3" spans="1:32" s="77" customFormat="1" ht="18" customHeight="1" x14ac:dyDescent="0.2">
      <c r="A3" s="57"/>
      <c r="B3" s="57" t="s">
        <v>10</v>
      </c>
      <c r="C3" s="57" t="s">
        <v>9</v>
      </c>
      <c r="D3" s="57" t="s">
        <v>8</v>
      </c>
      <c r="E3" s="57" t="s">
        <v>7</v>
      </c>
      <c r="F3" s="57" t="s">
        <v>6</v>
      </c>
      <c r="G3" s="57" t="s">
        <v>5</v>
      </c>
      <c r="H3" s="57" t="s">
        <v>4</v>
      </c>
      <c r="I3" s="57" t="s">
        <v>3</v>
      </c>
      <c r="J3" s="56" t="s">
        <v>2</v>
      </c>
      <c r="K3" s="56" t="s">
        <v>82</v>
      </c>
      <c r="L3" s="57" t="s">
        <v>83</v>
      </c>
      <c r="M3" s="57" t="s">
        <v>174</v>
      </c>
      <c r="N3" s="76" t="s">
        <v>182</v>
      </c>
      <c r="O3" s="47" t="s">
        <v>183</v>
      </c>
      <c r="P3" s="47" t="s">
        <v>184</v>
      </c>
      <c r="Q3" s="47" t="s">
        <v>187</v>
      </c>
      <c r="R3" s="47" t="s">
        <v>196</v>
      </c>
      <c r="S3" s="47" t="s">
        <v>197</v>
      </c>
      <c r="T3" s="47" t="s">
        <v>204</v>
      </c>
      <c r="U3" s="47" t="s">
        <v>205</v>
      </c>
      <c r="V3" s="47" t="s">
        <v>206</v>
      </c>
      <c r="W3" s="47" t="s">
        <v>207</v>
      </c>
      <c r="X3" s="47" t="s">
        <v>209</v>
      </c>
      <c r="Y3" s="87" t="s">
        <v>212</v>
      </c>
      <c r="Z3" s="47" t="s">
        <v>213</v>
      </c>
      <c r="AA3" s="47" t="s">
        <v>214</v>
      </c>
      <c r="AB3" s="47" t="s">
        <v>219</v>
      </c>
      <c r="AC3" s="47" t="s">
        <v>223</v>
      </c>
      <c r="AD3" s="47" t="s">
        <v>227</v>
      </c>
      <c r="AE3" s="47" t="str">
        <f>財政指標!AF3</f>
        <v>１８(H30)</v>
      </c>
      <c r="AF3" s="47" t="str">
        <f>財政指標!AG3</f>
        <v>１９(R1)</v>
      </c>
    </row>
    <row r="4" spans="1:32" ht="18" customHeight="1" x14ac:dyDescent="0.15">
      <c r="A4" s="13" t="s">
        <v>40</v>
      </c>
      <c r="B4" s="15">
        <f t="shared" ref="B4:J4" si="0">SUM(B5:B8)</f>
        <v>0</v>
      </c>
      <c r="C4" s="15">
        <f t="shared" si="0"/>
        <v>679795</v>
      </c>
      <c r="D4" s="15">
        <f t="shared" si="0"/>
        <v>704884</v>
      </c>
      <c r="E4" s="15">
        <f t="shared" si="0"/>
        <v>748020</v>
      </c>
      <c r="F4" s="15">
        <f t="shared" si="0"/>
        <v>678017</v>
      </c>
      <c r="G4" s="15">
        <f t="shared" si="0"/>
        <v>605094</v>
      </c>
      <c r="H4" s="15">
        <f t="shared" si="0"/>
        <v>580287</v>
      </c>
      <c r="I4" s="15">
        <f t="shared" si="0"/>
        <v>560616</v>
      </c>
      <c r="J4" s="15">
        <f t="shared" si="0"/>
        <v>676575</v>
      </c>
      <c r="K4" s="15">
        <f t="shared" ref="K4:P4" si="1">SUM(K5:K8)</f>
        <v>564050</v>
      </c>
      <c r="L4" s="15">
        <f t="shared" si="1"/>
        <v>536057</v>
      </c>
      <c r="M4" s="15">
        <f t="shared" si="1"/>
        <v>525431</v>
      </c>
      <c r="N4" s="15">
        <f t="shared" si="1"/>
        <v>479044</v>
      </c>
      <c r="O4" s="15">
        <f t="shared" si="1"/>
        <v>466588</v>
      </c>
      <c r="P4" s="15">
        <f t="shared" si="1"/>
        <v>427725</v>
      </c>
      <c r="Q4" s="15">
        <f>SUM(Q5:Q8)</f>
        <v>469711</v>
      </c>
      <c r="R4" s="15">
        <f>SUM(R5:R8)</f>
        <v>455866</v>
      </c>
      <c r="S4" s="15">
        <f>SUM(S5:S8)</f>
        <v>528225</v>
      </c>
      <c r="T4" s="15">
        <f>SUM(T5:T8)</f>
        <v>604132</v>
      </c>
      <c r="U4" s="15">
        <f>SUM(U5:U8)</f>
        <v>598522</v>
      </c>
      <c r="V4" s="15">
        <v>562957</v>
      </c>
      <c r="W4" s="15">
        <v>526031</v>
      </c>
      <c r="X4" s="15">
        <v>537422</v>
      </c>
      <c r="Y4" s="81">
        <f t="shared" ref="Y4:AD4" si="2">SUM(Y5:Y8)</f>
        <v>565677</v>
      </c>
      <c r="Z4" s="81">
        <f t="shared" si="2"/>
        <v>569130</v>
      </c>
      <c r="AA4" s="81">
        <f t="shared" si="2"/>
        <v>544168</v>
      </c>
      <c r="AB4" s="81">
        <f t="shared" si="2"/>
        <v>543477</v>
      </c>
      <c r="AC4" s="81">
        <f t="shared" si="2"/>
        <v>541820</v>
      </c>
      <c r="AD4" s="81">
        <f t="shared" si="2"/>
        <v>553175</v>
      </c>
      <c r="AE4" s="81">
        <v>570170</v>
      </c>
      <c r="AF4" s="81">
        <v>571658</v>
      </c>
    </row>
    <row r="5" spans="1:32" ht="18" customHeight="1" x14ac:dyDescent="0.15">
      <c r="A5" s="13" t="s">
        <v>41</v>
      </c>
      <c r="B5" s="15"/>
      <c r="C5" s="15">
        <v>8640</v>
      </c>
      <c r="D5" s="15">
        <v>7104</v>
      </c>
      <c r="E5" s="15">
        <v>6998</v>
      </c>
      <c r="F5" s="15">
        <v>6603</v>
      </c>
      <c r="G5" s="15">
        <v>7362</v>
      </c>
      <c r="H5" s="15">
        <v>7412</v>
      </c>
      <c r="I5" s="15">
        <v>10010</v>
      </c>
      <c r="J5" s="15">
        <v>9730</v>
      </c>
      <c r="K5" s="15">
        <v>10200</v>
      </c>
      <c r="L5" s="15">
        <v>10022</v>
      </c>
      <c r="M5" s="15">
        <v>9735</v>
      </c>
      <c r="N5" s="15">
        <v>9739</v>
      </c>
      <c r="O5" s="15">
        <v>9315</v>
      </c>
      <c r="P5" s="15">
        <v>9057</v>
      </c>
      <c r="Q5" s="15">
        <v>14479</v>
      </c>
      <c r="R5" s="15">
        <v>14599</v>
      </c>
      <c r="S5" s="15">
        <v>18852</v>
      </c>
      <c r="T5" s="15">
        <v>18602</v>
      </c>
      <c r="U5" s="15">
        <v>19401</v>
      </c>
      <c r="V5" s="15">
        <v>19650</v>
      </c>
      <c r="W5" s="15">
        <v>18870</v>
      </c>
      <c r="X5" s="15">
        <v>18637</v>
      </c>
      <c r="Y5" s="81">
        <v>18535</v>
      </c>
      <c r="Z5" s="81">
        <v>18394</v>
      </c>
      <c r="AA5" s="81">
        <v>21310</v>
      </c>
      <c r="AB5" s="81">
        <v>19641</v>
      </c>
      <c r="AC5" s="81">
        <v>20245</v>
      </c>
      <c r="AD5" s="81">
        <v>20291</v>
      </c>
      <c r="AE5" s="81">
        <v>19759</v>
      </c>
      <c r="AF5" s="81">
        <v>19895</v>
      </c>
    </row>
    <row r="6" spans="1:32" ht="18" customHeight="1" x14ac:dyDescent="0.15">
      <c r="A6" s="13" t="s">
        <v>42</v>
      </c>
      <c r="B6" s="16"/>
      <c r="C6" s="16">
        <v>543332</v>
      </c>
      <c r="D6" s="16">
        <v>452336</v>
      </c>
      <c r="E6" s="16">
        <v>522352</v>
      </c>
      <c r="F6" s="16">
        <v>501295</v>
      </c>
      <c r="G6" s="16">
        <v>439589</v>
      </c>
      <c r="H6" s="16">
        <v>441119</v>
      </c>
      <c r="I6" s="16">
        <v>423750</v>
      </c>
      <c r="J6" s="16">
        <v>479567</v>
      </c>
      <c r="K6" s="16">
        <v>416742</v>
      </c>
      <c r="L6" s="16">
        <v>406788</v>
      </c>
      <c r="M6" s="16">
        <v>383552</v>
      </c>
      <c r="N6" s="16">
        <v>379874</v>
      </c>
      <c r="O6" s="16">
        <v>363290</v>
      </c>
      <c r="P6" s="16">
        <v>340376</v>
      </c>
      <c r="Q6" s="16">
        <v>329259</v>
      </c>
      <c r="R6" s="16">
        <v>331982</v>
      </c>
      <c r="S6" s="16">
        <v>360168</v>
      </c>
      <c r="T6" s="16">
        <v>482393</v>
      </c>
      <c r="U6" s="16">
        <v>497990</v>
      </c>
      <c r="V6" s="16">
        <v>493487</v>
      </c>
      <c r="W6" s="16">
        <v>447813</v>
      </c>
      <c r="X6" s="16">
        <v>450554</v>
      </c>
      <c r="Y6" s="88">
        <v>471846</v>
      </c>
      <c r="Z6" s="16">
        <v>464722</v>
      </c>
      <c r="AA6" s="16">
        <v>448683</v>
      </c>
      <c r="AB6" s="16">
        <v>430143</v>
      </c>
      <c r="AC6" s="16">
        <v>440492</v>
      </c>
      <c r="AD6" s="16">
        <v>451400</v>
      </c>
      <c r="AE6" s="16">
        <v>458674</v>
      </c>
      <c r="AF6" s="16">
        <v>450163</v>
      </c>
    </row>
    <row r="7" spans="1:32" ht="18" customHeight="1" x14ac:dyDescent="0.15">
      <c r="A7" s="13" t="s">
        <v>43</v>
      </c>
      <c r="B7" s="16"/>
      <c r="C7" s="16">
        <v>23145</v>
      </c>
      <c r="D7" s="16">
        <v>20516</v>
      </c>
      <c r="E7" s="16">
        <v>20748</v>
      </c>
      <c r="F7" s="16">
        <v>20416</v>
      </c>
      <c r="G7" s="16">
        <v>23089</v>
      </c>
      <c r="H7" s="16">
        <v>24721</v>
      </c>
      <c r="I7" s="16">
        <v>24627</v>
      </c>
      <c r="J7" s="16">
        <v>23503</v>
      </c>
      <c r="K7" s="16">
        <v>23681</v>
      </c>
      <c r="L7" s="16">
        <v>25048</v>
      </c>
      <c r="M7" s="16">
        <v>26201</v>
      </c>
      <c r="N7" s="16">
        <v>24921</v>
      </c>
      <c r="O7" s="16">
        <v>25776</v>
      </c>
      <c r="P7" s="16">
        <v>26207</v>
      </c>
      <c r="Q7" s="16">
        <v>26482</v>
      </c>
      <c r="R7" s="16">
        <v>25156</v>
      </c>
      <c r="S7" s="16">
        <v>25008</v>
      </c>
      <c r="T7" s="16">
        <v>25063</v>
      </c>
      <c r="U7" s="16">
        <v>26340</v>
      </c>
      <c r="V7" s="16">
        <v>22918</v>
      </c>
      <c r="W7" s="16">
        <v>23057</v>
      </c>
      <c r="X7" s="16">
        <v>21101</v>
      </c>
      <c r="Y7" s="88">
        <v>24850</v>
      </c>
      <c r="Z7" s="16">
        <v>24359</v>
      </c>
      <c r="AA7" s="16">
        <v>23946</v>
      </c>
      <c r="AB7" s="16">
        <v>23317</v>
      </c>
      <c r="AC7" s="16">
        <v>24487</v>
      </c>
      <c r="AD7" s="16">
        <v>26660</v>
      </c>
      <c r="AE7" s="16">
        <v>25232</v>
      </c>
      <c r="AF7" s="16">
        <v>23917</v>
      </c>
    </row>
    <row r="8" spans="1:32" ht="18" customHeight="1" x14ac:dyDescent="0.15">
      <c r="A8" s="13" t="s">
        <v>44</v>
      </c>
      <c r="B8" s="16"/>
      <c r="C8" s="16">
        <v>104678</v>
      </c>
      <c r="D8" s="16">
        <v>224928</v>
      </c>
      <c r="E8" s="16">
        <v>197922</v>
      </c>
      <c r="F8" s="16">
        <v>149703</v>
      </c>
      <c r="G8" s="16">
        <v>135054</v>
      </c>
      <c r="H8" s="16">
        <v>107035</v>
      </c>
      <c r="I8" s="16">
        <v>102229</v>
      </c>
      <c r="J8" s="16">
        <v>163775</v>
      </c>
      <c r="K8" s="16">
        <v>113427</v>
      </c>
      <c r="L8" s="16">
        <v>94199</v>
      </c>
      <c r="M8" s="16">
        <v>105943</v>
      </c>
      <c r="N8" s="16">
        <v>64510</v>
      </c>
      <c r="O8" s="16">
        <v>68207</v>
      </c>
      <c r="P8" s="16">
        <v>52085</v>
      </c>
      <c r="Q8" s="16">
        <v>99491</v>
      </c>
      <c r="R8" s="16">
        <v>84129</v>
      </c>
      <c r="S8" s="16">
        <v>124197</v>
      </c>
      <c r="T8" s="16">
        <v>78074</v>
      </c>
      <c r="U8" s="16">
        <v>54791</v>
      </c>
      <c r="V8" s="16">
        <v>26902</v>
      </c>
      <c r="W8" s="16">
        <v>36291</v>
      </c>
      <c r="X8" s="16">
        <v>47130</v>
      </c>
      <c r="Y8" s="88">
        <v>50446</v>
      </c>
      <c r="Z8" s="16">
        <v>61655</v>
      </c>
      <c r="AA8" s="16">
        <v>50229</v>
      </c>
      <c r="AB8" s="16">
        <v>70376</v>
      </c>
      <c r="AC8" s="16">
        <v>56596</v>
      </c>
      <c r="AD8" s="16">
        <v>54824</v>
      </c>
      <c r="AE8" s="16">
        <v>66505</v>
      </c>
      <c r="AF8" s="16">
        <v>77683</v>
      </c>
    </row>
    <row r="9" spans="1:32" ht="18" customHeight="1" x14ac:dyDescent="0.15">
      <c r="A9" s="13" t="s">
        <v>45</v>
      </c>
      <c r="B9" s="15"/>
      <c r="C9" s="15">
        <v>618459</v>
      </c>
      <c r="D9" s="15">
        <v>632078</v>
      </c>
      <c r="E9" s="15">
        <v>671903</v>
      </c>
      <c r="F9" s="15">
        <v>703661</v>
      </c>
      <c r="G9" s="15">
        <v>721922</v>
      </c>
      <c r="H9" s="15">
        <v>753796</v>
      </c>
      <c r="I9" s="15">
        <v>774928</v>
      </c>
      <c r="J9" s="15">
        <v>755414</v>
      </c>
      <c r="K9" s="15">
        <v>773235</v>
      </c>
      <c r="L9" s="15">
        <v>798707</v>
      </c>
      <c r="M9" s="15">
        <v>812731</v>
      </c>
      <c r="N9" s="15">
        <v>836768</v>
      </c>
      <c r="O9" s="15">
        <v>845392</v>
      </c>
      <c r="P9" s="15">
        <v>806183</v>
      </c>
      <c r="Q9" s="15">
        <v>826301</v>
      </c>
      <c r="R9" s="15">
        <v>867346</v>
      </c>
      <c r="S9" s="15">
        <v>825347</v>
      </c>
      <c r="T9" s="15">
        <v>842130</v>
      </c>
      <c r="U9" s="15">
        <v>852001</v>
      </c>
      <c r="V9" s="15">
        <v>810212</v>
      </c>
      <c r="W9" s="15">
        <v>793118</v>
      </c>
      <c r="X9" s="15">
        <v>792115</v>
      </c>
      <c r="Y9" s="81">
        <v>751404</v>
      </c>
      <c r="Z9" s="81">
        <v>757220</v>
      </c>
      <c r="AA9" s="81">
        <v>777751</v>
      </c>
      <c r="AB9" s="81">
        <v>766391</v>
      </c>
      <c r="AC9" s="81">
        <v>775420</v>
      </c>
      <c r="AD9" s="81">
        <v>828548</v>
      </c>
      <c r="AE9" s="81">
        <v>816523</v>
      </c>
      <c r="AF9" s="81">
        <v>889908</v>
      </c>
    </row>
    <row r="10" spans="1:32" ht="18" customHeight="1" x14ac:dyDescent="0.15">
      <c r="A10" s="13" t="s">
        <v>46</v>
      </c>
      <c r="B10" s="15"/>
      <c r="C10" s="15">
        <v>618336</v>
      </c>
      <c r="D10" s="15">
        <v>618248</v>
      </c>
      <c r="E10" s="15">
        <v>653497</v>
      </c>
      <c r="F10" s="15">
        <v>685896</v>
      </c>
      <c r="G10" s="15">
        <v>704822</v>
      </c>
      <c r="H10" s="15">
        <v>736918</v>
      </c>
      <c r="I10" s="15">
        <v>758059</v>
      </c>
      <c r="J10" s="15">
        <v>738942</v>
      </c>
      <c r="K10" s="15">
        <v>757273</v>
      </c>
      <c r="L10" s="15">
        <v>783134</v>
      </c>
      <c r="M10" s="15">
        <v>797516</v>
      </c>
      <c r="N10" s="15">
        <v>821941</v>
      </c>
      <c r="O10" s="15">
        <v>830992</v>
      </c>
      <c r="P10" s="15">
        <v>792816</v>
      </c>
      <c r="Q10" s="15">
        <v>810862</v>
      </c>
      <c r="R10" s="15">
        <v>852144</v>
      </c>
      <c r="S10" s="15">
        <v>810466</v>
      </c>
      <c r="T10" s="15">
        <v>826384</v>
      </c>
      <c r="U10" s="15">
        <v>838073</v>
      </c>
      <c r="V10" s="15">
        <v>796612</v>
      </c>
      <c r="W10" s="15">
        <v>782044</v>
      </c>
      <c r="X10" s="15">
        <v>781271</v>
      </c>
      <c r="Y10" s="81">
        <v>740596</v>
      </c>
      <c r="Z10" s="81">
        <v>745853</v>
      </c>
      <c r="AA10" s="81">
        <v>765013</v>
      </c>
      <c r="AB10" s="81">
        <v>753604</v>
      </c>
      <c r="AC10" s="81">
        <v>762641</v>
      </c>
      <c r="AD10" s="81">
        <v>815804</v>
      </c>
      <c r="AE10" s="81">
        <v>803840</v>
      </c>
      <c r="AF10" s="81">
        <v>877200</v>
      </c>
    </row>
    <row r="11" spans="1:32" ht="18" customHeight="1" x14ac:dyDescent="0.15">
      <c r="A11" s="13" t="s">
        <v>47</v>
      </c>
      <c r="B11" s="15"/>
      <c r="C11" s="15">
        <v>22788</v>
      </c>
      <c r="D11" s="15">
        <v>19028</v>
      </c>
      <c r="E11" s="15">
        <v>19565</v>
      </c>
      <c r="F11" s="15">
        <v>19812</v>
      </c>
      <c r="G11" s="15">
        <v>20208</v>
      </c>
      <c r="H11" s="15">
        <v>20626</v>
      </c>
      <c r="I11" s="15">
        <v>20726</v>
      </c>
      <c r="J11" s="15">
        <v>21439</v>
      </c>
      <c r="K11" s="15">
        <v>21587</v>
      </c>
      <c r="L11" s="15">
        <v>21511</v>
      </c>
      <c r="M11" s="15">
        <v>21751</v>
      </c>
      <c r="N11" s="15">
        <v>22456</v>
      </c>
      <c r="O11" s="15">
        <v>23120</v>
      </c>
      <c r="P11" s="15">
        <v>23577</v>
      </c>
      <c r="Q11" s="15">
        <v>24671</v>
      </c>
      <c r="R11" s="15">
        <v>25277</v>
      </c>
      <c r="S11" s="15">
        <v>25742</v>
      </c>
      <c r="T11" s="15">
        <v>26896</v>
      </c>
      <c r="U11" s="15">
        <v>27519</v>
      </c>
      <c r="V11" s="15">
        <v>28415</v>
      </c>
      <c r="W11" s="15">
        <v>28687</v>
      </c>
      <c r="X11" s="15">
        <v>29666</v>
      </c>
      <c r="Y11" s="81">
        <v>29775</v>
      </c>
      <c r="Z11" s="81">
        <v>30124</v>
      </c>
      <c r="AA11" s="81">
        <v>30773</v>
      </c>
      <c r="AB11" s="81">
        <v>31359</v>
      </c>
      <c r="AC11" s="81">
        <v>39088</v>
      </c>
      <c r="AD11" s="81">
        <v>40067</v>
      </c>
      <c r="AE11" s="81">
        <v>40552</v>
      </c>
      <c r="AF11" s="81">
        <v>41932</v>
      </c>
    </row>
    <row r="12" spans="1:32" ht="18" customHeight="1" x14ac:dyDescent="0.15">
      <c r="A12" s="13" t="s">
        <v>48</v>
      </c>
      <c r="B12" s="15"/>
      <c r="C12" s="15">
        <v>71771</v>
      </c>
      <c r="D12" s="15">
        <v>55976</v>
      </c>
      <c r="E12" s="15">
        <v>56507</v>
      </c>
      <c r="F12" s="15">
        <v>56477</v>
      </c>
      <c r="G12" s="15">
        <v>59526</v>
      </c>
      <c r="H12" s="15">
        <v>62452</v>
      </c>
      <c r="I12" s="15">
        <v>60675</v>
      </c>
      <c r="J12" s="15">
        <v>73851</v>
      </c>
      <c r="K12" s="15">
        <v>76117</v>
      </c>
      <c r="L12" s="15">
        <v>78999</v>
      </c>
      <c r="M12" s="15">
        <v>76011</v>
      </c>
      <c r="N12" s="15">
        <v>77187</v>
      </c>
      <c r="O12" s="15">
        <v>75304</v>
      </c>
      <c r="P12" s="15">
        <v>75552</v>
      </c>
      <c r="Q12" s="15">
        <v>77784</v>
      </c>
      <c r="R12" s="15">
        <v>74347</v>
      </c>
      <c r="S12" s="15">
        <v>73272</v>
      </c>
      <c r="T12" s="15">
        <v>71408</v>
      </c>
      <c r="U12" s="15">
        <v>68513</v>
      </c>
      <c r="V12" s="15">
        <v>66052</v>
      </c>
      <c r="W12" s="15">
        <v>69850</v>
      </c>
      <c r="X12" s="15">
        <v>82531</v>
      </c>
      <c r="Y12" s="81">
        <v>76581</v>
      </c>
      <c r="Z12" s="81">
        <v>82189</v>
      </c>
      <c r="AA12" s="81">
        <v>78355</v>
      </c>
      <c r="AB12" s="81">
        <v>79366</v>
      </c>
      <c r="AC12" s="81">
        <v>78039</v>
      </c>
      <c r="AD12" s="81">
        <v>71390</v>
      </c>
      <c r="AE12" s="81">
        <v>68001</v>
      </c>
      <c r="AF12" s="81">
        <v>68098</v>
      </c>
    </row>
    <row r="13" spans="1:32" ht="18" customHeight="1" x14ac:dyDescent="0.15">
      <c r="A13" s="13" t="s">
        <v>49</v>
      </c>
      <c r="B13" s="15"/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  <c r="U13" s="15">
        <v>0</v>
      </c>
      <c r="V13" s="15">
        <v>0</v>
      </c>
      <c r="W13" s="15">
        <v>0</v>
      </c>
      <c r="X13" s="15">
        <v>0</v>
      </c>
      <c r="Y13" s="81">
        <v>0</v>
      </c>
      <c r="Z13" s="81">
        <v>0</v>
      </c>
      <c r="AA13" s="81">
        <v>0</v>
      </c>
      <c r="AB13" s="81">
        <v>0</v>
      </c>
      <c r="AC13" s="81">
        <v>0</v>
      </c>
      <c r="AD13" s="81">
        <v>0</v>
      </c>
      <c r="AE13" s="81">
        <v>0</v>
      </c>
      <c r="AF13" s="81">
        <v>0</v>
      </c>
    </row>
    <row r="14" spans="1:32" ht="18" customHeight="1" x14ac:dyDescent="0.15">
      <c r="A14" s="13" t="s">
        <v>50</v>
      </c>
      <c r="B14" s="15"/>
      <c r="C14" s="15">
        <v>25494</v>
      </c>
      <c r="D14" s="15">
        <v>17061</v>
      </c>
      <c r="E14" s="15">
        <v>51273</v>
      </c>
      <c r="F14" s="15">
        <v>37538</v>
      </c>
      <c r="G14" s="15">
        <v>34062</v>
      </c>
      <c r="H14" s="15">
        <v>36106</v>
      </c>
      <c r="I14" s="15">
        <v>32019</v>
      </c>
      <c r="J14" s="15">
        <v>14982</v>
      </c>
      <c r="K14" s="15">
        <v>27127</v>
      </c>
      <c r="L14" s="15">
        <v>16811</v>
      </c>
      <c r="M14" s="15">
        <v>14982</v>
      </c>
      <c r="N14" s="15">
        <v>10713</v>
      </c>
      <c r="O14" s="15">
        <v>10448</v>
      </c>
      <c r="P14" s="15">
        <v>3900</v>
      </c>
      <c r="Q14" s="15">
        <v>2793</v>
      </c>
      <c r="R14" s="15">
        <v>0</v>
      </c>
      <c r="S14" s="15">
        <v>0</v>
      </c>
      <c r="T14" s="15">
        <v>3637</v>
      </c>
      <c r="U14" s="15">
        <v>0</v>
      </c>
      <c r="V14" s="15">
        <v>0</v>
      </c>
      <c r="W14" s="15">
        <v>0</v>
      </c>
      <c r="X14" s="15">
        <v>0</v>
      </c>
      <c r="Y14" s="81">
        <v>85</v>
      </c>
      <c r="Z14" s="81">
        <v>0</v>
      </c>
      <c r="AA14" s="81">
        <v>0</v>
      </c>
      <c r="AB14" s="81">
        <v>0</v>
      </c>
      <c r="AC14" s="81">
        <v>0</v>
      </c>
      <c r="AD14" s="81">
        <v>0</v>
      </c>
      <c r="AE14" s="81">
        <v>0</v>
      </c>
      <c r="AF14" s="81">
        <v>0</v>
      </c>
    </row>
    <row r="15" spans="1:32" ht="18" customHeight="1" x14ac:dyDescent="0.15">
      <c r="A15" s="13" t="s">
        <v>51</v>
      </c>
      <c r="B15" s="15"/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15">
        <v>0</v>
      </c>
      <c r="V15" s="15">
        <v>0</v>
      </c>
      <c r="W15" s="15">
        <v>0</v>
      </c>
      <c r="X15" s="15">
        <v>0</v>
      </c>
      <c r="Y15" s="81">
        <v>0</v>
      </c>
      <c r="Z15" s="81">
        <v>0</v>
      </c>
      <c r="AA15" s="81">
        <v>0</v>
      </c>
      <c r="AB15" s="81">
        <v>0</v>
      </c>
      <c r="AC15" s="81">
        <v>0</v>
      </c>
      <c r="AD15" s="81">
        <v>0</v>
      </c>
      <c r="AE15" s="81">
        <v>0</v>
      </c>
      <c r="AF15" s="81">
        <v>0</v>
      </c>
    </row>
    <row r="16" spans="1:32" ht="18" customHeight="1" x14ac:dyDescent="0.15">
      <c r="A16" s="13" t="s">
        <v>52</v>
      </c>
      <c r="B16" s="15"/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15">
        <v>0</v>
      </c>
      <c r="V16" s="15">
        <v>0</v>
      </c>
      <c r="W16" s="15">
        <v>0</v>
      </c>
      <c r="X16" s="15">
        <v>0</v>
      </c>
      <c r="Y16" s="81">
        <v>0</v>
      </c>
      <c r="Z16" s="81">
        <v>0</v>
      </c>
      <c r="AA16" s="81">
        <v>0</v>
      </c>
      <c r="AB16" s="81">
        <v>0</v>
      </c>
      <c r="AC16" s="81">
        <v>0</v>
      </c>
      <c r="AD16" s="81">
        <v>0</v>
      </c>
      <c r="AE16" s="81">
        <v>0</v>
      </c>
      <c r="AF16" s="81">
        <v>0</v>
      </c>
    </row>
    <row r="17" spans="1:32" ht="18" customHeight="1" x14ac:dyDescent="0.15">
      <c r="A17" s="13" t="s">
        <v>53</v>
      </c>
      <c r="B17" s="16">
        <f t="shared" ref="B17:J17" si="3">SUM(B18:B21)</f>
        <v>0</v>
      </c>
      <c r="C17" s="16">
        <f t="shared" si="3"/>
        <v>0</v>
      </c>
      <c r="D17" s="16">
        <f t="shared" si="3"/>
        <v>0</v>
      </c>
      <c r="E17" s="16">
        <f t="shared" si="3"/>
        <v>0</v>
      </c>
      <c r="F17" s="16">
        <f t="shared" si="3"/>
        <v>0</v>
      </c>
      <c r="G17" s="16">
        <f t="shared" si="3"/>
        <v>0</v>
      </c>
      <c r="H17" s="16">
        <f t="shared" si="3"/>
        <v>0</v>
      </c>
      <c r="I17" s="16">
        <f t="shared" si="3"/>
        <v>0</v>
      </c>
      <c r="J17" s="16">
        <f t="shared" si="3"/>
        <v>0</v>
      </c>
      <c r="K17" s="16">
        <f t="shared" ref="K17:P17" si="4">SUM(K18:K21)</f>
        <v>0</v>
      </c>
      <c r="L17" s="16">
        <f t="shared" si="4"/>
        <v>0</v>
      </c>
      <c r="M17" s="16">
        <f t="shared" si="4"/>
        <v>0</v>
      </c>
      <c r="N17" s="16">
        <f t="shared" si="4"/>
        <v>0</v>
      </c>
      <c r="O17" s="16">
        <f t="shared" si="4"/>
        <v>0</v>
      </c>
      <c r="P17" s="16">
        <f t="shared" si="4"/>
        <v>0</v>
      </c>
      <c r="Q17" s="16">
        <f t="shared" ref="Q17:V17" si="5">SUM(Q18:Q21)</f>
        <v>0</v>
      </c>
      <c r="R17" s="16">
        <f t="shared" si="5"/>
        <v>0</v>
      </c>
      <c r="S17" s="16">
        <f t="shared" si="5"/>
        <v>0</v>
      </c>
      <c r="T17" s="16">
        <f t="shared" si="5"/>
        <v>0</v>
      </c>
      <c r="U17" s="16">
        <f t="shared" si="5"/>
        <v>0</v>
      </c>
      <c r="V17" s="16">
        <f t="shared" si="5"/>
        <v>0</v>
      </c>
      <c r="W17" s="16">
        <f t="shared" ref="W17:AE17" si="6">SUM(W18:W21)</f>
        <v>0</v>
      </c>
      <c r="X17" s="16">
        <f t="shared" si="6"/>
        <v>0</v>
      </c>
      <c r="Y17" s="88">
        <f t="shared" si="6"/>
        <v>0</v>
      </c>
      <c r="Z17" s="16">
        <f t="shared" si="6"/>
        <v>0</v>
      </c>
      <c r="AA17" s="16">
        <f t="shared" si="6"/>
        <v>0</v>
      </c>
      <c r="AB17" s="16">
        <f t="shared" si="6"/>
        <v>0</v>
      </c>
      <c r="AC17" s="16">
        <f t="shared" si="6"/>
        <v>0</v>
      </c>
      <c r="AD17" s="16">
        <f t="shared" si="6"/>
        <v>0</v>
      </c>
      <c r="AE17" s="16">
        <f t="shared" si="6"/>
        <v>0</v>
      </c>
      <c r="AF17" s="16">
        <f t="shared" ref="AF17" si="7">SUM(AF18:AF21)</f>
        <v>0</v>
      </c>
    </row>
    <row r="18" spans="1:32" ht="18" customHeight="1" x14ac:dyDescent="0.15">
      <c r="A18" s="13" t="s">
        <v>54</v>
      </c>
      <c r="B18" s="16"/>
      <c r="C18" s="16"/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88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</row>
    <row r="19" spans="1:32" ht="18" customHeight="1" x14ac:dyDescent="0.15">
      <c r="A19" s="13" t="s">
        <v>55</v>
      </c>
      <c r="B19" s="15"/>
      <c r="C19" s="15"/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  <c r="Q19" s="15">
        <v>0</v>
      </c>
      <c r="R19" s="15">
        <v>0</v>
      </c>
      <c r="S19" s="15">
        <v>0</v>
      </c>
      <c r="T19" s="15">
        <v>0</v>
      </c>
      <c r="U19" s="15">
        <v>0</v>
      </c>
      <c r="V19" s="15">
        <v>0</v>
      </c>
      <c r="W19" s="15">
        <v>0</v>
      </c>
      <c r="X19" s="15">
        <v>0</v>
      </c>
      <c r="Y19" s="81">
        <v>0</v>
      </c>
      <c r="Z19" s="81">
        <v>0</v>
      </c>
      <c r="AA19" s="81">
        <v>0</v>
      </c>
      <c r="AB19" s="81">
        <v>0</v>
      </c>
      <c r="AC19" s="81">
        <v>0</v>
      </c>
      <c r="AD19" s="81">
        <v>0</v>
      </c>
      <c r="AE19" s="81">
        <v>0</v>
      </c>
      <c r="AF19" s="81">
        <v>0</v>
      </c>
    </row>
    <row r="20" spans="1:32" ht="18" customHeight="1" x14ac:dyDescent="0.15">
      <c r="A20" s="13" t="s">
        <v>56</v>
      </c>
      <c r="B20" s="15"/>
      <c r="C20" s="15"/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15">
        <v>0</v>
      </c>
      <c r="U20" s="15">
        <v>0</v>
      </c>
      <c r="V20" s="15">
        <v>0</v>
      </c>
      <c r="W20" s="15">
        <v>0</v>
      </c>
      <c r="X20" s="15">
        <v>0</v>
      </c>
      <c r="Y20" s="81">
        <v>0</v>
      </c>
      <c r="Z20" s="81">
        <v>0</v>
      </c>
      <c r="AA20" s="81">
        <v>0</v>
      </c>
      <c r="AB20" s="81">
        <v>0</v>
      </c>
      <c r="AC20" s="81">
        <v>0</v>
      </c>
      <c r="AD20" s="81">
        <v>0</v>
      </c>
      <c r="AE20" s="81">
        <v>0</v>
      </c>
      <c r="AF20" s="81">
        <v>0</v>
      </c>
    </row>
    <row r="21" spans="1:32" ht="18" customHeight="1" x14ac:dyDescent="0.15">
      <c r="A21" s="13" t="s">
        <v>57</v>
      </c>
      <c r="B21" s="15"/>
      <c r="C21" s="15"/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  <c r="R21" s="15">
        <v>0</v>
      </c>
      <c r="S21" s="15">
        <v>0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  <c r="Y21" s="81">
        <v>0</v>
      </c>
      <c r="Z21" s="81">
        <v>0</v>
      </c>
      <c r="AA21" s="81">
        <v>0</v>
      </c>
      <c r="AB21" s="81">
        <v>0</v>
      </c>
      <c r="AC21" s="81">
        <v>0</v>
      </c>
      <c r="AD21" s="81">
        <v>0</v>
      </c>
      <c r="AE21" s="81">
        <v>0</v>
      </c>
      <c r="AF21" s="81">
        <v>0</v>
      </c>
    </row>
    <row r="22" spans="1:32" ht="18" customHeight="1" x14ac:dyDescent="0.15">
      <c r="A22" s="13" t="s">
        <v>58</v>
      </c>
      <c r="B22" s="16">
        <f t="shared" ref="B22:J22" si="8">+B4+B9+B11+B12+B13+B14+B15+B16+B17</f>
        <v>0</v>
      </c>
      <c r="C22" s="16">
        <f t="shared" si="8"/>
        <v>1418307</v>
      </c>
      <c r="D22" s="16">
        <f t="shared" si="8"/>
        <v>1429027</v>
      </c>
      <c r="E22" s="16">
        <f t="shared" si="8"/>
        <v>1547268</v>
      </c>
      <c r="F22" s="16">
        <f t="shared" si="8"/>
        <v>1495505</v>
      </c>
      <c r="G22" s="16">
        <f t="shared" si="8"/>
        <v>1440812</v>
      </c>
      <c r="H22" s="16">
        <f t="shared" si="8"/>
        <v>1453267</v>
      </c>
      <c r="I22" s="16">
        <f t="shared" si="8"/>
        <v>1448964</v>
      </c>
      <c r="J22" s="16">
        <f t="shared" si="8"/>
        <v>1542261</v>
      </c>
      <c r="K22" s="16">
        <f t="shared" ref="K22:P22" si="9">+K4+K9+K11+K12+K13+K14+K15+K16+K17</f>
        <v>1462116</v>
      </c>
      <c r="L22" s="16">
        <f t="shared" si="9"/>
        <v>1452085</v>
      </c>
      <c r="M22" s="16">
        <f t="shared" si="9"/>
        <v>1450906</v>
      </c>
      <c r="N22" s="16">
        <f t="shared" si="9"/>
        <v>1426168</v>
      </c>
      <c r="O22" s="16">
        <f t="shared" si="9"/>
        <v>1420852</v>
      </c>
      <c r="P22" s="16">
        <f t="shared" si="9"/>
        <v>1336937</v>
      </c>
      <c r="Q22" s="16">
        <f t="shared" ref="Q22:V22" si="10">+Q4+Q9+Q11+Q12+Q13+Q14+Q15+Q16+Q17</f>
        <v>1401260</v>
      </c>
      <c r="R22" s="16">
        <f t="shared" si="10"/>
        <v>1422836</v>
      </c>
      <c r="S22" s="16">
        <f t="shared" si="10"/>
        <v>1452586</v>
      </c>
      <c r="T22" s="16">
        <f t="shared" si="10"/>
        <v>1548203</v>
      </c>
      <c r="U22" s="16">
        <f t="shared" si="10"/>
        <v>1546555</v>
      </c>
      <c r="V22" s="16">
        <f t="shared" si="10"/>
        <v>1467636</v>
      </c>
      <c r="W22" s="16">
        <f t="shared" ref="W22:AD22" si="11">+W4+W9+W11+W12+W13+W14+W15+W16+W17</f>
        <v>1417686</v>
      </c>
      <c r="X22" s="16">
        <f t="shared" si="11"/>
        <v>1441734</v>
      </c>
      <c r="Y22" s="88">
        <f t="shared" si="11"/>
        <v>1423522</v>
      </c>
      <c r="Z22" s="16">
        <f t="shared" si="11"/>
        <v>1438663</v>
      </c>
      <c r="AA22" s="16">
        <f t="shared" si="11"/>
        <v>1431047</v>
      </c>
      <c r="AB22" s="16">
        <f t="shared" si="11"/>
        <v>1420593</v>
      </c>
      <c r="AC22" s="16">
        <f t="shared" si="11"/>
        <v>1434367</v>
      </c>
      <c r="AD22" s="16">
        <f t="shared" si="11"/>
        <v>1493180</v>
      </c>
      <c r="AE22" s="16">
        <f t="shared" ref="AE22" si="12">+AE4+AE9+AE11+AE12+AE13+AE14+AE15+AE16+AE17</f>
        <v>1495246</v>
      </c>
      <c r="AF22" s="16">
        <f t="shared" ref="AF22" si="13">+AF4+AF9+AF11+AF12+AF13+AF14+AF15+AF16+AF17</f>
        <v>1571596</v>
      </c>
    </row>
    <row r="23" spans="1:32" ht="18" customHeight="1" x14ac:dyDescent="0.15"/>
    <row r="24" spans="1:32" ht="18" customHeight="1" x14ac:dyDescent="0.15"/>
    <row r="25" spans="1:32" ht="18" customHeight="1" x14ac:dyDescent="0.15"/>
    <row r="26" spans="1:32" ht="18" customHeight="1" x14ac:dyDescent="0.15"/>
    <row r="27" spans="1:32" ht="18" customHeight="1" x14ac:dyDescent="0.15"/>
    <row r="28" spans="1:32" ht="18" customHeight="1" x14ac:dyDescent="0.15"/>
    <row r="29" spans="1:32" ht="18" customHeight="1" x14ac:dyDescent="0.2">
      <c r="A29" s="29" t="s">
        <v>100</v>
      </c>
      <c r="K29" s="70" t="str">
        <f>財政指標!$L$1</f>
        <v>塩谷町</v>
      </c>
      <c r="M29" s="70"/>
      <c r="P29" s="70"/>
      <c r="R29" s="70"/>
      <c r="S29" s="70"/>
      <c r="T29" s="70"/>
      <c r="U29" s="70" t="str">
        <f>財政指標!$L$1</f>
        <v>塩谷町</v>
      </c>
      <c r="W29" s="70"/>
      <c r="X29" s="70"/>
      <c r="Y29" s="89"/>
      <c r="Z29" s="70"/>
      <c r="AA29" s="70"/>
      <c r="AB29" s="70"/>
      <c r="AC29" s="70"/>
      <c r="AE29" s="70" t="str">
        <f>財政指標!$L$1</f>
        <v>塩谷町</v>
      </c>
    </row>
    <row r="30" spans="1:32" ht="18" customHeight="1" x14ac:dyDescent="0.15">
      <c r="K30" s="17"/>
      <c r="L30" s="17" t="s">
        <v>233</v>
      </c>
      <c r="U30" s="17"/>
      <c r="V30" s="17" t="s">
        <v>233</v>
      </c>
      <c r="AE30" s="17"/>
      <c r="AF30" s="17" t="s">
        <v>233</v>
      </c>
    </row>
    <row r="31" spans="1:32" s="77" customFormat="1" ht="18" customHeight="1" x14ac:dyDescent="0.2">
      <c r="A31" s="57"/>
      <c r="B31" s="57" t="s">
        <v>10</v>
      </c>
      <c r="C31" s="57" t="s">
        <v>9</v>
      </c>
      <c r="D31" s="57" t="s">
        <v>8</v>
      </c>
      <c r="E31" s="57" t="s">
        <v>7</v>
      </c>
      <c r="F31" s="57" t="s">
        <v>6</v>
      </c>
      <c r="G31" s="57" t="s">
        <v>5</v>
      </c>
      <c r="H31" s="57" t="s">
        <v>4</v>
      </c>
      <c r="I31" s="57" t="s">
        <v>3</v>
      </c>
      <c r="J31" s="56" t="s">
        <v>2</v>
      </c>
      <c r="K31" s="56" t="s">
        <v>82</v>
      </c>
      <c r="L31" s="57" t="s">
        <v>83</v>
      </c>
      <c r="M31" s="57" t="s">
        <v>174</v>
      </c>
      <c r="N31" s="57" t="s">
        <v>182</v>
      </c>
      <c r="O31" s="47" t="s">
        <v>183</v>
      </c>
      <c r="P31" s="47" t="s">
        <v>184</v>
      </c>
      <c r="Q31" s="47" t="s">
        <v>187</v>
      </c>
      <c r="R31" s="47" t="s">
        <v>196</v>
      </c>
      <c r="S31" s="47" t="s">
        <v>197</v>
      </c>
      <c r="T31" s="47" t="s">
        <v>204</v>
      </c>
      <c r="U31" s="47" t="s">
        <v>205</v>
      </c>
      <c r="V31" s="47" t="s">
        <v>206</v>
      </c>
      <c r="W31" s="47" t="s">
        <v>207</v>
      </c>
      <c r="X31" s="47" t="s">
        <v>209</v>
      </c>
      <c r="Y31" s="87" t="s">
        <v>212</v>
      </c>
      <c r="Z31" s="47" t="s">
        <v>213</v>
      </c>
      <c r="AA31" s="47" t="s">
        <v>214</v>
      </c>
      <c r="AB31" s="47" t="s">
        <v>219</v>
      </c>
      <c r="AC31" s="47" t="s">
        <v>223</v>
      </c>
      <c r="AD31" s="47" t="s">
        <v>226</v>
      </c>
      <c r="AE31" s="47" t="str">
        <f>AE3</f>
        <v>１８(H30)</v>
      </c>
      <c r="AF31" s="47" t="str">
        <f>AF3</f>
        <v>１９(R1)</v>
      </c>
    </row>
    <row r="32" spans="1:32" ht="18" customHeight="1" x14ac:dyDescent="0.15">
      <c r="A32" s="13" t="s">
        <v>40</v>
      </c>
      <c r="B32" s="30" t="e">
        <f>B4/B$22*100</f>
        <v>#DIV/0!</v>
      </c>
      <c r="C32" s="30">
        <f>C4/C$22*100</f>
        <v>47.930032073450953</v>
      </c>
      <c r="D32" s="30">
        <f>D4/D$22*100</f>
        <v>49.326149890799826</v>
      </c>
      <c r="E32" s="30">
        <f>E4/E$22*100</f>
        <v>48.34456603510187</v>
      </c>
      <c r="F32" s="30">
        <f>F4/F$22*100</f>
        <v>45.336993189591475</v>
      </c>
      <c r="G32" s="30">
        <f>G4/G$22*100</f>
        <v>41.996735174332251</v>
      </c>
      <c r="H32" s="30">
        <f>H4/H$22*100</f>
        <v>39.929827072382437</v>
      </c>
      <c r="I32" s="30">
        <f>I4/I$22*100</f>
        <v>38.690816334981406</v>
      </c>
      <c r="J32" s="30">
        <f>J4/J$22*100</f>
        <v>43.869033840575625</v>
      </c>
      <c r="K32" s="30">
        <f>K4/K$22*100</f>
        <v>38.57765047369702</v>
      </c>
      <c r="L32" s="30">
        <f>L4/L$22*100</f>
        <v>36.916365088820555</v>
      </c>
      <c r="M32" s="30">
        <f>M4/M$22*100</f>
        <v>36.213993187704787</v>
      </c>
      <c r="N32" s="30">
        <f>N4/N$22*100</f>
        <v>33.589591128113938</v>
      </c>
      <c r="O32" s="30">
        <f>O4/O$22*100</f>
        <v>32.838606695137848</v>
      </c>
      <c r="P32" s="30">
        <f>P4/P$22*100</f>
        <v>31.992906172841352</v>
      </c>
      <c r="Q32" s="30">
        <f>Q4/Q$22*100</f>
        <v>33.520617158842761</v>
      </c>
      <c r="R32" s="30">
        <f>R4/R$22*100</f>
        <v>32.039251185660191</v>
      </c>
      <c r="S32" s="30">
        <f>S4/S$22*100</f>
        <v>36.364456218082786</v>
      </c>
      <c r="T32" s="30">
        <f>T4/T$22*100</f>
        <v>39.021497826835372</v>
      </c>
      <c r="U32" s="30">
        <f>U4/U$22*100</f>
        <v>38.700337201069473</v>
      </c>
      <c r="V32" s="30">
        <f>V4/V$22*100</f>
        <v>38.358080613994204</v>
      </c>
      <c r="W32" s="30">
        <f>W4/W$22*100</f>
        <v>37.104901931739469</v>
      </c>
      <c r="X32" s="30">
        <f>X4/X$22*100</f>
        <v>37.276085602475902</v>
      </c>
      <c r="Y32" s="90">
        <f>Y4/Y$22*100</f>
        <v>39.737847395403797</v>
      </c>
      <c r="Z32" s="90">
        <f>Z4/Z$22*100</f>
        <v>39.559646699748306</v>
      </c>
      <c r="AA32" s="90">
        <f>AA4/AA$22*100</f>
        <v>38.025864978578625</v>
      </c>
      <c r="AB32" s="90">
        <f>AB4/AB$22*100</f>
        <v>38.257051808646111</v>
      </c>
      <c r="AC32" s="90">
        <f>AC4/AC$22*100</f>
        <v>37.77415403449745</v>
      </c>
      <c r="AD32" s="90">
        <f>AD4/AD$22*100</f>
        <v>37.046772659692735</v>
      </c>
      <c r="AE32" s="90">
        <f>AE4/AE$22*100</f>
        <v>38.132186944489398</v>
      </c>
      <c r="AF32" s="90">
        <f>AF4/AF$22*100</f>
        <v>36.374360840826775</v>
      </c>
    </row>
    <row r="33" spans="1:32" ht="18" customHeight="1" x14ac:dyDescent="0.15">
      <c r="A33" s="13" t="s">
        <v>41</v>
      </c>
      <c r="B33" s="30" t="e">
        <f>B5/B$22*100</f>
        <v>#DIV/0!</v>
      </c>
      <c r="C33" s="30">
        <f>C5/C$22*100</f>
        <v>0.6091769976457847</v>
      </c>
      <c r="D33" s="30">
        <f>D5/D$22*100</f>
        <v>0.4971214679638663</v>
      </c>
      <c r="E33" s="30">
        <f>E5/E$22*100</f>
        <v>0.45228105279757613</v>
      </c>
      <c r="F33" s="30">
        <f>F5/F$22*100</f>
        <v>0.4415230975489885</v>
      </c>
      <c r="G33" s="30">
        <f>G5/G$22*100</f>
        <v>0.51096187427644968</v>
      </c>
      <c r="H33" s="30">
        <f>H5/H$22*100</f>
        <v>0.51002327858542162</v>
      </c>
      <c r="I33" s="30">
        <f>I5/I$22*100</f>
        <v>0.69083841972609394</v>
      </c>
      <c r="J33" s="30">
        <f>J5/J$22*100</f>
        <v>0.63089191777526632</v>
      </c>
      <c r="K33" s="30">
        <f>K5/K$22*100</f>
        <v>0.69761906716019795</v>
      </c>
      <c r="L33" s="30">
        <f>L5/L$22*100</f>
        <v>0.6901799825767776</v>
      </c>
      <c r="M33" s="30">
        <f>M5/M$22*100</f>
        <v>0.67096007598011176</v>
      </c>
      <c r="N33" s="30">
        <f>N5/N$22*100</f>
        <v>0.68287887542000658</v>
      </c>
      <c r="O33" s="30">
        <f>O5/O$22*100</f>
        <v>0.65559255995698351</v>
      </c>
      <c r="P33" s="30">
        <f>P5/P$22*100</f>
        <v>0.67744403812595499</v>
      </c>
      <c r="Q33" s="30">
        <f>Q5/Q$22*100</f>
        <v>1.0332843298174501</v>
      </c>
      <c r="R33" s="30">
        <f>R5/R$22*100</f>
        <v>1.0260493830631219</v>
      </c>
      <c r="S33" s="30">
        <f>S5/S$22*100</f>
        <v>1.2978233302537681</v>
      </c>
      <c r="T33" s="30">
        <f>T5/T$22*100</f>
        <v>1.2015220226288155</v>
      </c>
      <c r="U33" s="30">
        <f>U5/U$22*100</f>
        <v>1.2544655702513003</v>
      </c>
      <c r="V33" s="30">
        <f>V5/V$22*100</f>
        <v>1.3388878441248375</v>
      </c>
      <c r="W33" s="30">
        <f>W5/W$22*100</f>
        <v>1.3310422759341631</v>
      </c>
      <c r="X33" s="30">
        <f>X5/X$22*100</f>
        <v>1.2926795095350461</v>
      </c>
      <c r="Y33" s="90">
        <f>Y5/Y$22*100</f>
        <v>1.3020522338256801</v>
      </c>
      <c r="Z33" s="90">
        <f>Z5/Z$22*100</f>
        <v>1.2785482076066459</v>
      </c>
      <c r="AA33" s="90">
        <f>AA5/AA$22*100</f>
        <v>1.4891195048101147</v>
      </c>
      <c r="AB33" s="90">
        <f>AB5/AB$22*100</f>
        <v>1.382591636028053</v>
      </c>
      <c r="AC33" s="90">
        <f>AC5/AC$22*100</f>
        <v>1.4114239939987465</v>
      </c>
      <c r="AD33" s="90">
        <f>AD5/AD$22*100</f>
        <v>1.3589118525562893</v>
      </c>
      <c r="AE33" s="90">
        <f>AE5/AE$22*100</f>
        <v>1.3214547974045743</v>
      </c>
      <c r="AF33" s="90">
        <f>AF5/AF$22*100</f>
        <v>1.2659105775275581</v>
      </c>
    </row>
    <row r="34" spans="1:32" ht="18" customHeight="1" x14ac:dyDescent="0.15">
      <c r="A34" s="13" t="s">
        <v>42</v>
      </c>
      <c r="B34" s="30" t="e">
        <f>B6/B$22*100</f>
        <v>#DIV/0!</v>
      </c>
      <c r="C34" s="30">
        <f>C6/C$22*100</f>
        <v>38.308490333898092</v>
      </c>
      <c r="D34" s="30">
        <f>D6/D$22*100</f>
        <v>31.653425722537083</v>
      </c>
      <c r="E34" s="30">
        <f>E6/E$22*100</f>
        <v>33.759633108162255</v>
      </c>
      <c r="F34" s="30">
        <f>F6/F$22*100</f>
        <v>33.520115278785426</v>
      </c>
      <c r="G34" s="30">
        <f>G6/G$22*100</f>
        <v>30.509809746170909</v>
      </c>
      <c r="H34" s="30">
        <f>H6/H$22*100</f>
        <v>30.353610176244285</v>
      </c>
      <c r="I34" s="30">
        <f>I6/I$22*100</f>
        <v>29.245033002890342</v>
      </c>
      <c r="J34" s="30">
        <f>J6/J$22*100</f>
        <v>31.095061082397855</v>
      </c>
      <c r="K34" s="30">
        <f>K6/K$22*100</f>
        <v>28.502663263379922</v>
      </c>
      <c r="L34" s="30">
        <f>L6/L$22*100</f>
        <v>28.01406253766136</v>
      </c>
      <c r="M34" s="30">
        <f>M6/M$22*100</f>
        <v>26.435344536448262</v>
      </c>
      <c r="N34" s="30">
        <f>N6/N$22*100</f>
        <v>26.635992393602997</v>
      </c>
      <c r="O34" s="30">
        <f>O6/O$22*100</f>
        <v>25.568461739857497</v>
      </c>
      <c r="P34" s="30">
        <f>P6/P$22*100</f>
        <v>25.459389634664909</v>
      </c>
      <c r="Q34" s="30">
        <f>Q6/Q$22*100</f>
        <v>23.497352382855428</v>
      </c>
      <c r="R34" s="30">
        <f>R6/R$22*100</f>
        <v>23.332414979660339</v>
      </c>
      <c r="S34" s="30">
        <f>S6/S$22*100</f>
        <v>24.794951899577718</v>
      </c>
      <c r="T34" s="30">
        <f>T6/T$22*100</f>
        <v>31.158252503063228</v>
      </c>
      <c r="U34" s="30">
        <f>U6/U$22*100</f>
        <v>32.199954091513071</v>
      </c>
      <c r="V34" s="30">
        <f>V6/V$22*100</f>
        <v>33.624618093314687</v>
      </c>
      <c r="W34" s="30">
        <f>W6/W$22*100</f>
        <v>31.587601203651584</v>
      </c>
      <c r="X34" s="30">
        <f>X6/X$22*100</f>
        <v>31.2508410011833</v>
      </c>
      <c r="Y34" s="90">
        <f>Y6/Y$22*100</f>
        <v>33.146379191891661</v>
      </c>
      <c r="Z34" s="90">
        <f>Z6/Z$22*100</f>
        <v>32.302352948536246</v>
      </c>
      <c r="AA34" s="90">
        <f>AA6/AA$22*100</f>
        <v>31.353477558738462</v>
      </c>
      <c r="AB34" s="90">
        <f>AB6/AB$22*100</f>
        <v>30.279115834021425</v>
      </c>
      <c r="AC34" s="90">
        <f>AC6/AC$22*100</f>
        <v>30.709853196566851</v>
      </c>
      <c r="AD34" s="90">
        <f>AD6/AD$22*100</f>
        <v>30.230782625001673</v>
      </c>
      <c r="AE34" s="90">
        <f>AE6/AE$22*100</f>
        <v>30.675487511753918</v>
      </c>
      <c r="AF34" s="90">
        <f>AF6/AF$22*100</f>
        <v>28.643684509250466</v>
      </c>
    </row>
    <row r="35" spans="1:32" ht="18" customHeight="1" x14ac:dyDescent="0.15">
      <c r="A35" s="13" t="s">
        <v>43</v>
      </c>
      <c r="B35" s="30" t="e">
        <f>B7/B$22*100</f>
        <v>#DIV/0!</v>
      </c>
      <c r="C35" s="30">
        <f>C7/C$22*100</f>
        <v>1.6318751864018159</v>
      </c>
      <c r="D35" s="30">
        <f>D7/D$22*100</f>
        <v>1.4356621673348369</v>
      </c>
      <c r="E35" s="30">
        <f>E7/E$22*100</f>
        <v>1.3409441673969862</v>
      </c>
      <c r="F35" s="30">
        <f>F7/F$22*100</f>
        <v>1.3651575889080945</v>
      </c>
      <c r="G35" s="30">
        <f>G7/G$22*100</f>
        <v>1.6024991463147169</v>
      </c>
      <c r="H35" s="30">
        <f>H7/H$22*100</f>
        <v>1.7010638788330017</v>
      </c>
      <c r="I35" s="30">
        <f>I7/I$22*100</f>
        <v>1.6996281481113402</v>
      </c>
      <c r="J35" s="30">
        <f>J7/J$22*100</f>
        <v>1.5239314227617764</v>
      </c>
      <c r="K35" s="30">
        <f>K7/K$22*100</f>
        <v>1.6196389342569264</v>
      </c>
      <c r="L35" s="30">
        <f>L7/L$22*100</f>
        <v>1.7249678909981165</v>
      </c>
      <c r="M35" s="30">
        <f>M7/M$22*100</f>
        <v>1.8058371803548954</v>
      </c>
      <c r="N35" s="30">
        <f>N7/N$22*100</f>
        <v>1.747409842318717</v>
      </c>
      <c r="O35" s="30">
        <f>O7/O$22*100</f>
        <v>1.8141227939292761</v>
      </c>
      <c r="P35" s="30">
        <f>P7/P$22*100</f>
        <v>1.9602269964852495</v>
      </c>
      <c r="Q35" s="30">
        <f>Q7/Q$22*100</f>
        <v>1.8898705450808559</v>
      </c>
      <c r="R35" s="30">
        <f>R7/R$22*100</f>
        <v>1.7680182396284605</v>
      </c>
      <c r="S35" s="30">
        <f>S7/S$22*100</f>
        <v>1.7216192363137193</v>
      </c>
      <c r="T35" s="30">
        <f>T7/T$22*100</f>
        <v>1.6188445572059995</v>
      </c>
      <c r="U35" s="30">
        <f>U7/U$22*100</f>
        <v>1.7031402051656745</v>
      </c>
      <c r="V35" s="30">
        <f>V7/V$22*100</f>
        <v>1.5615588606439199</v>
      </c>
      <c r="W35" s="30">
        <f>W7/W$22*100</f>
        <v>1.6263827109811342</v>
      </c>
      <c r="X35" s="30">
        <f>X7/X$22*100</f>
        <v>1.4635848221655312</v>
      </c>
      <c r="Y35" s="90">
        <f>Y7/Y$22*100</f>
        <v>1.7456702460516942</v>
      </c>
      <c r="Z35" s="90">
        <f>Z7/Z$22*100</f>
        <v>1.6931692828688858</v>
      </c>
      <c r="AA35" s="90">
        <f>AA7/AA$22*100</f>
        <v>1.673320303246504</v>
      </c>
      <c r="AB35" s="90">
        <f>AB7/AB$22*100</f>
        <v>1.6413568136686583</v>
      </c>
      <c r="AC35" s="90">
        <f>AC7/AC$22*100</f>
        <v>1.7071642055345666</v>
      </c>
      <c r="AD35" s="90">
        <f>AD7/AD$22*100</f>
        <v>1.7854511847198595</v>
      </c>
      <c r="AE35" s="90">
        <f>AE7/AE$22*100</f>
        <v>1.6874815247792003</v>
      </c>
      <c r="AF35" s="90">
        <f>AF7/AF$22*100</f>
        <v>1.5218287651533855</v>
      </c>
    </row>
    <row r="36" spans="1:32" ht="18" customHeight="1" x14ac:dyDescent="0.15">
      <c r="A36" s="13" t="s">
        <v>44</v>
      </c>
      <c r="B36" s="30" t="e">
        <f>B8/B$22*100</f>
        <v>#DIV/0!</v>
      </c>
      <c r="C36" s="30">
        <f>C8/C$22*100</f>
        <v>7.3804895555052612</v>
      </c>
      <c r="D36" s="30">
        <f>D8/D$22*100</f>
        <v>15.73994053296404</v>
      </c>
      <c r="E36" s="30">
        <f>E8/E$22*100</f>
        <v>12.791707706745051</v>
      </c>
      <c r="F36" s="30">
        <f>F8/F$22*100</f>
        <v>10.010197224348966</v>
      </c>
      <c r="G36" s="30">
        <f>G8/G$22*100</f>
        <v>9.3734644075701752</v>
      </c>
      <c r="H36" s="30">
        <f>H8/H$22*100</f>
        <v>7.3651297387197268</v>
      </c>
      <c r="I36" s="30">
        <f>I8/I$22*100</f>
        <v>7.0553167642536314</v>
      </c>
      <c r="J36" s="30">
        <f>J8/J$22*100</f>
        <v>10.619149417640724</v>
      </c>
      <c r="K36" s="30">
        <f>K8/K$22*100</f>
        <v>7.7577292088999776</v>
      </c>
      <c r="L36" s="30">
        <f>L8/L$22*100</f>
        <v>6.4871546775843019</v>
      </c>
      <c r="M36" s="30">
        <f>M8/M$22*100</f>
        <v>7.3018513949215187</v>
      </c>
      <c r="N36" s="30">
        <f>N8/N$22*100</f>
        <v>4.5233100167722178</v>
      </c>
      <c r="O36" s="30">
        <f>O8/O$22*100</f>
        <v>4.800429601394093</v>
      </c>
      <c r="P36" s="30">
        <f>P8/P$22*100</f>
        <v>3.8958455035652393</v>
      </c>
      <c r="Q36" s="30">
        <f>Q8/Q$22*100</f>
        <v>7.1001099010890201</v>
      </c>
      <c r="R36" s="30">
        <f>R8/R$22*100</f>
        <v>5.9127685833082655</v>
      </c>
      <c r="S36" s="30">
        <f>S8/S$22*100</f>
        <v>8.5500617519375801</v>
      </c>
      <c r="T36" s="30">
        <f>T8/T$22*100</f>
        <v>5.0428787439373259</v>
      </c>
      <c r="U36" s="30">
        <f>U8/U$22*100</f>
        <v>3.5427773341394264</v>
      </c>
      <c r="V36" s="30">
        <f>V8/V$22*100</f>
        <v>1.833015815910757</v>
      </c>
      <c r="W36" s="30">
        <f>W8/W$22*100</f>
        <v>2.5598757411725868</v>
      </c>
      <c r="X36" s="30">
        <f>X8/X$22*100</f>
        <v>3.2689802695920331</v>
      </c>
      <c r="Y36" s="90">
        <f>Y8/Y$22*100</f>
        <v>3.5437457236347591</v>
      </c>
      <c r="Z36" s="90">
        <f>Z8/Z$22*100</f>
        <v>4.2855762607365309</v>
      </c>
      <c r="AA36" s="90">
        <f>AA8/AA$22*100</f>
        <v>3.5099476117835406</v>
      </c>
      <c r="AB36" s="90">
        <f>AB8/AB$22*100</f>
        <v>4.9539875249279701</v>
      </c>
      <c r="AC36" s="90">
        <f>AC8/AC$22*100</f>
        <v>3.9457126383972865</v>
      </c>
      <c r="AD36" s="90">
        <f>AD8/AD$22*100</f>
        <v>3.6716269974149132</v>
      </c>
      <c r="AE36" s="90">
        <f>AE8/AE$22*100</f>
        <v>4.4477631105517084</v>
      </c>
      <c r="AF36" s="90">
        <f>AF8/AF$22*100</f>
        <v>4.9429369888953651</v>
      </c>
    </row>
    <row r="37" spans="1:32" ht="18" customHeight="1" x14ac:dyDescent="0.15">
      <c r="A37" s="13" t="s">
        <v>45</v>
      </c>
      <c r="B37" s="30" t="e">
        <f>B9/B$22*100</f>
        <v>#DIV/0!</v>
      </c>
      <c r="C37" s="30">
        <f>C9/C$22*100</f>
        <v>43.605439442941481</v>
      </c>
      <c r="D37" s="30">
        <f>D9/D$22*100</f>
        <v>44.231354621011363</v>
      </c>
      <c r="E37" s="30">
        <f>E9/E$22*100</f>
        <v>43.425120922813633</v>
      </c>
      <c r="F37" s="30">
        <f>F9/F$22*100</f>
        <v>47.051731689295586</v>
      </c>
      <c r="G37" s="30">
        <f>G9/G$22*100</f>
        <v>50.10521844626502</v>
      </c>
      <c r="H37" s="30">
        <f>H9/H$22*100</f>
        <v>51.86906466602489</v>
      </c>
      <c r="I37" s="30">
        <f>I9/I$22*100</f>
        <v>53.481521970180069</v>
      </c>
      <c r="J37" s="30">
        <f>J9/J$22*100</f>
        <v>48.980944211128985</v>
      </c>
      <c r="K37" s="30">
        <f>K9/K$22*100</f>
        <v>52.884654842707427</v>
      </c>
      <c r="L37" s="30">
        <f>L9/L$22*100</f>
        <v>55.00414920614152</v>
      </c>
      <c r="M37" s="30">
        <f>M9/M$22*100</f>
        <v>56.015413817297613</v>
      </c>
      <c r="N37" s="30">
        <f>N9/N$22*100</f>
        <v>58.672470564477678</v>
      </c>
      <c r="O37" s="30">
        <f>O9/O$22*100</f>
        <v>59.498948518213012</v>
      </c>
      <c r="P37" s="30">
        <f>P9/P$22*100</f>
        <v>60.300747155625132</v>
      </c>
      <c r="Q37" s="30">
        <f>Q9/Q$22*100</f>
        <v>58.968428414427024</v>
      </c>
      <c r="R37" s="30">
        <f>R9/R$22*100</f>
        <v>60.958958024677479</v>
      </c>
      <c r="S37" s="30">
        <f>S9/S$22*100</f>
        <v>56.81914874575412</v>
      </c>
      <c r="T37" s="30">
        <f>T9/T$22*100</f>
        <v>54.394029723492331</v>
      </c>
      <c r="U37" s="30">
        <f>U9/U$22*100</f>
        <v>55.090248972716779</v>
      </c>
      <c r="V37" s="30">
        <f>V9/V$22*100</f>
        <v>55.205241626670379</v>
      </c>
      <c r="W37" s="30">
        <f>W9/W$22*100</f>
        <v>55.944546253542747</v>
      </c>
      <c r="X37" s="30">
        <f>X9/X$22*100</f>
        <v>54.941826994438635</v>
      </c>
      <c r="Y37" s="90">
        <f>Y9/Y$22*100</f>
        <v>52.784853342624835</v>
      </c>
      <c r="Z37" s="90">
        <f>Z9/Z$22*100</f>
        <v>52.633591049467455</v>
      </c>
      <c r="AA37" s="90">
        <f>AA9/AA$22*100</f>
        <v>54.348389675531273</v>
      </c>
      <c r="AB37" s="90">
        <f>AB9/AB$22*100</f>
        <v>53.94866791544095</v>
      </c>
      <c r="AC37" s="90">
        <f>AC9/AC$22*100</f>
        <v>54.060083646653887</v>
      </c>
      <c r="AD37" s="90">
        <f>AD9/AD$22*100</f>
        <v>55.488822513025895</v>
      </c>
      <c r="AE37" s="90">
        <f>AE9/AE$22*100</f>
        <v>54.607937423005978</v>
      </c>
      <c r="AF37" s="90">
        <f>AF9/AF$22*100</f>
        <v>56.624476010374167</v>
      </c>
    </row>
    <row r="38" spans="1:32" ht="18" customHeight="1" x14ac:dyDescent="0.15">
      <c r="A38" s="13" t="s">
        <v>46</v>
      </c>
      <c r="B38" s="30" t="e">
        <f>B10/B$22*100</f>
        <v>#DIV/0!</v>
      </c>
      <c r="C38" s="30">
        <f>C10/C$22*100</f>
        <v>43.596767131516664</v>
      </c>
      <c r="D38" s="30">
        <f>D10/D$22*100</f>
        <v>43.263563249679677</v>
      </c>
      <c r="E38" s="30">
        <f>E10/E$22*100</f>
        <v>42.235540320099688</v>
      </c>
      <c r="F38" s="30">
        <f>F10/F$22*100</f>
        <v>45.86383863644722</v>
      </c>
      <c r="G38" s="30">
        <f>G10/G$22*100</f>
        <v>48.918387686943191</v>
      </c>
      <c r="H38" s="30">
        <f>H10/H$22*100</f>
        <v>50.707681382705317</v>
      </c>
      <c r="I38" s="30">
        <f>I10/I$22*100</f>
        <v>52.317310851063247</v>
      </c>
      <c r="J38" s="30">
        <f>J10/J$22*100</f>
        <v>47.912901901818174</v>
      </c>
      <c r="K38" s="30">
        <f>K10/K$22*100</f>
        <v>51.792949396627897</v>
      </c>
      <c r="L38" s="30">
        <f>L10/L$22*100</f>
        <v>53.931691326609666</v>
      </c>
      <c r="M38" s="30">
        <f>M10/M$22*100</f>
        <v>54.966758701115026</v>
      </c>
      <c r="N38" s="30">
        <f>N10/N$22*100</f>
        <v>57.632831475674671</v>
      </c>
      <c r="O38" s="30">
        <f>O10/O$22*100</f>
        <v>58.485472097023475</v>
      </c>
      <c r="P38" s="30">
        <f>P10/P$22*100</f>
        <v>59.300924426506263</v>
      </c>
      <c r="Q38" s="30">
        <f>Q10/Q$22*100</f>
        <v>57.866634314830932</v>
      </c>
      <c r="R38" s="30">
        <f>R10/R$22*100</f>
        <v>59.890528493796893</v>
      </c>
      <c r="S38" s="30">
        <f>S10/S$22*100</f>
        <v>55.794699935150135</v>
      </c>
      <c r="T38" s="30">
        <f>T10/T$22*100</f>
        <v>53.376979633807707</v>
      </c>
      <c r="U38" s="30">
        <f>U10/U$22*100</f>
        <v>54.189666710850894</v>
      </c>
      <c r="V38" s="30">
        <f>V10/V$22*100</f>
        <v>54.278581337606866</v>
      </c>
      <c r="W38" s="30">
        <f>W10/W$22*100</f>
        <v>55.163414183394636</v>
      </c>
      <c r="X38" s="30">
        <f>X10/X$22*100</f>
        <v>54.189677152650908</v>
      </c>
      <c r="Y38" s="90">
        <f>Y10/Y$22*100</f>
        <v>52.025609720116726</v>
      </c>
      <c r="Z38" s="90">
        <f>Z10/Z$22*100</f>
        <v>51.843482455585502</v>
      </c>
      <c r="AA38" s="90">
        <f>AA10/AA$22*100</f>
        <v>53.458272160173635</v>
      </c>
      <c r="AB38" s="90">
        <f>AB10/AB$22*100</f>
        <v>53.048550851651385</v>
      </c>
      <c r="AC38" s="90">
        <f>AC10/AC$22*100</f>
        <v>53.169168002331347</v>
      </c>
      <c r="AD38" s="90">
        <f>AD10/AD$22*100</f>
        <v>54.635342021725442</v>
      </c>
      <c r="AE38" s="90">
        <f>AE10/AE$22*100</f>
        <v>53.759715792585304</v>
      </c>
      <c r="AF38" s="90">
        <f>AF10/AF$22*100</f>
        <v>55.815871254444524</v>
      </c>
    </row>
    <row r="39" spans="1:32" ht="18" customHeight="1" x14ac:dyDescent="0.15">
      <c r="A39" s="13" t="s">
        <v>47</v>
      </c>
      <c r="B39" s="30" t="e">
        <f>B11/B$22*100</f>
        <v>#DIV/0!</v>
      </c>
      <c r="C39" s="30">
        <f>C11/C$22*100</f>
        <v>1.6067043312907572</v>
      </c>
      <c r="D39" s="30">
        <f>D11/D$22*100</f>
        <v>1.3315353733694324</v>
      </c>
      <c r="E39" s="30">
        <f>E11/E$22*100</f>
        <v>1.2644868245190879</v>
      </c>
      <c r="F39" s="30">
        <f>F11/F$22*100</f>
        <v>1.3247698937816992</v>
      </c>
      <c r="G39" s="30">
        <f>G11/G$22*100</f>
        <v>1.4025424552266361</v>
      </c>
      <c r="H39" s="30">
        <f>H11/H$22*100</f>
        <v>1.4192849627769708</v>
      </c>
      <c r="I39" s="30">
        <f>I11/I$22*100</f>
        <v>1.4304013074168853</v>
      </c>
      <c r="J39" s="30">
        <f>J11/J$22*100</f>
        <v>1.3901019347568278</v>
      </c>
      <c r="K39" s="30">
        <f>K11/K$22*100</f>
        <v>1.4764218434105092</v>
      </c>
      <c r="L39" s="30">
        <f>L11/L$22*100</f>
        <v>1.481387108881367</v>
      </c>
      <c r="M39" s="30">
        <f>M11/M$22*100</f>
        <v>1.4991322663218705</v>
      </c>
      <c r="N39" s="30">
        <f>N11/N$22*100</f>
        <v>1.5745690549780953</v>
      </c>
      <c r="O39" s="30">
        <f>O11/O$22*100</f>
        <v>1.6271926984654277</v>
      </c>
      <c r="P39" s="30">
        <f>P11/P$22*100</f>
        <v>1.7635086769234452</v>
      </c>
      <c r="Q39" s="30">
        <f>Q11/Q$22*100</f>
        <v>1.7606297189672153</v>
      </c>
      <c r="R39" s="30">
        <f>R11/R$22*100</f>
        <v>1.7765223820594926</v>
      </c>
      <c r="S39" s="30">
        <f>S11/S$22*100</f>
        <v>1.7721498073091713</v>
      </c>
      <c r="T39" s="30">
        <f>T11/T$22*100</f>
        <v>1.7372398839170313</v>
      </c>
      <c r="U39" s="30">
        <f>U11/U$22*100</f>
        <v>1.7793741574014503</v>
      </c>
      <c r="V39" s="30">
        <f>V11/V$22*100</f>
        <v>1.9361067730690715</v>
      </c>
      <c r="W39" s="30">
        <f>W11/W$22*100</f>
        <v>2.023508731834835</v>
      </c>
      <c r="X39" s="30">
        <f>X11/X$22*100</f>
        <v>2.0576611219545353</v>
      </c>
      <c r="Y39" s="90">
        <f>Y11/Y$22*100</f>
        <v>2.0916431217782376</v>
      </c>
      <c r="Z39" s="90">
        <f>Z11/Z$22*100</f>
        <v>2.0938885618105143</v>
      </c>
      <c r="AA39" s="90">
        <f>AA11/AA$22*100</f>
        <v>2.150383600259111</v>
      </c>
      <c r="AB39" s="90">
        <f>AB11/AB$22*100</f>
        <v>2.2074584346114614</v>
      </c>
      <c r="AC39" s="90">
        <f>AC11/AC$22*100</f>
        <v>2.7251045234587803</v>
      </c>
      <c r="AD39" s="90">
        <f>AD11/AD$22*100</f>
        <v>2.6833335565705405</v>
      </c>
      <c r="AE39" s="90">
        <f>AE11/AE$22*100</f>
        <v>2.7120620954679029</v>
      </c>
      <c r="AF39" s="90">
        <f>AF11/AF$22*100</f>
        <v>2.6681157243973641</v>
      </c>
    </row>
    <row r="40" spans="1:32" ht="18" customHeight="1" x14ac:dyDescent="0.15">
      <c r="A40" s="13" t="s">
        <v>48</v>
      </c>
      <c r="B40" s="30" t="e">
        <f>B12/B$22*100</f>
        <v>#DIV/0!</v>
      </c>
      <c r="C40" s="30">
        <f>C12/C$22*100</f>
        <v>5.0603289696800484</v>
      </c>
      <c r="D40" s="30">
        <f>D12/D$22*100</f>
        <v>3.9170708461071762</v>
      </c>
      <c r="E40" s="30">
        <f>E12/E$22*100</f>
        <v>3.6520499357577356</v>
      </c>
      <c r="F40" s="30">
        <f>F12/F$22*100</f>
        <v>3.7764500954527067</v>
      </c>
      <c r="G40" s="30">
        <f>G12/G$22*100</f>
        <v>4.1314203379760857</v>
      </c>
      <c r="H40" s="30">
        <f>H12/H$22*100</f>
        <v>4.2973521039148341</v>
      </c>
      <c r="I40" s="30">
        <f>I12/I$22*100</f>
        <v>4.1874746370510234</v>
      </c>
      <c r="J40" s="30">
        <f>J12/J$22*100</f>
        <v>4.7884891078747369</v>
      </c>
      <c r="K40" s="30">
        <f>K12/K$22*100</f>
        <v>5.2059480916698808</v>
      </c>
      <c r="L40" s="30">
        <f>L12/L$22*100</f>
        <v>5.4403839995592538</v>
      </c>
      <c r="M40" s="30">
        <f>M12/M$22*100</f>
        <v>5.2388645439470238</v>
      </c>
      <c r="N40" s="30">
        <f>N12/N$22*100</f>
        <v>5.4121954776716352</v>
      </c>
      <c r="O40" s="30">
        <f>O12/O$22*100</f>
        <v>5.2999186403650773</v>
      </c>
      <c r="P40" s="30">
        <f>P12/P$22*100</f>
        <v>5.6511264180735514</v>
      </c>
      <c r="Q40" s="30">
        <f>Q12/Q$22*100</f>
        <v>5.551004096313318</v>
      </c>
      <c r="R40" s="30">
        <f>R12/R$22*100</f>
        <v>5.2252684076028437</v>
      </c>
      <c r="S40" s="30">
        <f>S12/S$22*100</f>
        <v>5.0442452288539199</v>
      </c>
      <c r="T40" s="30">
        <f>T12/T$22*100</f>
        <v>4.612315051708336</v>
      </c>
      <c r="U40" s="30">
        <f>U12/U$22*100</f>
        <v>4.430039668812296</v>
      </c>
      <c r="V40" s="30">
        <f>V12/V$22*100</f>
        <v>4.5005709862663492</v>
      </c>
      <c r="W40" s="30">
        <f>W12/W$22*100</f>
        <v>4.9270430828829515</v>
      </c>
      <c r="X40" s="30">
        <f>X12/X$22*100</f>
        <v>5.7244262811309161</v>
      </c>
      <c r="Y40" s="90">
        <f>Y12/Y$22*100</f>
        <v>5.3796850347237344</v>
      </c>
      <c r="Z40" s="90">
        <f>Z12/Z$22*100</f>
        <v>5.7128736889737208</v>
      </c>
      <c r="AA40" s="90">
        <f>AA12/AA$22*100</f>
        <v>5.4753617456309955</v>
      </c>
      <c r="AB40" s="90">
        <f>AB12/AB$22*100</f>
        <v>5.586821841301485</v>
      </c>
      <c r="AC40" s="90">
        <f>AC12/AC$22*100</f>
        <v>5.4406577953898827</v>
      </c>
      <c r="AD40" s="90">
        <f>AD12/AD$22*100</f>
        <v>4.7810712707108323</v>
      </c>
      <c r="AE40" s="90">
        <f>AE12/AE$22*100</f>
        <v>4.5478135370367152</v>
      </c>
      <c r="AF40" s="90">
        <f>AF12/AF$22*100</f>
        <v>4.3330474244016912</v>
      </c>
    </row>
    <row r="41" spans="1:32" ht="18" customHeight="1" x14ac:dyDescent="0.15">
      <c r="A41" s="13" t="s">
        <v>49</v>
      </c>
      <c r="B41" s="30" t="e">
        <f>B13/B$22*100</f>
        <v>#DIV/0!</v>
      </c>
      <c r="C41" s="30">
        <f>C13/C$22*100</f>
        <v>0</v>
      </c>
      <c r="D41" s="30">
        <f>D13/D$22*100</f>
        <v>0</v>
      </c>
      <c r="E41" s="30">
        <f>E13/E$22*100</f>
        <v>0</v>
      </c>
      <c r="F41" s="30">
        <f>F13/F$22*100</f>
        <v>0</v>
      </c>
      <c r="G41" s="30">
        <f>G13/G$22*100</f>
        <v>0</v>
      </c>
      <c r="H41" s="30">
        <f>H13/H$22*100</f>
        <v>0</v>
      </c>
      <c r="I41" s="30">
        <f>I13/I$22*100</f>
        <v>0</v>
      </c>
      <c r="J41" s="30">
        <f>J13/J$22*100</f>
        <v>0</v>
      </c>
      <c r="K41" s="30">
        <f>K13/K$22*100</f>
        <v>0</v>
      </c>
      <c r="L41" s="30">
        <f>L13/L$22*100</f>
        <v>0</v>
      </c>
      <c r="M41" s="30">
        <f>M13/M$22*100</f>
        <v>0</v>
      </c>
      <c r="N41" s="30">
        <f>N13/N$22*100</f>
        <v>0</v>
      </c>
      <c r="O41" s="30">
        <f>O13/O$22*100</f>
        <v>0</v>
      </c>
      <c r="P41" s="30">
        <f>P13/P$22*100</f>
        <v>0</v>
      </c>
      <c r="Q41" s="30">
        <f>Q13/Q$22*100</f>
        <v>0</v>
      </c>
      <c r="R41" s="30">
        <f>R13/R$22*100</f>
        <v>0</v>
      </c>
      <c r="S41" s="30">
        <f>S13/S$22*100</f>
        <v>0</v>
      </c>
      <c r="T41" s="30">
        <f>T13/T$22*100</f>
        <v>0</v>
      </c>
      <c r="U41" s="30">
        <f>U13/U$22*100</f>
        <v>0</v>
      </c>
      <c r="V41" s="30">
        <f>V13/V$22*100</f>
        <v>0</v>
      </c>
      <c r="W41" s="30">
        <f>W13/W$22*100</f>
        <v>0</v>
      </c>
      <c r="X41" s="30">
        <f>X13/X$22*100</f>
        <v>0</v>
      </c>
      <c r="Y41" s="90">
        <f>Y13/Y$22*100</f>
        <v>0</v>
      </c>
      <c r="Z41" s="90">
        <f>Z13/Z$22*100</f>
        <v>0</v>
      </c>
      <c r="AA41" s="90">
        <f>AA13/AA$22*100</f>
        <v>0</v>
      </c>
      <c r="AB41" s="90">
        <f>AB13/AB$22*100</f>
        <v>0</v>
      </c>
      <c r="AC41" s="90">
        <f>AC13/AC$22*100</f>
        <v>0</v>
      </c>
      <c r="AD41" s="90">
        <f>AD13/AD$22*100</f>
        <v>0</v>
      </c>
      <c r="AE41" s="90">
        <f>AE13/AE$22*100</f>
        <v>0</v>
      </c>
      <c r="AF41" s="90">
        <f>AF13/AF$22*100</f>
        <v>0</v>
      </c>
    </row>
    <row r="42" spans="1:32" ht="18" customHeight="1" x14ac:dyDescent="0.15">
      <c r="A42" s="13" t="s">
        <v>50</v>
      </c>
      <c r="B42" s="30" t="e">
        <f>B14/B$22*100</f>
        <v>#DIV/0!</v>
      </c>
      <c r="C42" s="30">
        <f>C14/C$22*100</f>
        <v>1.7974951826367633</v>
      </c>
      <c r="D42" s="30">
        <f>D14/D$22*100</f>
        <v>1.1938892687122078</v>
      </c>
      <c r="E42" s="30">
        <f>E14/E$22*100</f>
        <v>3.3137762818076766</v>
      </c>
      <c r="F42" s="30">
        <f>F14/F$22*100</f>
        <v>2.5100551318785294</v>
      </c>
      <c r="G42" s="30">
        <f>G14/G$22*100</f>
        <v>2.364083586200004</v>
      </c>
      <c r="H42" s="30">
        <f>H14/H$22*100</f>
        <v>2.4844711949008684</v>
      </c>
      <c r="I42" s="30">
        <f>I14/I$22*100</f>
        <v>2.2097857503706098</v>
      </c>
      <c r="J42" s="30">
        <f>J14/J$22*100</f>
        <v>0.97143090566382728</v>
      </c>
      <c r="K42" s="30">
        <f>K14/K$22*100</f>
        <v>1.8553247485151656</v>
      </c>
      <c r="L42" s="30">
        <f>L14/L$22*100</f>
        <v>1.1577145965973066</v>
      </c>
      <c r="M42" s="30">
        <f>M14/M$22*100</f>
        <v>1.0325961847287144</v>
      </c>
      <c r="N42" s="30">
        <f>N14/N$22*100</f>
        <v>0.75117377475865399</v>
      </c>
      <c r="O42" s="30">
        <f>O14/O$22*100</f>
        <v>0.73533344781863275</v>
      </c>
      <c r="P42" s="30">
        <f>P14/P$22*100</f>
        <v>0.29171157653651592</v>
      </c>
      <c r="Q42" s="30">
        <f>Q14/Q$22*100</f>
        <v>0.19932061144969526</v>
      </c>
      <c r="R42" s="30">
        <f>R14/R$22*100</f>
        <v>0</v>
      </c>
      <c r="S42" s="30">
        <f>S14/S$22*100</f>
        <v>0</v>
      </c>
      <c r="T42" s="30">
        <f>T14/T$22*100</f>
        <v>0.23491751404693054</v>
      </c>
      <c r="U42" s="30">
        <f>U14/U$22*100</f>
        <v>0</v>
      </c>
      <c r="V42" s="30">
        <f>V14/V$22*100</f>
        <v>0</v>
      </c>
      <c r="W42" s="30">
        <f>W14/W$22*100</f>
        <v>0</v>
      </c>
      <c r="X42" s="30">
        <f>X14/X$22*100</f>
        <v>0</v>
      </c>
      <c r="Y42" s="90">
        <f>Y14/Y$22*100</f>
        <v>5.9711054693921137E-3</v>
      </c>
      <c r="Z42" s="90">
        <f>Z14/Z$22*100</f>
        <v>0</v>
      </c>
      <c r="AA42" s="90">
        <f>AA14/AA$22*100</f>
        <v>0</v>
      </c>
      <c r="AB42" s="90">
        <f>AB14/AB$22*100</f>
        <v>0</v>
      </c>
      <c r="AC42" s="90">
        <f>AC14/AC$22*100</f>
        <v>0</v>
      </c>
      <c r="AD42" s="90">
        <f>AD14/AD$22*100</f>
        <v>0</v>
      </c>
      <c r="AE42" s="90">
        <f>AE14/AE$22*100</f>
        <v>0</v>
      </c>
      <c r="AF42" s="90">
        <f>AF14/AF$22*100</f>
        <v>0</v>
      </c>
    </row>
    <row r="43" spans="1:32" ht="18" customHeight="1" x14ac:dyDescent="0.15">
      <c r="A43" s="13" t="s">
        <v>51</v>
      </c>
      <c r="B43" s="30" t="e">
        <f>B15/B$22*100</f>
        <v>#DIV/0!</v>
      </c>
      <c r="C43" s="30">
        <f>C15/C$22*100</f>
        <v>0</v>
      </c>
      <c r="D43" s="30">
        <f>D15/D$22*100</f>
        <v>0</v>
      </c>
      <c r="E43" s="30">
        <f>E15/E$22*100</f>
        <v>0</v>
      </c>
      <c r="F43" s="30">
        <f>F15/F$22*100</f>
        <v>0</v>
      </c>
      <c r="G43" s="30">
        <f>G15/G$22*100</f>
        <v>0</v>
      </c>
      <c r="H43" s="30">
        <f>H15/H$22*100</f>
        <v>0</v>
      </c>
      <c r="I43" s="30">
        <f>I15/I$22*100</f>
        <v>0</v>
      </c>
      <c r="J43" s="30">
        <f>J15/J$22*100</f>
        <v>0</v>
      </c>
      <c r="K43" s="30">
        <f>K15/K$22*100</f>
        <v>0</v>
      </c>
      <c r="L43" s="30">
        <f>L15/L$22*100</f>
        <v>0</v>
      </c>
      <c r="M43" s="30">
        <f>M15/M$22*100</f>
        <v>0</v>
      </c>
      <c r="N43" s="30">
        <f>N15/N$22*100</f>
        <v>0</v>
      </c>
      <c r="O43" s="30">
        <f>O15/O$22*100</f>
        <v>0</v>
      </c>
      <c r="P43" s="30">
        <f>P15/P$22*100</f>
        <v>0</v>
      </c>
      <c r="Q43" s="30">
        <f>Q15/Q$22*100</f>
        <v>0</v>
      </c>
      <c r="R43" s="30">
        <f>R15/R$22*100</f>
        <v>0</v>
      </c>
      <c r="S43" s="30">
        <f>S15/S$22*100</f>
        <v>0</v>
      </c>
      <c r="T43" s="30">
        <f>T15/T$22*100</f>
        <v>0</v>
      </c>
      <c r="U43" s="30">
        <f>U15/U$22*100</f>
        <v>0</v>
      </c>
      <c r="V43" s="30">
        <f>V15/V$22*100</f>
        <v>0</v>
      </c>
      <c r="W43" s="30">
        <f>W15/W$22*100</f>
        <v>0</v>
      </c>
      <c r="X43" s="30">
        <f>X15/X$22*100</f>
        <v>0</v>
      </c>
      <c r="Y43" s="90">
        <f>Y15/Y$22*100</f>
        <v>0</v>
      </c>
      <c r="Z43" s="90">
        <f>Z15/Z$22*100</f>
        <v>0</v>
      </c>
      <c r="AA43" s="90">
        <f>AA15/AA$22*100</f>
        <v>0</v>
      </c>
      <c r="AB43" s="90">
        <f>AB15/AB$22*100</f>
        <v>0</v>
      </c>
      <c r="AC43" s="90">
        <f>AC15/AC$22*100</f>
        <v>0</v>
      </c>
      <c r="AD43" s="90">
        <f>AD15/AD$22*100</f>
        <v>0</v>
      </c>
      <c r="AE43" s="90">
        <f>AE15/AE$22*100</f>
        <v>0</v>
      </c>
      <c r="AF43" s="90">
        <f>AF15/AF$22*100</f>
        <v>0</v>
      </c>
    </row>
    <row r="44" spans="1:32" ht="18" customHeight="1" x14ac:dyDescent="0.15">
      <c r="A44" s="13" t="s">
        <v>52</v>
      </c>
      <c r="B44" s="30" t="e">
        <f>B16/B$22*100</f>
        <v>#DIV/0!</v>
      </c>
      <c r="C44" s="30">
        <f>C16/C$22*100</f>
        <v>0</v>
      </c>
      <c r="D44" s="30">
        <f>D16/D$22*100</f>
        <v>0</v>
      </c>
      <c r="E44" s="30">
        <f>E16/E$22*100</f>
        <v>0</v>
      </c>
      <c r="F44" s="30">
        <f>F16/F$22*100</f>
        <v>0</v>
      </c>
      <c r="G44" s="30">
        <f>G16/G$22*100</f>
        <v>0</v>
      </c>
      <c r="H44" s="30">
        <f>H16/H$22*100</f>
        <v>0</v>
      </c>
      <c r="I44" s="30">
        <f>I16/I$22*100</f>
        <v>0</v>
      </c>
      <c r="J44" s="30">
        <f>J16/J$22*100</f>
        <v>0</v>
      </c>
      <c r="K44" s="30">
        <f>K16/K$22*100</f>
        <v>0</v>
      </c>
      <c r="L44" s="30">
        <f>L16/L$22*100</f>
        <v>0</v>
      </c>
      <c r="M44" s="30">
        <f>M16/M$22*100</f>
        <v>0</v>
      </c>
      <c r="N44" s="30">
        <f>N16/N$22*100</f>
        <v>0</v>
      </c>
      <c r="O44" s="30">
        <f>O16/O$22*100</f>
        <v>0</v>
      </c>
      <c r="P44" s="30">
        <f>P16/P$22*100</f>
        <v>0</v>
      </c>
      <c r="Q44" s="30">
        <f>Q16/Q$22*100</f>
        <v>0</v>
      </c>
      <c r="R44" s="30">
        <f>R16/R$22*100</f>
        <v>0</v>
      </c>
      <c r="S44" s="30">
        <f>S16/S$22*100</f>
        <v>0</v>
      </c>
      <c r="T44" s="30">
        <f>T16/T$22*100</f>
        <v>0</v>
      </c>
      <c r="U44" s="30">
        <f>U16/U$22*100</f>
        <v>0</v>
      </c>
      <c r="V44" s="30">
        <f>V16/V$22*100</f>
        <v>0</v>
      </c>
      <c r="W44" s="30">
        <f>W16/W$22*100</f>
        <v>0</v>
      </c>
      <c r="X44" s="30">
        <f>X16/X$22*100</f>
        <v>0</v>
      </c>
      <c r="Y44" s="90">
        <f>Y16/Y$22*100</f>
        <v>0</v>
      </c>
      <c r="Z44" s="90">
        <f>Z16/Z$22*100</f>
        <v>0</v>
      </c>
      <c r="AA44" s="90">
        <f>AA16/AA$22*100</f>
        <v>0</v>
      </c>
      <c r="AB44" s="90">
        <f>AB16/AB$22*100</f>
        <v>0</v>
      </c>
      <c r="AC44" s="90">
        <f>AC16/AC$22*100</f>
        <v>0</v>
      </c>
      <c r="AD44" s="90">
        <f>AD16/AD$22*100</f>
        <v>0</v>
      </c>
      <c r="AE44" s="90">
        <f>AE16/AE$22*100</f>
        <v>0</v>
      </c>
      <c r="AF44" s="90">
        <f>AF16/AF$22*100</f>
        <v>0</v>
      </c>
    </row>
    <row r="45" spans="1:32" ht="18" customHeight="1" x14ac:dyDescent="0.15">
      <c r="A45" s="13" t="s">
        <v>53</v>
      </c>
      <c r="B45" s="30" t="e">
        <f>B17/B$22*100</f>
        <v>#DIV/0!</v>
      </c>
      <c r="C45" s="30">
        <f>C17/C$22*100</f>
        <v>0</v>
      </c>
      <c r="D45" s="30">
        <f>D17/D$22*100</f>
        <v>0</v>
      </c>
      <c r="E45" s="30">
        <f>E17/E$22*100</f>
        <v>0</v>
      </c>
      <c r="F45" s="30">
        <f>F17/F$22*100</f>
        <v>0</v>
      </c>
      <c r="G45" s="30">
        <f>G17/G$22*100</f>
        <v>0</v>
      </c>
      <c r="H45" s="30">
        <f>H17/H$22*100</f>
        <v>0</v>
      </c>
      <c r="I45" s="30">
        <f>I17/I$22*100</f>
        <v>0</v>
      </c>
      <c r="J45" s="30">
        <f>J17/J$22*100</f>
        <v>0</v>
      </c>
      <c r="K45" s="30">
        <f>K17/K$22*100</f>
        <v>0</v>
      </c>
      <c r="L45" s="30">
        <f>L17/L$22*100</f>
        <v>0</v>
      </c>
      <c r="M45" s="30">
        <f>M17/M$22*100</f>
        <v>0</v>
      </c>
      <c r="N45" s="30">
        <f>N17/N$22*100</f>
        <v>0</v>
      </c>
      <c r="O45" s="30">
        <f>O17/O$22*100</f>
        <v>0</v>
      </c>
      <c r="P45" s="30">
        <f>P17/P$22*100</f>
        <v>0</v>
      </c>
      <c r="Q45" s="30">
        <f>Q17/Q$22*100</f>
        <v>0</v>
      </c>
      <c r="R45" s="30">
        <f>R17/R$22*100</f>
        <v>0</v>
      </c>
      <c r="S45" s="30">
        <f>S17/S$22*100</f>
        <v>0</v>
      </c>
      <c r="T45" s="30">
        <f>T17/T$22*100</f>
        <v>0</v>
      </c>
      <c r="U45" s="30">
        <f>U17/U$22*100</f>
        <v>0</v>
      </c>
      <c r="V45" s="30">
        <f>V17/V$22*100</f>
        <v>0</v>
      </c>
      <c r="W45" s="30">
        <f>W17/W$22*100</f>
        <v>0</v>
      </c>
      <c r="X45" s="30">
        <f>X17/X$22*100</f>
        <v>0</v>
      </c>
      <c r="Y45" s="90">
        <f>Y17/Y$22*100</f>
        <v>0</v>
      </c>
      <c r="Z45" s="90">
        <f>Z17/Z$22*100</f>
        <v>0</v>
      </c>
      <c r="AA45" s="90">
        <f>AA17/AA$22*100</f>
        <v>0</v>
      </c>
      <c r="AB45" s="90">
        <f>AB17/AB$22*100</f>
        <v>0</v>
      </c>
      <c r="AC45" s="90">
        <f>AC17/AC$22*100</f>
        <v>0</v>
      </c>
      <c r="AD45" s="90">
        <f>AD17/AD$22*100</f>
        <v>0</v>
      </c>
      <c r="AE45" s="90">
        <f>AE17/AE$22*100</f>
        <v>0</v>
      </c>
      <c r="AF45" s="90">
        <f>AF17/AF$22*100</f>
        <v>0</v>
      </c>
    </row>
    <row r="46" spans="1:32" ht="18" customHeight="1" x14ac:dyDescent="0.15">
      <c r="A46" s="13" t="s">
        <v>54</v>
      </c>
      <c r="B46" s="30" t="e">
        <f>B18/B$22*100</f>
        <v>#DIV/0!</v>
      </c>
      <c r="C46" s="30">
        <f>C18/C$22*100</f>
        <v>0</v>
      </c>
      <c r="D46" s="30">
        <f>D18/D$22*100</f>
        <v>0</v>
      </c>
      <c r="E46" s="30">
        <f>E18/E$22*100</f>
        <v>0</v>
      </c>
      <c r="F46" s="30">
        <f>F18/F$22*100</f>
        <v>0</v>
      </c>
      <c r="G46" s="30">
        <f>G18/G$22*100</f>
        <v>0</v>
      </c>
      <c r="H46" s="30">
        <f>H18/H$22*100</f>
        <v>0</v>
      </c>
      <c r="I46" s="30">
        <f>I18/I$22*100</f>
        <v>0</v>
      </c>
      <c r="J46" s="30">
        <f>J18/J$22*100</f>
        <v>0</v>
      </c>
      <c r="K46" s="30">
        <f>K18/K$22*100</f>
        <v>0</v>
      </c>
      <c r="L46" s="30">
        <f>L18/L$22*100</f>
        <v>0</v>
      </c>
      <c r="M46" s="30">
        <f>M18/M$22*100</f>
        <v>0</v>
      </c>
      <c r="N46" s="30">
        <f>N18/N$22*100</f>
        <v>0</v>
      </c>
      <c r="O46" s="30">
        <f>O18/O$22*100</f>
        <v>0</v>
      </c>
      <c r="P46" s="30">
        <f>P18/P$22*100</f>
        <v>0</v>
      </c>
      <c r="Q46" s="30">
        <f>Q18/Q$22*100</f>
        <v>0</v>
      </c>
      <c r="R46" s="30">
        <f>R18/R$22*100</f>
        <v>0</v>
      </c>
      <c r="S46" s="30">
        <f>S18/S$22*100</f>
        <v>0</v>
      </c>
      <c r="T46" s="30">
        <f>T18/T$22*100</f>
        <v>0</v>
      </c>
      <c r="U46" s="30">
        <f>U18/U$22*100</f>
        <v>0</v>
      </c>
      <c r="V46" s="30">
        <f>V18/V$22*100</f>
        <v>0</v>
      </c>
      <c r="W46" s="30">
        <f>W18/W$22*100</f>
        <v>0</v>
      </c>
      <c r="X46" s="30">
        <f>X18/X$22*100</f>
        <v>0</v>
      </c>
      <c r="Y46" s="90">
        <f>Y18/Y$22*100</f>
        <v>0</v>
      </c>
      <c r="Z46" s="90">
        <f>Z18/Z$22*100</f>
        <v>0</v>
      </c>
      <c r="AA46" s="90">
        <f>AA18/AA$22*100</f>
        <v>0</v>
      </c>
      <c r="AB46" s="90">
        <f>AB18/AB$22*100</f>
        <v>0</v>
      </c>
      <c r="AC46" s="90">
        <f>AC18/AC$22*100</f>
        <v>0</v>
      </c>
      <c r="AD46" s="90">
        <f>AD18/AD$22*100</f>
        <v>0</v>
      </c>
      <c r="AE46" s="90">
        <f>AE18/AE$22*100</f>
        <v>0</v>
      </c>
      <c r="AF46" s="90">
        <f>AF18/AF$22*100</f>
        <v>0</v>
      </c>
    </row>
    <row r="47" spans="1:32" ht="18" customHeight="1" x14ac:dyDescent="0.15">
      <c r="A47" s="13" t="s">
        <v>55</v>
      </c>
      <c r="B47" s="30" t="e">
        <f>B19/B$22*100</f>
        <v>#DIV/0!</v>
      </c>
      <c r="C47" s="30">
        <f>C19/C$22*100</f>
        <v>0</v>
      </c>
      <c r="D47" s="30">
        <f>D19/D$22*100</f>
        <v>0</v>
      </c>
      <c r="E47" s="30">
        <f>E19/E$22*100</f>
        <v>0</v>
      </c>
      <c r="F47" s="30">
        <f>F19/F$22*100</f>
        <v>0</v>
      </c>
      <c r="G47" s="30">
        <f>G19/G$22*100</f>
        <v>0</v>
      </c>
      <c r="H47" s="30">
        <f>H19/H$22*100</f>
        <v>0</v>
      </c>
      <c r="I47" s="30">
        <f>I19/I$22*100</f>
        <v>0</v>
      </c>
      <c r="J47" s="30">
        <f>J19/J$22*100</f>
        <v>0</v>
      </c>
      <c r="K47" s="30">
        <f>K19/K$22*100</f>
        <v>0</v>
      </c>
      <c r="L47" s="30">
        <f>L19/L$22*100</f>
        <v>0</v>
      </c>
      <c r="M47" s="30">
        <f>M19/M$22*100</f>
        <v>0</v>
      </c>
      <c r="N47" s="30">
        <f>N19/N$22*100</f>
        <v>0</v>
      </c>
      <c r="O47" s="30">
        <f>O19/O$22*100</f>
        <v>0</v>
      </c>
      <c r="P47" s="30">
        <f>P19/P$22*100</f>
        <v>0</v>
      </c>
      <c r="Q47" s="30">
        <f>Q19/Q$22*100</f>
        <v>0</v>
      </c>
      <c r="R47" s="30">
        <f>R19/R$22*100</f>
        <v>0</v>
      </c>
      <c r="S47" s="30">
        <f>S19/S$22*100</f>
        <v>0</v>
      </c>
      <c r="T47" s="30">
        <f>T19/T$22*100</f>
        <v>0</v>
      </c>
      <c r="U47" s="30">
        <f>U19/U$22*100</f>
        <v>0</v>
      </c>
      <c r="V47" s="30">
        <f>V19/V$22*100</f>
        <v>0</v>
      </c>
      <c r="W47" s="30">
        <f>W19/W$22*100</f>
        <v>0</v>
      </c>
      <c r="X47" s="30">
        <f>X19/X$22*100</f>
        <v>0</v>
      </c>
      <c r="Y47" s="90">
        <f>Y19/Y$22*100</f>
        <v>0</v>
      </c>
      <c r="Z47" s="90">
        <f>Z19/Z$22*100</f>
        <v>0</v>
      </c>
      <c r="AA47" s="90">
        <f>AA19/AA$22*100</f>
        <v>0</v>
      </c>
      <c r="AB47" s="90">
        <f>AB19/AB$22*100</f>
        <v>0</v>
      </c>
      <c r="AC47" s="90">
        <f>AC19/AC$22*100</f>
        <v>0</v>
      </c>
      <c r="AD47" s="90">
        <f>AD19/AD$22*100</f>
        <v>0</v>
      </c>
      <c r="AE47" s="90">
        <f>AE19/AE$22*100</f>
        <v>0</v>
      </c>
      <c r="AF47" s="90">
        <f>AF19/AF$22*100</f>
        <v>0</v>
      </c>
    </row>
    <row r="48" spans="1:32" ht="18" customHeight="1" x14ac:dyDescent="0.15">
      <c r="A48" s="13" t="s">
        <v>56</v>
      </c>
      <c r="B48" s="30" t="e">
        <f>B20/B$22*100</f>
        <v>#DIV/0!</v>
      </c>
      <c r="C48" s="30">
        <f>C20/C$22*100</f>
        <v>0</v>
      </c>
      <c r="D48" s="30">
        <f>D20/D$22*100</f>
        <v>0</v>
      </c>
      <c r="E48" s="30">
        <f>E20/E$22*100</f>
        <v>0</v>
      </c>
      <c r="F48" s="30">
        <f>F20/F$22*100</f>
        <v>0</v>
      </c>
      <c r="G48" s="30">
        <f>G20/G$22*100</f>
        <v>0</v>
      </c>
      <c r="H48" s="30">
        <f>H20/H$22*100</f>
        <v>0</v>
      </c>
      <c r="I48" s="30">
        <f>I20/I$22*100</f>
        <v>0</v>
      </c>
      <c r="J48" s="30">
        <f>J20/J$22*100</f>
        <v>0</v>
      </c>
      <c r="K48" s="30">
        <f>K20/K$22*100</f>
        <v>0</v>
      </c>
      <c r="L48" s="30">
        <f>L20/L$22*100</f>
        <v>0</v>
      </c>
      <c r="M48" s="30">
        <f>M20/M$22*100</f>
        <v>0</v>
      </c>
      <c r="N48" s="30">
        <f>N20/N$22*100</f>
        <v>0</v>
      </c>
      <c r="O48" s="30">
        <f>O20/O$22*100</f>
        <v>0</v>
      </c>
      <c r="P48" s="30">
        <f>P20/P$22*100</f>
        <v>0</v>
      </c>
      <c r="Q48" s="30">
        <f>Q20/Q$22*100</f>
        <v>0</v>
      </c>
      <c r="R48" s="30">
        <f>R20/R$22*100</f>
        <v>0</v>
      </c>
      <c r="S48" s="30">
        <f>S20/S$22*100</f>
        <v>0</v>
      </c>
      <c r="T48" s="30">
        <f>T20/T$22*100</f>
        <v>0</v>
      </c>
      <c r="U48" s="30">
        <f>U20/U$22*100</f>
        <v>0</v>
      </c>
      <c r="V48" s="30">
        <f>V20/V$22*100</f>
        <v>0</v>
      </c>
      <c r="W48" s="30">
        <f>W20/W$22*100</f>
        <v>0</v>
      </c>
      <c r="X48" s="30">
        <f>X20/X$22*100</f>
        <v>0</v>
      </c>
      <c r="Y48" s="90">
        <f>Y20/Y$22*100</f>
        <v>0</v>
      </c>
      <c r="Z48" s="90">
        <f>Z20/Z$22*100</f>
        <v>0</v>
      </c>
      <c r="AA48" s="90">
        <f>AA20/AA$22*100</f>
        <v>0</v>
      </c>
      <c r="AB48" s="90">
        <f>AB20/AB$22*100</f>
        <v>0</v>
      </c>
      <c r="AC48" s="90">
        <f>AC20/AC$22*100</f>
        <v>0</v>
      </c>
      <c r="AD48" s="90">
        <f>AD20/AD$22*100</f>
        <v>0</v>
      </c>
      <c r="AE48" s="90">
        <f>AE20/AE$22*100</f>
        <v>0</v>
      </c>
      <c r="AF48" s="90">
        <f>AF20/AF$22*100</f>
        <v>0</v>
      </c>
    </row>
    <row r="49" spans="1:32" ht="18" customHeight="1" x14ac:dyDescent="0.15">
      <c r="A49" s="13" t="s">
        <v>57</v>
      </c>
      <c r="B49" s="30" t="e">
        <f>B21/B$22*100</f>
        <v>#DIV/0!</v>
      </c>
      <c r="C49" s="30">
        <f>C21/C$22*100</f>
        <v>0</v>
      </c>
      <c r="D49" s="30">
        <f>D21/D$22*100</f>
        <v>0</v>
      </c>
      <c r="E49" s="30">
        <f>E21/E$22*100</f>
        <v>0</v>
      </c>
      <c r="F49" s="30">
        <f>F21/F$22*100</f>
        <v>0</v>
      </c>
      <c r="G49" s="30">
        <f>G21/G$22*100</f>
        <v>0</v>
      </c>
      <c r="H49" s="30">
        <f>H21/H$22*100</f>
        <v>0</v>
      </c>
      <c r="I49" s="30">
        <f>I21/I$22*100</f>
        <v>0</v>
      </c>
      <c r="J49" s="30">
        <f>J21/J$22*100</f>
        <v>0</v>
      </c>
      <c r="K49" s="30">
        <f>K21/K$22*100</f>
        <v>0</v>
      </c>
      <c r="L49" s="30">
        <f>L21/L$22*100</f>
        <v>0</v>
      </c>
      <c r="M49" s="30">
        <f>M21/M$22*100</f>
        <v>0</v>
      </c>
      <c r="N49" s="30">
        <f>N21/N$22*100</f>
        <v>0</v>
      </c>
      <c r="O49" s="30">
        <f>O21/O$22*100</f>
        <v>0</v>
      </c>
      <c r="P49" s="30">
        <f>P21/P$22*100</f>
        <v>0</v>
      </c>
      <c r="Q49" s="30">
        <f>Q21/Q$22*100</f>
        <v>0</v>
      </c>
      <c r="R49" s="30">
        <f>R21/R$22*100</f>
        <v>0</v>
      </c>
      <c r="S49" s="30">
        <f>S21/S$22*100</f>
        <v>0</v>
      </c>
      <c r="T49" s="30">
        <f>T21/T$22*100</f>
        <v>0</v>
      </c>
      <c r="U49" s="30">
        <f>U21/U$22*100</f>
        <v>0</v>
      </c>
      <c r="V49" s="30">
        <f>V21/V$22*100</f>
        <v>0</v>
      </c>
      <c r="W49" s="30">
        <f>W21/W$22*100</f>
        <v>0</v>
      </c>
      <c r="X49" s="30">
        <f>X21/X$22*100</f>
        <v>0</v>
      </c>
      <c r="Y49" s="90">
        <f>Y21/Y$22*100</f>
        <v>0</v>
      </c>
      <c r="Z49" s="90">
        <f>Z21/Z$22*100</f>
        <v>0</v>
      </c>
      <c r="AA49" s="90">
        <f>AA21/AA$22*100</f>
        <v>0</v>
      </c>
      <c r="AB49" s="90">
        <f>AB21/AB$22*100</f>
        <v>0</v>
      </c>
      <c r="AC49" s="90">
        <f>AC21/AC$22*100</f>
        <v>0</v>
      </c>
      <c r="AD49" s="90">
        <f>AD21/AD$22*100</f>
        <v>0</v>
      </c>
      <c r="AE49" s="90">
        <f>AE21/AE$22*100</f>
        <v>0</v>
      </c>
      <c r="AF49" s="90">
        <f>AF21/AF$22*100</f>
        <v>0</v>
      </c>
    </row>
    <row r="50" spans="1:32" ht="18" customHeight="1" x14ac:dyDescent="0.15">
      <c r="A50" s="13" t="s">
        <v>58</v>
      </c>
      <c r="B50" s="31" t="e">
        <f>+B32+B37+B39+B40+B41+B42+B43+B44+B45</f>
        <v>#DIV/0!</v>
      </c>
      <c r="C50" s="31">
        <f>+C32+C37+C39+C40+C41+C42+C43+C44+C45</f>
        <v>100</v>
      </c>
      <c r="D50" s="31">
        <f t="shared" ref="D50:L50" si="14">+D32+D37+D39+D40+D41+D42+D43+D44+D45</f>
        <v>100.00000000000001</v>
      </c>
      <c r="E50" s="31">
        <f t="shared" si="14"/>
        <v>99.999999999999986</v>
      </c>
      <c r="F50" s="31">
        <f t="shared" si="14"/>
        <v>99.999999999999986</v>
      </c>
      <c r="G50" s="31">
        <f t="shared" si="14"/>
        <v>100</v>
      </c>
      <c r="H50" s="31">
        <f t="shared" si="14"/>
        <v>99.999999999999986</v>
      </c>
      <c r="I50" s="31">
        <f t="shared" si="14"/>
        <v>100</v>
      </c>
      <c r="J50" s="31">
        <f t="shared" si="14"/>
        <v>100</v>
      </c>
      <c r="K50" s="31">
        <f t="shared" si="14"/>
        <v>99.999999999999986</v>
      </c>
      <c r="L50" s="31">
        <f t="shared" si="14"/>
        <v>100</v>
      </c>
      <c r="M50" s="31">
        <f t="shared" ref="M50:R50" si="15">+M32+M37+M39+M40+M41+M42+M43+M44+M45</f>
        <v>100.00000000000001</v>
      </c>
      <c r="N50" s="31">
        <f t="shared" si="15"/>
        <v>100</v>
      </c>
      <c r="O50" s="31">
        <f t="shared" si="15"/>
        <v>100</v>
      </c>
      <c r="P50" s="31">
        <f t="shared" si="15"/>
        <v>100</v>
      </c>
      <c r="Q50" s="31">
        <f t="shared" si="15"/>
        <v>100</v>
      </c>
      <c r="R50" s="31">
        <f t="shared" si="15"/>
        <v>100.00000000000001</v>
      </c>
      <c r="S50" s="31">
        <f t="shared" ref="S50:X50" si="16">+S32+S37+S39+S40+S41+S42+S43+S44+S45</f>
        <v>100</v>
      </c>
      <c r="T50" s="31">
        <f t="shared" si="16"/>
        <v>100</v>
      </c>
      <c r="U50" s="31">
        <f t="shared" si="16"/>
        <v>100</v>
      </c>
      <c r="V50" s="31">
        <f t="shared" si="16"/>
        <v>100</v>
      </c>
      <c r="W50" s="31">
        <f t="shared" si="16"/>
        <v>100</v>
      </c>
      <c r="X50" s="31">
        <f t="shared" si="16"/>
        <v>100</v>
      </c>
      <c r="Y50" s="91">
        <f t="shared" ref="Y50:AD50" si="17">+Y32+Y37+Y39+Y40+Y41+Y42+Y43+Y44+Y45</f>
        <v>100</v>
      </c>
      <c r="Z50" s="31">
        <f t="shared" si="17"/>
        <v>100</v>
      </c>
      <c r="AA50" s="31">
        <f t="shared" si="17"/>
        <v>100</v>
      </c>
      <c r="AB50" s="31">
        <f t="shared" si="17"/>
        <v>100.00000000000001</v>
      </c>
      <c r="AC50" s="31">
        <f t="shared" si="17"/>
        <v>100</v>
      </c>
      <c r="AD50" s="31">
        <f t="shared" si="17"/>
        <v>100</v>
      </c>
      <c r="AE50" s="31">
        <f t="shared" ref="AE50" si="18">+AE32+AE37+AE39+AE40+AE41+AE42+AE43+AE44+AE45</f>
        <v>100</v>
      </c>
      <c r="AF50" s="31">
        <f t="shared" ref="AF50" si="19">+AF32+AF37+AF39+AF40+AF41+AF42+AF43+AF44+AF45</f>
        <v>100</v>
      </c>
    </row>
    <row r="51" spans="1:32" ht="18" customHeight="1" x14ac:dyDescent="0.15"/>
    <row r="52" spans="1:32" ht="18" customHeight="1" x14ac:dyDescent="0.15"/>
    <row r="53" spans="1:32" ht="18" customHeight="1" x14ac:dyDescent="0.15"/>
    <row r="54" spans="1:32" ht="18" customHeight="1" x14ac:dyDescent="0.15"/>
    <row r="55" spans="1:32" ht="18" customHeight="1" x14ac:dyDescent="0.15"/>
    <row r="56" spans="1:32" ht="18" customHeight="1" x14ac:dyDescent="0.15"/>
    <row r="57" spans="1:32" ht="18" customHeight="1" x14ac:dyDescent="0.15"/>
    <row r="58" spans="1:32" ht="18" customHeight="1" x14ac:dyDescent="0.15"/>
    <row r="59" spans="1:32" ht="18" customHeight="1" x14ac:dyDescent="0.15"/>
    <row r="60" spans="1:32" ht="18" customHeight="1" x14ac:dyDescent="0.15"/>
    <row r="61" spans="1:32" ht="18" customHeight="1" x14ac:dyDescent="0.15"/>
    <row r="62" spans="1:32" ht="18" customHeight="1" x14ac:dyDescent="0.15"/>
    <row r="63" spans="1:32" ht="18" customHeight="1" x14ac:dyDescent="0.15"/>
    <row r="64" spans="1:32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  <row r="77" ht="18" customHeight="1" x14ac:dyDescent="0.15"/>
    <row r="78" ht="18" customHeight="1" x14ac:dyDescent="0.15"/>
    <row r="79" ht="18" customHeight="1" x14ac:dyDescent="0.15"/>
    <row r="80" ht="18" customHeight="1" x14ac:dyDescent="0.15"/>
    <row r="81" ht="18" customHeight="1" x14ac:dyDescent="0.15"/>
    <row r="82" ht="18" customHeight="1" x14ac:dyDescent="0.15"/>
    <row r="83" ht="18" customHeight="1" x14ac:dyDescent="0.15"/>
    <row r="84" ht="18" customHeight="1" x14ac:dyDescent="0.15"/>
    <row r="85" ht="18" customHeight="1" x14ac:dyDescent="0.15"/>
    <row r="86" ht="18" customHeight="1" x14ac:dyDescent="0.15"/>
    <row r="87" ht="18" customHeight="1" x14ac:dyDescent="0.15"/>
    <row r="88" ht="18" customHeight="1" x14ac:dyDescent="0.15"/>
    <row r="89" ht="18" customHeight="1" x14ac:dyDescent="0.15"/>
    <row r="90" ht="18" customHeight="1" x14ac:dyDescent="0.15"/>
    <row r="91" ht="18" customHeight="1" x14ac:dyDescent="0.15"/>
    <row r="92" ht="18" customHeight="1" x14ac:dyDescent="0.15"/>
    <row r="93" ht="18" customHeight="1" x14ac:dyDescent="0.15"/>
    <row r="94" ht="18" customHeight="1" x14ac:dyDescent="0.15"/>
    <row r="95" ht="18" customHeight="1" x14ac:dyDescent="0.15"/>
    <row r="96" ht="18" customHeight="1" x14ac:dyDescent="0.15"/>
    <row r="97" ht="18" customHeight="1" x14ac:dyDescent="0.15"/>
    <row r="98" ht="18" customHeight="1" x14ac:dyDescent="0.15"/>
    <row r="99" ht="18" customHeight="1" x14ac:dyDescent="0.15"/>
    <row r="100" ht="18" customHeight="1" x14ac:dyDescent="0.15"/>
    <row r="101" ht="18" customHeight="1" x14ac:dyDescent="0.15"/>
    <row r="102" ht="18" customHeight="1" x14ac:dyDescent="0.15"/>
    <row r="103" ht="18" customHeight="1" x14ac:dyDescent="0.15"/>
    <row r="104" ht="18" customHeight="1" x14ac:dyDescent="0.15"/>
    <row r="105" ht="18" customHeight="1" x14ac:dyDescent="0.15"/>
    <row r="106" ht="18" customHeight="1" x14ac:dyDescent="0.15"/>
    <row r="107" ht="18" customHeight="1" x14ac:dyDescent="0.15"/>
    <row r="108" ht="18" customHeight="1" x14ac:dyDescent="0.15"/>
    <row r="109" ht="18" customHeight="1" x14ac:dyDescent="0.15"/>
    <row r="110" ht="18" customHeight="1" x14ac:dyDescent="0.15"/>
    <row r="111" ht="18" customHeight="1" x14ac:dyDescent="0.15"/>
    <row r="112" ht="18" customHeight="1" x14ac:dyDescent="0.15"/>
    <row r="113" ht="18" customHeight="1" x14ac:dyDescent="0.15"/>
    <row r="114" ht="18" customHeight="1" x14ac:dyDescent="0.15"/>
    <row r="115" ht="18" customHeight="1" x14ac:dyDescent="0.15"/>
    <row r="116" ht="18" customHeight="1" x14ac:dyDescent="0.15"/>
    <row r="117" ht="18" customHeight="1" x14ac:dyDescent="0.15"/>
    <row r="118" ht="18" customHeight="1" x14ac:dyDescent="0.15"/>
    <row r="119" ht="18" customHeight="1" x14ac:dyDescent="0.15"/>
    <row r="120" ht="18" customHeight="1" x14ac:dyDescent="0.15"/>
    <row r="121" ht="18" customHeight="1" x14ac:dyDescent="0.15"/>
    <row r="122" ht="18" customHeight="1" x14ac:dyDescent="0.15"/>
    <row r="123" ht="18" customHeight="1" x14ac:dyDescent="0.15"/>
    <row r="124" ht="18" customHeight="1" x14ac:dyDescent="0.15"/>
    <row r="125" ht="18" customHeight="1" x14ac:dyDescent="0.15"/>
    <row r="126" ht="18" customHeight="1" x14ac:dyDescent="0.15"/>
    <row r="127" ht="18" customHeight="1" x14ac:dyDescent="0.15"/>
    <row r="128" ht="18" customHeight="1" x14ac:dyDescent="0.15"/>
    <row r="129" ht="18" customHeight="1" x14ac:dyDescent="0.15"/>
    <row r="130" ht="18" customHeight="1" x14ac:dyDescent="0.15"/>
    <row r="131" ht="18" customHeight="1" x14ac:dyDescent="0.15"/>
    <row r="132" ht="18" customHeight="1" x14ac:dyDescent="0.15"/>
    <row r="133" ht="18" customHeight="1" x14ac:dyDescent="0.15"/>
    <row r="134" ht="18" customHeight="1" x14ac:dyDescent="0.15"/>
    <row r="135" ht="18" customHeight="1" x14ac:dyDescent="0.15"/>
    <row r="136" ht="18" customHeight="1" x14ac:dyDescent="0.15"/>
    <row r="137" ht="18" customHeight="1" x14ac:dyDescent="0.15"/>
    <row r="138" ht="18" customHeight="1" x14ac:dyDescent="0.15"/>
    <row r="139" ht="18" customHeight="1" x14ac:dyDescent="0.15"/>
    <row r="140" ht="18" customHeight="1" x14ac:dyDescent="0.15"/>
    <row r="141" ht="18" customHeight="1" x14ac:dyDescent="0.15"/>
    <row r="142" ht="18" customHeight="1" x14ac:dyDescent="0.15"/>
    <row r="143" ht="18" customHeight="1" x14ac:dyDescent="0.15"/>
    <row r="144" ht="18" customHeight="1" x14ac:dyDescent="0.15"/>
    <row r="145" ht="18" customHeight="1" x14ac:dyDescent="0.15"/>
    <row r="146" ht="18" customHeight="1" x14ac:dyDescent="0.15"/>
    <row r="147" ht="18" customHeight="1" x14ac:dyDescent="0.15"/>
    <row r="148" ht="18" customHeight="1" x14ac:dyDescent="0.15"/>
    <row r="149" ht="18" customHeight="1" x14ac:dyDescent="0.15"/>
    <row r="150" ht="18" customHeight="1" x14ac:dyDescent="0.15"/>
    <row r="151" ht="18" customHeight="1" x14ac:dyDescent="0.15"/>
    <row r="152" ht="18" customHeight="1" x14ac:dyDescent="0.15"/>
    <row r="153" ht="18" customHeight="1" x14ac:dyDescent="0.15"/>
    <row r="154" ht="18" customHeight="1" x14ac:dyDescent="0.15"/>
    <row r="155" ht="18" customHeight="1" x14ac:dyDescent="0.15"/>
    <row r="156" ht="18" customHeight="1" x14ac:dyDescent="0.15"/>
    <row r="157" ht="18" customHeight="1" x14ac:dyDescent="0.15"/>
    <row r="158" ht="18" customHeight="1" x14ac:dyDescent="0.15"/>
    <row r="159" ht="18" customHeight="1" x14ac:dyDescent="0.15"/>
    <row r="160" ht="18" customHeight="1" x14ac:dyDescent="0.15"/>
    <row r="161" ht="18" customHeight="1" x14ac:dyDescent="0.15"/>
    <row r="162" ht="18" customHeight="1" x14ac:dyDescent="0.15"/>
    <row r="163" ht="18" customHeight="1" x14ac:dyDescent="0.15"/>
    <row r="164" ht="18" customHeight="1" x14ac:dyDescent="0.15"/>
    <row r="165" ht="18" customHeight="1" x14ac:dyDescent="0.15"/>
    <row r="166" ht="18" customHeight="1" x14ac:dyDescent="0.15"/>
    <row r="167" ht="18" customHeight="1" x14ac:dyDescent="0.15"/>
    <row r="168" ht="18" customHeight="1" x14ac:dyDescent="0.15"/>
    <row r="169" ht="18" customHeight="1" x14ac:dyDescent="0.15"/>
    <row r="170" ht="18" customHeight="1" x14ac:dyDescent="0.15"/>
    <row r="171" ht="18" customHeight="1" x14ac:dyDescent="0.15"/>
    <row r="172" ht="18" customHeight="1" x14ac:dyDescent="0.15"/>
    <row r="173" ht="18" customHeight="1" x14ac:dyDescent="0.15"/>
    <row r="174" ht="18" customHeight="1" x14ac:dyDescent="0.15"/>
    <row r="175" ht="18" customHeight="1" x14ac:dyDescent="0.15"/>
    <row r="176" ht="18" customHeight="1" x14ac:dyDescent="0.15"/>
    <row r="177" ht="15" customHeight="1" x14ac:dyDescent="0.15"/>
    <row r="178" ht="15" customHeight="1" x14ac:dyDescent="0.15"/>
    <row r="179" ht="15" customHeight="1" x14ac:dyDescent="0.15"/>
    <row r="180" ht="15" customHeight="1" x14ac:dyDescent="0.15"/>
    <row r="181" ht="15" customHeight="1" x14ac:dyDescent="0.15"/>
    <row r="182" ht="15" customHeight="1" x14ac:dyDescent="0.15"/>
    <row r="183" ht="15" customHeight="1" x14ac:dyDescent="0.15"/>
    <row r="184" ht="15" customHeight="1" x14ac:dyDescent="0.15"/>
    <row r="185" ht="15" customHeight="1" x14ac:dyDescent="0.15"/>
    <row r="186" ht="15" customHeight="1" x14ac:dyDescent="0.15"/>
    <row r="187" ht="15" customHeight="1" x14ac:dyDescent="0.15"/>
    <row r="188" ht="15" customHeight="1" x14ac:dyDescent="0.15"/>
    <row r="189" ht="15" customHeight="1" x14ac:dyDescent="0.15"/>
    <row r="190" ht="15" customHeight="1" x14ac:dyDescent="0.15"/>
    <row r="191" ht="15" customHeight="1" x14ac:dyDescent="0.15"/>
    <row r="192" ht="15" customHeight="1" x14ac:dyDescent="0.15"/>
    <row r="193" ht="15" customHeight="1" x14ac:dyDescent="0.15"/>
    <row r="194" ht="15" customHeight="1" x14ac:dyDescent="0.15"/>
    <row r="195" ht="15" customHeight="1" x14ac:dyDescent="0.15"/>
    <row r="196" ht="15" customHeight="1" x14ac:dyDescent="0.15"/>
    <row r="197" ht="15" customHeight="1" x14ac:dyDescent="0.15"/>
    <row r="198" ht="15" customHeight="1" x14ac:dyDescent="0.15"/>
    <row r="199" ht="15" customHeight="1" x14ac:dyDescent="0.15"/>
    <row r="200" ht="15" customHeight="1" x14ac:dyDescent="0.15"/>
    <row r="201" ht="15" customHeight="1" x14ac:dyDescent="0.15"/>
    <row r="202" ht="15" customHeight="1" x14ac:dyDescent="0.15"/>
    <row r="203" ht="15" customHeight="1" x14ac:dyDescent="0.15"/>
    <row r="204" ht="15" customHeight="1" x14ac:dyDescent="0.15"/>
    <row r="205" ht="15" customHeight="1" x14ac:dyDescent="0.15"/>
    <row r="206" ht="15" customHeight="1" x14ac:dyDescent="0.15"/>
    <row r="207" ht="15" customHeight="1" x14ac:dyDescent="0.15"/>
    <row r="208" ht="15" customHeight="1" x14ac:dyDescent="0.15"/>
    <row r="209" ht="15" customHeight="1" x14ac:dyDescent="0.15"/>
    <row r="210" ht="15" customHeight="1" x14ac:dyDescent="0.15"/>
    <row r="211" ht="15" customHeight="1" x14ac:dyDescent="0.15"/>
    <row r="212" ht="15" customHeight="1" x14ac:dyDescent="0.15"/>
    <row r="213" ht="15" customHeight="1" x14ac:dyDescent="0.15"/>
    <row r="214" ht="15" customHeight="1" x14ac:dyDescent="0.15"/>
    <row r="215" ht="15" customHeight="1" x14ac:dyDescent="0.15"/>
    <row r="216" ht="15" customHeight="1" x14ac:dyDescent="0.15"/>
    <row r="217" ht="15" customHeight="1" x14ac:dyDescent="0.15"/>
    <row r="218" ht="15" customHeight="1" x14ac:dyDescent="0.15"/>
    <row r="219" ht="15" customHeight="1" x14ac:dyDescent="0.15"/>
    <row r="220" ht="15" customHeight="1" x14ac:dyDescent="0.15"/>
    <row r="221" ht="15" customHeight="1" x14ac:dyDescent="0.15"/>
    <row r="222" ht="15" customHeight="1" x14ac:dyDescent="0.15"/>
    <row r="223" ht="15" customHeight="1" x14ac:dyDescent="0.15"/>
    <row r="224" ht="15" customHeight="1" x14ac:dyDescent="0.15"/>
    <row r="225" ht="15" customHeight="1" x14ac:dyDescent="0.15"/>
    <row r="226" ht="15" customHeight="1" x14ac:dyDescent="0.15"/>
    <row r="227" ht="15" customHeight="1" x14ac:dyDescent="0.15"/>
    <row r="228" ht="15" customHeight="1" x14ac:dyDescent="0.15"/>
    <row r="229" ht="15" customHeight="1" x14ac:dyDescent="0.15"/>
    <row r="230" ht="15" customHeight="1" x14ac:dyDescent="0.15"/>
    <row r="231" ht="15" customHeight="1" x14ac:dyDescent="0.15"/>
    <row r="232" ht="15" customHeight="1" x14ac:dyDescent="0.15"/>
    <row r="233" ht="15" customHeight="1" x14ac:dyDescent="0.15"/>
    <row r="234" ht="15" customHeight="1" x14ac:dyDescent="0.15"/>
    <row r="235" ht="15" customHeight="1" x14ac:dyDescent="0.15"/>
    <row r="236" ht="15" customHeight="1" x14ac:dyDescent="0.15"/>
    <row r="237" ht="15" customHeight="1" x14ac:dyDescent="0.15"/>
    <row r="238" ht="15" customHeight="1" x14ac:dyDescent="0.15"/>
    <row r="239" ht="15" customHeight="1" x14ac:dyDescent="0.15"/>
    <row r="240" ht="15" customHeight="1" x14ac:dyDescent="0.15"/>
    <row r="241" ht="15" customHeight="1" x14ac:dyDescent="0.15"/>
    <row r="242" ht="15" customHeight="1" x14ac:dyDescent="0.15"/>
    <row r="243" ht="15" customHeight="1" x14ac:dyDescent="0.15"/>
    <row r="244" ht="15" customHeight="1" x14ac:dyDescent="0.15"/>
    <row r="245" ht="15" customHeight="1" x14ac:dyDescent="0.15"/>
    <row r="246" ht="15" customHeight="1" x14ac:dyDescent="0.15"/>
    <row r="247" ht="15" customHeight="1" x14ac:dyDescent="0.15"/>
    <row r="248" ht="15" customHeight="1" x14ac:dyDescent="0.15"/>
    <row r="249" ht="15" customHeight="1" x14ac:dyDescent="0.15"/>
    <row r="250" ht="15" customHeight="1" x14ac:dyDescent="0.15"/>
    <row r="251" ht="15" customHeight="1" x14ac:dyDescent="0.15"/>
    <row r="252" ht="15" customHeight="1" x14ac:dyDescent="0.15"/>
    <row r="253" ht="15" customHeight="1" x14ac:dyDescent="0.15"/>
    <row r="254" ht="15" customHeight="1" x14ac:dyDescent="0.15"/>
    <row r="255" ht="15" customHeight="1" x14ac:dyDescent="0.15"/>
    <row r="256" ht="15" customHeight="1" x14ac:dyDescent="0.15"/>
    <row r="257" ht="15" customHeight="1" x14ac:dyDescent="0.15"/>
    <row r="258" ht="15" customHeight="1" x14ac:dyDescent="0.15"/>
    <row r="259" ht="15" customHeight="1" x14ac:dyDescent="0.15"/>
    <row r="260" ht="15" customHeight="1" x14ac:dyDescent="0.15"/>
    <row r="261" ht="15" customHeight="1" x14ac:dyDescent="0.15"/>
    <row r="262" ht="15" customHeight="1" x14ac:dyDescent="0.15"/>
    <row r="263" ht="15" customHeight="1" x14ac:dyDescent="0.15"/>
    <row r="264" ht="15" customHeight="1" x14ac:dyDescent="0.15"/>
    <row r="265" ht="15" customHeight="1" x14ac:dyDescent="0.15"/>
    <row r="266" ht="15" customHeight="1" x14ac:dyDescent="0.15"/>
    <row r="267" ht="15" customHeight="1" x14ac:dyDescent="0.15"/>
    <row r="268" ht="15" customHeight="1" x14ac:dyDescent="0.15"/>
    <row r="269" ht="15" customHeight="1" x14ac:dyDescent="0.15"/>
    <row r="270" ht="15" customHeight="1" x14ac:dyDescent="0.15"/>
    <row r="271" ht="15" customHeight="1" x14ac:dyDescent="0.15"/>
    <row r="272" ht="15" customHeight="1" x14ac:dyDescent="0.15"/>
    <row r="273" ht="15" customHeight="1" x14ac:dyDescent="0.15"/>
    <row r="274" ht="15" customHeight="1" x14ac:dyDescent="0.15"/>
    <row r="275" ht="15" customHeight="1" x14ac:dyDescent="0.15"/>
    <row r="276" ht="15" customHeight="1" x14ac:dyDescent="0.15"/>
    <row r="277" ht="15" customHeight="1" x14ac:dyDescent="0.15"/>
    <row r="278" ht="15" customHeight="1" x14ac:dyDescent="0.15"/>
    <row r="279" ht="15" customHeight="1" x14ac:dyDescent="0.15"/>
    <row r="280" ht="15" customHeight="1" x14ac:dyDescent="0.15"/>
    <row r="281" ht="15" customHeight="1" x14ac:dyDescent="0.15"/>
    <row r="282" ht="15" customHeight="1" x14ac:dyDescent="0.15"/>
    <row r="283" ht="15" customHeight="1" x14ac:dyDescent="0.15"/>
    <row r="284" ht="15" customHeight="1" x14ac:dyDescent="0.15"/>
    <row r="285" ht="15" customHeight="1" x14ac:dyDescent="0.15"/>
    <row r="286" ht="15" customHeight="1" x14ac:dyDescent="0.15"/>
    <row r="287" ht="15" customHeight="1" x14ac:dyDescent="0.15"/>
    <row r="288" ht="15" customHeight="1" x14ac:dyDescent="0.15"/>
    <row r="289" ht="15" customHeight="1" x14ac:dyDescent="0.15"/>
    <row r="290" ht="15" customHeight="1" x14ac:dyDescent="0.15"/>
    <row r="291" ht="15" customHeight="1" x14ac:dyDescent="0.15"/>
    <row r="292" ht="15" customHeight="1" x14ac:dyDescent="0.15"/>
    <row r="293" ht="15" customHeight="1" x14ac:dyDescent="0.15"/>
    <row r="294" ht="15" customHeight="1" x14ac:dyDescent="0.15"/>
    <row r="295" ht="15" customHeight="1" x14ac:dyDescent="0.15"/>
    <row r="296" ht="15" customHeight="1" x14ac:dyDescent="0.15"/>
    <row r="297" ht="15" customHeight="1" x14ac:dyDescent="0.15"/>
    <row r="298" ht="15" customHeight="1" x14ac:dyDescent="0.15"/>
    <row r="299" ht="15" customHeight="1" x14ac:dyDescent="0.15"/>
    <row r="300" ht="15" customHeight="1" x14ac:dyDescent="0.15"/>
    <row r="301" ht="15" customHeight="1" x14ac:dyDescent="0.15"/>
    <row r="302" ht="15" customHeight="1" x14ac:dyDescent="0.15"/>
    <row r="303" ht="15" customHeight="1" x14ac:dyDescent="0.15"/>
    <row r="304" ht="15" customHeight="1" x14ac:dyDescent="0.15"/>
    <row r="305" ht="15" customHeight="1" x14ac:dyDescent="0.15"/>
    <row r="306" ht="15" customHeight="1" x14ac:dyDescent="0.15"/>
    <row r="307" ht="15" customHeight="1" x14ac:dyDescent="0.15"/>
    <row r="308" ht="15" customHeight="1" x14ac:dyDescent="0.15"/>
    <row r="309" ht="15" customHeight="1" x14ac:dyDescent="0.15"/>
    <row r="310" ht="15" customHeight="1" x14ac:dyDescent="0.15"/>
    <row r="311" ht="15" customHeight="1" x14ac:dyDescent="0.15"/>
    <row r="312" ht="15" customHeight="1" x14ac:dyDescent="0.15"/>
    <row r="313" ht="15" customHeight="1" x14ac:dyDescent="0.15"/>
    <row r="314" ht="15" customHeight="1" x14ac:dyDescent="0.15"/>
    <row r="315" ht="15" customHeight="1" x14ac:dyDescent="0.15"/>
    <row r="316" ht="15" customHeight="1" x14ac:dyDescent="0.15"/>
    <row r="317" ht="15" customHeight="1" x14ac:dyDescent="0.15"/>
    <row r="318" ht="15" customHeight="1" x14ac:dyDescent="0.15"/>
    <row r="319" ht="15" customHeight="1" x14ac:dyDescent="0.15"/>
    <row r="320" ht="15" customHeight="1" x14ac:dyDescent="0.15"/>
    <row r="321" ht="15" customHeight="1" x14ac:dyDescent="0.15"/>
    <row r="322" ht="15" customHeight="1" x14ac:dyDescent="0.15"/>
    <row r="323" ht="15" customHeight="1" x14ac:dyDescent="0.15"/>
    <row r="324" ht="15" customHeight="1" x14ac:dyDescent="0.15"/>
    <row r="325" ht="15" customHeight="1" x14ac:dyDescent="0.15"/>
    <row r="326" ht="15" customHeight="1" x14ac:dyDescent="0.15"/>
    <row r="327" ht="15" customHeight="1" x14ac:dyDescent="0.15"/>
    <row r="328" ht="15" customHeight="1" x14ac:dyDescent="0.15"/>
    <row r="329" ht="15" customHeight="1" x14ac:dyDescent="0.15"/>
    <row r="330" ht="15" customHeight="1" x14ac:dyDescent="0.15"/>
    <row r="331" ht="15" customHeight="1" x14ac:dyDescent="0.15"/>
    <row r="332" ht="15" customHeight="1" x14ac:dyDescent="0.15"/>
    <row r="333" ht="15" customHeight="1" x14ac:dyDescent="0.15"/>
    <row r="334" ht="15" customHeight="1" x14ac:dyDescent="0.15"/>
    <row r="335" ht="15" customHeight="1" x14ac:dyDescent="0.15"/>
    <row r="336" ht="15" customHeight="1" x14ac:dyDescent="0.15"/>
    <row r="337" ht="15" customHeight="1" x14ac:dyDescent="0.15"/>
    <row r="338" ht="15" customHeight="1" x14ac:dyDescent="0.15"/>
    <row r="339" ht="15" customHeight="1" x14ac:dyDescent="0.15"/>
    <row r="340" ht="15" customHeight="1" x14ac:dyDescent="0.15"/>
    <row r="341" ht="15" customHeight="1" x14ac:dyDescent="0.15"/>
    <row r="342" ht="15" customHeight="1" x14ac:dyDescent="0.15"/>
    <row r="343" ht="15" customHeight="1" x14ac:dyDescent="0.15"/>
    <row r="344" ht="15" customHeight="1" x14ac:dyDescent="0.15"/>
    <row r="345" ht="15" customHeight="1" x14ac:dyDescent="0.15"/>
    <row r="346" ht="15" customHeight="1" x14ac:dyDescent="0.15"/>
    <row r="347" ht="15" customHeight="1" x14ac:dyDescent="0.15"/>
    <row r="348" ht="15" customHeight="1" x14ac:dyDescent="0.15"/>
    <row r="349" ht="15" customHeight="1" x14ac:dyDescent="0.15"/>
    <row r="350" ht="15" customHeight="1" x14ac:dyDescent="0.15"/>
    <row r="351" ht="15" customHeight="1" x14ac:dyDescent="0.15"/>
    <row r="352" ht="15" customHeight="1" x14ac:dyDescent="0.15"/>
    <row r="353" ht="15" customHeight="1" x14ac:dyDescent="0.15"/>
    <row r="354" ht="15" customHeight="1" x14ac:dyDescent="0.15"/>
    <row r="355" ht="15" customHeight="1" x14ac:dyDescent="0.15"/>
    <row r="356" ht="15" customHeight="1" x14ac:dyDescent="0.15"/>
    <row r="357" ht="15" customHeight="1" x14ac:dyDescent="0.15"/>
    <row r="358" ht="15" customHeight="1" x14ac:dyDescent="0.15"/>
    <row r="359" ht="15" customHeight="1" x14ac:dyDescent="0.15"/>
    <row r="360" ht="15" customHeight="1" x14ac:dyDescent="0.15"/>
    <row r="361" ht="15" customHeight="1" x14ac:dyDescent="0.15"/>
    <row r="362" ht="15" customHeight="1" x14ac:dyDescent="0.15"/>
    <row r="363" ht="15" customHeight="1" x14ac:dyDescent="0.15"/>
    <row r="364" ht="15" customHeight="1" x14ac:dyDescent="0.15"/>
    <row r="365" ht="15" customHeight="1" x14ac:dyDescent="0.15"/>
    <row r="366" ht="15" customHeight="1" x14ac:dyDescent="0.15"/>
    <row r="367" ht="15" customHeight="1" x14ac:dyDescent="0.15"/>
    <row r="368" ht="15" customHeight="1" x14ac:dyDescent="0.15"/>
    <row r="369" ht="15" customHeight="1" x14ac:dyDescent="0.15"/>
    <row r="370" ht="15" customHeight="1" x14ac:dyDescent="0.15"/>
    <row r="371" ht="15" customHeight="1" x14ac:dyDescent="0.15"/>
    <row r="372" ht="15" customHeight="1" x14ac:dyDescent="0.15"/>
    <row r="373" ht="15" customHeight="1" x14ac:dyDescent="0.15"/>
    <row r="374" ht="15" customHeight="1" x14ac:dyDescent="0.15"/>
    <row r="375" ht="15" customHeight="1" x14ac:dyDescent="0.15"/>
    <row r="376" ht="15" customHeight="1" x14ac:dyDescent="0.15"/>
    <row r="377" ht="15" customHeight="1" x14ac:dyDescent="0.15"/>
    <row r="378" ht="15" customHeight="1" x14ac:dyDescent="0.15"/>
    <row r="379" ht="15" customHeight="1" x14ac:dyDescent="0.15"/>
    <row r="380" ht="15" customHeight="1" x14ac:dyDescent="0.15"/>
    <row r="381" ht="15" customHeight="1" x14ac:dyDescent="0.15"/>
    <row r="382" ht="15" customHeight="1" x14ac:dyDescent="0.15"/>
    <row r="383" ht="15" customHeight="1" x14ac:dyDescent="0.15"/>
    <row r="384" ht="15" customHeight="1" x14ac:dyDescent="0.15"/>
    <row r="385" ht="15" customHeight="1" x14ac:dyDescent="0.15"/>
    <row r="386" ht="15" customHeight="1" x14ac:dyDescent="0.15"/>
    <row r="387" ht="15" customHeight="1" x14ac:dyDescent="0.15"/>
    <row r="388" ht="15" customHeight="1" x14ac:dyDescent="0.15"/>
    <row r="389" ht="15" customHeight="1" x14ac:dyDescent="0.15"/>
    <row r="390" ht="15" customHeight="1" x14ac:dyDescent="0.15"/>
    <row r="391" ht="15" customHeight="1" x14ac:dyDescent="0.15"/>
    <row r="392" ht="15" customHeight="1" x14ac:dyDescent="0.15"/>
    <row r="393" ht="15" customHeight="1" x14ac:dyDescent="0.15"/>
    <row r="394" ht="15" customHeight="1" x14ac:dyDescent="0.15"/>
    <row r="395" ht="15" customHeight="1" x14ac:dyDescent="0.15"/>
    <row r="396" ht="15" customHeight="1" x14ac:dyDescent="0.15"/>
    <row r="397" ht="15" customHeight="1" x14ac:dyDescent="0.15"/>
    <row r="398" ht="15" customHeight="1" x14ac:dyDescent="0.15"/>
    <row r="399" ht="15" customHeight="1" x14ac:dyDescent="0.15"/>
    <row r="400" ht="15" customHeight="1" x14ac:dyDescent="0.15"/>
    <row r="401" ht="15" customHeight="1" x14ac:dyDescent="0.15"/>
    <row r="402" ht="15" customHeight="1" x14ac:dyDescent="0.15"/>
    <row r="403" ht="15" customHeight="1" x14ac:dyDescent="0.15"/>
    <row r="404" ht="15" customHeight="1" x14ac:dyDescent="0.15"/>
    <row r="405" ht="15" customHeight="1" x14ac:dyDescent="0.15"/>
    <row r="406" ht="15" customHeight="1" x14ac:dyDescent="0.15"/>
    <row r="407" ht="15" customHeight="1" x14ac:dyDescent="0.15"/>
    <row r="408" ht="15" customHeight="1" x14ac:dyDescent="0.15"/>
    <row r="409" ht="15" customHeight="1" x14ac:dyDescent="0.15"/>
    <row r="410" ht="15" customHeight="1" x14ac:dyDescent="0.15"/>
    <row r="411" ht="15" customHeight="1" x14ac:dyDescent="0.15"/>
    <row r="412" ht="15" customHeight="1" x14ac:dyDescent="0.15"/>
    <row r="413" ht="15" customHeight="1" x14ac:dyDescent="0.15"/>
    <row r="414" ht="15" customHeight="1" x14ac:dyDescent="0.15"/>
    <row r="415" ht="15" customHeight="1" x14ac:dyDescent="0.15"/>
    <row r="416" ht="15" customHeight="1" x14ac:dyDescent="0.15"/>
    <row r="417" ht="15" customHeight="1" x14ac:dyDescent="0.15"/>
    <row r="418" ht="15" customHeight="1" x14ac:dyDescent="0.15"/>
    <row r="419" ht="15" customHeight="1" x14ac:dyDescent="0.15"/>
    <row r="420" ht="15" customHeight="1" x14ac:dyDescent="0.15"/>
    <row r="421" ht="15" customHeight="1" x14ac:dyDescent="0.15"/>
    <row r="422" ht="15" customHeight="1" x14ac:dyDescent="0.15"/>
    <row r="423" ht="15" customHeight="1" x14ac:dyDescent="0.15"/>
    <row r="424" ht="15" customHeight="1" x14ac:dyDescent="0.15"/>
    <row r="425" ht="15" customHeight="1" x14ac:dyDescent="0.15"/>
    <row r="426" ht="15" customHeight="1" x14ac:dyDescent="0.15"/>
    <row r="427" ht="15" customHeight="1" x14ac:dyDescent="0.15"/>
    <row r="428" ht="15" customHeight="1" x14ac:dyDescent="0.15"/>
    <row r="429" ht="15" customHeight="1" x14ac:dyDescent="0.15"/>
    <row r="430" ht="15" customHeight="1" x14ac:dyDescent="0.15"/>
    <row r="431" ht="15" customHeight="1" x14ac:dyDescent="0.15"/>
    <row r="432" ht="15" customHeight="1" x14ac:dyDescent="0.15"/>
    <row r="433" ht="15" customHeight="1" x14ac:dyDescent="0.15"/>
    <row r="434" ht="15" customHeight="1" x14ac:dyDescent="0.15"/>
    <row r="435" ht="15" customHeight="1" x14ac:dyDescent="0.15"/>
    <row r="436" ht="15" customHeight="1" x14ac:dyDescent="0.15"/>
    <row r="437" ht="15" customHeight="1" x14ac:dyDescent="0.15"/>
    <row r="438" ht="15" customHeight="1" x14ac:dyDescent="0.15"/>
    <row r="439" ht="15" customHeight="1" x14ac:dyDescent="0.15"/>
    <row r="440" ht="15" customHeight="1" x14ac:dyDescent="0.15"/>
    <row r="441" ht="15" customHeight="1" x14ac:dyDescent="0.15"/>
    <row r="442" ht="15" customHeight="1" x14ac:dyDescent="0.15"/>
    <row r="443" ht="15" customHeight="1" x14ac:dyDescent="0.15"/>
    <row r="444" ht="15" customHeight="1" x14ac:dyDescent="0.15"/>
    <row r="445" ht="15" customHeight="1" x14ac:dyDescent="0.15"/>
    <row r="446" ht="15" customHeight="1" x14ac:dyDescent="0.15"/>
    <row r="447" ht="15" customHeight="1" x14ac:dyDescent="0.15"/>
    <row r="448" ht="15" customHeight="1" x14ac:dyDescent="0.15"/>
    <row r="449" ht="15" customHeight="1" x14ac:dyDescent="0.15"/>
    <row r="450" ht="15" customHeight="1" x14ac:dyDescent="0.15"/>
    <row r="451" ht="15" customHeight="1" x14ac:dyDescent="0.15"/>
    <row r="452" ht="15" customHeight="1" x14ac:dyDescent="0.15"/>
    <row r="453" ht="15" customHeight="1" x14ac:dyDescent="0.15"/>
    <row r="454" ht="15" customHeight="1" x14ac:dyDescent="0.15"/>
    <row r="455" ht="15" customHeight="1" x14ac:dyDescent="0.15"/>
    <row r="456" ht="15" customHeight="1" x14ac:dyDescent="0.15"/>
    <row r="457" ht="15" customHeight="1" x14ac:dyDescent="0.15"/>
    <row r="458" ht="15" customHeight="1" x14ac:dyDescent="0.15"/>
    <row r="459" ht="15" customHeight="1" x14ac:dyDescent="0.15"/>
    <row r="460" ht="15" customHeight="1" x14ac:dyDescent="0.15"/>
    <row r="461" ht="15" customHeight="1" x14ac:dyDescent="0.15"/>
    <row r="462" ht="15" customHeight="1" x14ac:dyDescent="0.15"/>
    <row r="463" ht="15" customHeight="1" x14ac:dyDescent="0.15"/>
    <row r="464" ht="15" customHeight="1" x14ac:dyDescent="0.15"/>
    <row r="465" ht="15" customHeight="1" x14ac:dyDescent="0.15"/>
    <row r="466" ht="15" customHeight="1" x14ac:dyDescent="0.15"/>
    <row r="467" ht="15" customHeight="1" x14ac:dyDescent="0.15"/>
    <row r="468" ht="15" customHeight="1" x14ac:dyDescent="0.15"/>
    <row r="469" ht="15" customHeight="1" x14ac:dyDescent="0.15"/>
    <row r="470" ht="15" customHeight="1" x14ac:dyDescent="0.15"/>
    <row r="471" ht="15" customHeight="1" x14ac:dyDescent="0.15"/>
    <row r="472" ht="15" customHeight="1" x14ac:dyDescent="0.15"/>
    <row r="473" ht="15" customHeight="1" x14ac:dyDescent="0.15"/>
    <row r="474" ht="15" customHeight="1" x14ac:dyDescent="0.15"/>
    <row r="475" ht="15" customHeight="1" x14ac:dyDescent="0.15"/>
    <row r="476" ht="15" customHeight="1" x14ac:dyDescent="0.15"/>
    <row r="477" ht="15" customHeight="1" x14ac:dyDescent="0.15"/>
    <row r="478" ht="15" customHeight="1" x14ac:dyDescent="0.15"/>
    <row r="479" ht="15" customHeight="1" x14ac:dyDescent="0.15"/>
    <row r="480" ht="15" customHeight="1" x14ac:dyDescent="0.15"/>
    <row r="481" ht="15" customHeight="1" x14ac:dyDescent="0.15"/>
    <row r="482" ht="15" customHeight="1" x14ac:dyDescent="0.15"/>
    <row r="483" ht="15" customHeight="1" x14ac:dyDescent="0.15"/>
    <row r="484" ht="15" customHeight="1" x14ac:dyDescent="0.15"/>
    <row r="485" ht="15" customHeight="1" x14ac:dyDescent="0.15"/>
    <row r="486" ht="15" customHeight="1" x14ac:dyDescent="0.15"/>
    <row r="487" ht="15" customHeight="1" x14ac:dyDescent="0.15"/>
    <row r="488" ht="15" customHeight="1" x14ac:dyDescent="0.15"/>
    <row r="489" ht="15" customHeight="1" x14ac:dyDescent="0.15"/>
    <row r="490" ht="15" customHeight="1" x14ac:dyDescent="0.15"/>
    <row r="491" ht="15" customHeight="1" x14ac:dyDescent="0.15"/>
    <row r="492" ht="15" customHeight="1" x14ac:dyDescent="0.15"/>
    <row r="493" ht="15" customHeight="1" x14ac:dyDescent="0.15"/>
    <row r="494" ht="15" customHeight="1" x14ac:dyDescent="0.15"/>
    <row r="495" ht="15" customHeight="1" x14ac:dyDescent="0.15"/>
    <row r="496" ht="15" customHeight="1" x14ac:dyDescent="0.15"/>
    <row r="497" ht="15" customHeight="1" x14ac:dyDescent="0.15"/>
    <row r="498" ht="15" customHeight="1" x14ac:dyDescent="0.15"/>
    <row r="499" ht="15" customHeight="1" x14ac:dyDescent="0.15"/>
    <row r="500" ht="15" customHeight="1" x14ac:dyDescent="0.15"/>
    <row r="501" ht="15" customHeight="1" x14ac:dyDescent="0.15"/>
    <row r="502" ht="15" customHeight="1" x14ac:dyDescent="0.15"/>
    <row r="503" ht="15" customHeight="1" x14ac:dyDescent="0.15"/>
    <row r="504" ht="15" customHeight="1" x14ac:dyDescent="0.15"/>
    <row r="505" ht="15" customHeight="1" x14ac:dyDescent="0.15"/>
    <row r="506" ht="15" customHeight="1" x14ac:dyDescent="0.15"/>
    <row r="507" ht="15" customHeight="1" x14ac:dyDescent="0.15"/>
    <row r="508" ht="15" customHeight="1" x14ac:dyDescent="0.15"/>
    <row r="509" ht="15" customHeight="1" x14ac:dyDescent="0.15"/>
    <row r="510" ht="15" customHeight="1" x14ac:dyDescent="0.15"/>
    <row r="511" ht="15" customHeight="1" x14ac:dyDescent="0.15"/>
    <row r="512" ht="15" customHeight="1" x14ac:dyDescent="0.15"/>
    <row r="513" ht="15" customHeight="1" x14ac:dyDescent="0.15"/>
    <row r="514" ht="15" customHeight="1" x14ac:dyDescent="0.15"/>
    <row r="515" ht="15" customHeight="1" x14ac:dyDescent="0.15"/>
  </sheetData>
  <phoneticPr fontId="2"/>
  <pageMargins left="0.98425196850393704" right="0.78740157480314965" top="0.78740157480314965" bottom="0.78740157480314965" header="0" footer="0.31496062992125984"/>
  <pageSetup paperSize="9" firstPageNumber="4" orientation="landscape" useFirstPageNumber="1" horizontalDpi="4294967292" r:id="rId1"/>
  <headerFooter alignWithMargins="0">
    <oddFooter>&amp;C-&amp;P--</oddFooter>
  </headerFooter>
  <colBreaks count="1" manualBreakCount="1">
    <brk id="12" max="50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F273"/>
  <sheetViews>
    <sheetView view="pageBreakPreview" zoomScaleNormal="100" zoomScaleSheetLayoutView="100" workbookViewId="0">
      <pane xSplit="1" ySplit="3" topLeftCell="V43" activePane="bottomRight" state="frozen"/>
      <selection pane="topRight" activeCell="B1" sqref="B1"/>
      <selection pane="bottomLeft" activeCell="A2" sqref="A2"/>
      <selection pane="bottomRight" activeCell="AE29" sqref="AE29:AF30"/>
    </sheetView>
  </sheetViews>
  <sheetFormatPr defaultColWidth="9" defaultRowHeight="12" x14ac:dyDescent="0.15"/>
  <cols>
    <col min="1" max="1" width="25.21875" style="17" customWidth="1"/>
    <col min="2" max="2" width="8.6640625" style="21" hidden="1" customWidth="1"/>
    <col min="3" max="3" width="8.6640625" style="17" hidden="1" customWidth="1"/>
    <col min="4" max="9" width="9.77734375" style="17" customWidth="1"/>
    <col min="10" max="11" width="9.77734375" style="19" customWidth="1"/>
    <col min="12" max="32" width="9.77734375" style="17" customWidth="1"/>
    <col min="33" max="16384" width="9" style="17"/>
  </cols>
  <sheetData>
    <row r="1" spans="1:32" ht="18" customHeight="1" x14ac:dyDescent="0.2">
      <c r="A1" s="32" t="s">
        <v>98</v>
      </c>
      <c r="K1" s="33" t="str">
        <f>財政指標!$L$1</f>
        <v>塩谷町</v>
      </c>
      <c r="U1" s="33" t="str">
        <f>財政指標!$L$1</f>
        <v>塩谷町</v>
      </c>
      <c r="W1" s="33"/>
      <c r="AE1" s="33" t="str">
        <f>財政指標!$L$1</f>
        <v>塩谷町</v>
      </c>
    </row>
    <row r="2" spans="1:32" ht="18" customHeight="1" x14ac:dyDescent="0.15">
      <c r="K2" s="17"/>
      <c r="L2" s="21" t="s">
        <v>169</v>
      </c>
      <c r="V2" s="21" t="s">
        <v>169</v>
      </c>
      <c r="W2" s="21"/>
      <c r="X2" s="21"/>
      <c r="AF2" s="17" t="s">
        <v>169</v>
      </c>
    </row>
    <row r="3" spans="1:32" s="75" customFormat="1" ht="18" customHeight="1" x14ac:dyDescent="0.2">
      <c r="A3" s="52"/>
      <c r="B3" s="73" t="s">
        <v>10</v>
      </c>
      <c r="C3" s="52" t="s">
        <v>9</v>
      </c>
      <c r="D3" s="52" t="s">
        <v>8</v>
      </c>
      <c r="E3" s="52" t="s">
        <v>7</v>
      </c>
      <c r="F3" s="52" t="s">
        <v>6</v>
      </c>
      <c r="G3" s="52" t="s">
        <v>5</v>
      </c>
      <c r="H3" s="52" t="s">
        <v>4</v>
      </c>
      <c r="I3" s="52" t="s">
        <v>3</v>
      </c>
      <c r="J3" s="53" t="s">
        <v>165</v>
      </c>
      <c r="K3" s="53" t="s">
        <v>166</v>
      </c>
      <c r="L3" s="52" t="s">
        <v>83</v>
      </c>
      <c r="M3" s="52" t="s">
        <v>174</v>
      </c>
      <c r="N3" s="52" t="s">
        <v>182</v>
      </c>
      <c r="O3" s="47" t="s">
        <v>183</v>
      </c>
      <c r="P3" s="47" t="s">
        <v>184</v>
      </c>
      <c r="Q3" s="47" t="s">
        <v>187</v>
      </c>
      <c r="R3" s="47" t="s">
        <v>196</v>
      </c>
      <c r="S3" s="47" t="s">
        <v>197</v>
      </c>
      <c r="T3" s="47" t="s">
        <v>204</v>
      </c>
      <c r="U3" s="47" t="s">
        <v>205</v>
      </c>
      <c r="V3" s="47" t="s">
        <v>206</v>
      </c>
      <c r="W3" s="47" t="s">
        <v>207</v>
      </c>
      <c r="X3" s="47" t="s">
        <v>209</v>
      </c>
      <c r="Y3" s="47" t="s">
        <v>220</v>
      </c>
      <c r="Z3" s="47" t="s">
        <v>213</v>
      </c>
      <c r="AA3" s="47" t="s">
        <v>214</v>
      </c>
      <c r="AB3" s="47" t="s">
        <v>222</v>
      </c>
      <c r="AC3" s="47" t="s">
        <v>223</v>
      </c>
      <c r="AD3" s="47" t="s">
        <v>227</v>
      </c>
      <c r="AE3" s="47" t="str">
        <f>財政指標!AF3</f>
        <v>１８(H30)</v>
      </c>
      <c r="AF3" s="47" t="str">
        <f>財政指標!AG3</f>
        <v>１９(R1)</v>
      </c>
    </row>
    <row r="4" spans="1:32" ht="18" customHeight="1" x14ac:dyDescent="0.15">
      <c r="A4" s="18" t="s">
        <v>60</v>
      </c>
      <c r="B4" s="18"/>
      <c r="C4" s="14"/>
      <c r="D4" s="14">
        <v>1204630</v>
      </c>
      <c r="E4" s="14">
        <v>1269522</v>
      </c>
      <c r="F4" s="14">
        <v>1312920</v>
      </c>
      <c r="G4" s="14">
        <v>1389453</v>
      </c>
      <c r="H4" s="14">
        <v>1423161</v>
      </c>
      <c r="I4" s="14">
        <v>1476247</v>
      </c>
      <c r="J4" s="16">
        <v>1484542</v>
      </c>
      <c r="K4" s="15">
        <v>1519982</v>
      </c>
      <c r="L4" s="18">
        <v>1519384</v>
      </c>
      <c r="M4" s="18">
        <v>1510445</v>
      </c>
      <c r="N4" s="18">
        <v>1500579</v>
      </c>
      <c r="O4" s="18">
        <v>1423552</v>
      </c>
      <c r="P4" s="18">
        <v>1378921</v>
      </c>
      <c r="Q4" s="18">
        <v>1313309</v>
      </c>
      <c r="R4" s="18">
        <v>1385590</v>
      </c>
      <c r="S4" s="18">
        <v>1359299</v>
      </c>
      <c r="T4" s="18">
        <v>1326518</v>
      </c>
      <c r="U4" s="18">
        <v>1250355</v>
      </c>
      <c r="V4" s="18">
        <v>1154698</v>
      </c>
      <c r="W4" s="18">
        <v>1068220</v>
      </c>
      <c r="X4" s="18">
        <v>1087811</v>
      </c>
      <c r="Y4" s="92">
        <v>1073031</v>
      </c>
      <c r="Z4" s="92">
        <v>1027140</v>
      </c>
      <c r="AA4" s="92">
        <v>1000044</v>
      </c>
      <c r="AB4" s="92">
        <v>966958</v>
      </c>
      <c r="AC4" s="92">
        <v>971213</v>
      </c>
      <c r="AD4" s="92">
        <v>946915</v>
      </c>
      <c r="AE4" s="92">
        <v>914938</v>
      </c>
      <c r="AF4" s="92">
        <v>945551</v>
      </c>
    </row>
    <row r="5" spans="1:32" ht="18" customHeight="1" x14ac:dyDescent="0.15">
      <c r="A5" s="18" t="s">
        <v>61</v>
      </c>
      <c r="B5" s="18"/>
      <c r="C5" s="14"/>
      <c r="D5" s="14">
        <v>845069</v>
      </c>
      <c r="E5" s="14">
        <v>880804</v>
      </c>
      <c r="F5" s="14">
        <v>910386</v>
      </c>
      <c r="G5" s="14">
        <v>942629</v>
      </c>
      <c r="H5" s="14">
        <v>968326</v>
      </c>
      <c r="I5" s="14">
        <v>1011436</v>
      </c>
      <c r="J5" s="16">
        <v>1024170</v>
      </c>
      <c r="K5" s="15">
        <v>1052401</v>
      </c>
      <c r="L5" s="18">
        <v>1056882</v>
      </c>
      <c r="M5" s="18">
        <v>1044552</v>
      </c>
      <c r="N5" s="18">
        <v>1027469</v>
      </c>
      <c r="O5" s="18">
        <v>958082</v>
      </c>
      <c r="P5" s="18">
        <v>917939</v>
      </c>
      <c r="Q5" s="18">
        <v>873565</v>
      </c>
      <c r="R5" s="18">
        <v>927554</v>
      </c>
      <c r="S5" s="18">
        <v>911502</v>
      </c>
      <c r="T5" s="18">
        <v>877292</v>
      </c>
      <c r="U5" s="18">
        <v>814825</v>
      </c>
      <c r="V5" s="18">
        <v>740494</v>
      </c>
      <c r="W5" s="18">
        <v>669148</v>
      </c>
      <c r="X5" s="18">
        <v>667063</v>
      </c>
      <c r="Y5" s="92">
        <v>671401</v>
      </c>
      <c r="Z5" s="92">
        <v>639941</v>
      </c>
      <c r="AA5" s="92">
        <v>628836</v>
      </c>
      <c r="AB5" s="92">
        <v>607383</v>
      </c>
      <c r="AC5" s="92">
        <v>619610</v>
      </c>
      <c r="AD5" s="92">
        <v>597942</v>
      </c>
      <c r="AE5" s="92">
        <v>567486</v>
      </c>
      <c r="AF5" s="92">
        <v>590342</v>
      </c>
    </row>
    <row r="6" spans="1:32" ht="18" customHeight="1" x14ac:dyDescent="0.15">
      <c r="A6" s="18" t="s">
        <v>62</v>
      </c>
      <c r="B6" s="18"/>
      <c r="C6" s="14"/>
      <c r="D6" s="14">
        <v>37614</v>
      </c>
      <c r="E6" s="14">
        <v>46532</v>
      </c>
      <c r="F6" s="14">
        <v>158393</v>
      </c>
      <c r="G6" s="14">
        <v>165282</v>
      </c>
      <c r="H6" s="14">
        <v>180290</v>
      </c>
      <c r="I6" s="14">
        <v>210140</v>
      </c>
      <c r="J6" s="16">
        <v>222864</v>
      </c>
      <c r="K6" s="19">
        <v>275036</v>
      </c>
      <c r="L6" s="18">
        <v>333626</v>
      </c>
      <c r="M6" s="18">
        <v>160949</v>
      </c>
      <c r="N6" s="18">
        <v>185745</v>
      </c>
      <c r="O6" s="18">
        <v>178357</v>
      </c>
      <c r="P6" s="18">
        <v>205224</v>
      </c>
      <c r="Q6" s="18">
        <v>268504</v>
      </c>
      <c r="R6" s="18">
        <v>263238</v>
      </c>
      <c r="S6" s="18">
        <v>326161</v>
      </c>
      <c r="T6" s="18">
        <v>345140</v>
      </c>
      <c r="U6" s="18">
        <v>375193</v>
      </c>
      <c r="V6" s="18">
        <v>380527</v>
      </c>
      <c r="W6" s="18">
        <v>502604</v>
      </c>
      <c r="X6" s="18">
        <v>514272</v>
      </c>
      <c r="Y6" s="92">
        <v>522841</v>
      </c>
      <c r="Z6" s="92">
        <v>513784</v>
      </c>
      <c r="AA6" s="92">
        <v>558539</v>
      </c>
      <c r="AB6" s="92">
        <v>624017</v>
      </c>
      <c r="AC6" s="92">
        <v>687854</v>
      </c>
      <c r="AD6" s="92">
        <v>664407</v>
      </c>
      <c r="AE6" s="92">
        <v>621454</v>
      </c>
      <c r="AF6" s="92">
        <v>610454</v>
      </c>
    </row>
    <row r="7" spans="1:32" ht="18" customHeight="1" x14ac:dyDescent="0.15">
      <c r="A7" s="18" t="s">
        <v>63</v>
      </c>
      <c r="B7" s="18"/>
      <c r="C7" s="14"/>
      <c r="D7" s="14">
        <v>393670</v>
      </c>
      <c r="E7" s="14">
        <v>404937</v>
      </c>
      <c r="F7" s="14">
        <v>430140</v>
      </c>
      <c r="G7" s="14">
        <v>458110</v>
      </c>
      <c r="H7" s="14">
        <v>496193</v>
      </c>
      <c r="I7" s="14">
        <v>553663</v>
      </c>
      <c r="J7" s="16">
        <v>636917</v>
      </c>
      <c r="K7" s="15">
        <v>665706</v>
      </c>
      <c r="L7" s="18">
        <v>655184</v>
      </c>
      <c r="M7" s="18">
        <v>672178</v>
      </c>
      <c r="N7" s="18">
        <v>693258</v>
      </c>
      <c r="O7" s="18">
        <v>701972</v>
      </c>
      <c r="P7" s="18">
        <v>689371</v>
      </c>
      <c r="Q7" s="18">
        <v>709284</v>
      </c>
      <c r="R7" s="18">
        <v>839662</v>
      </c>
      <c r="S7" s="18">
        <v>699865</v>
      </c>
      <c r="T7" s="18">
        <v>816841</v>
      </c>
      <c r="U7" s="18">
        <v>766164</v>
      </c>
      <c r="V7" s="18">
        <v>679595</v>
      </c>
      <c r="W7" s="18">
        <v>660115</v>
      </c>
      <c r="X7" s="18">
        <v>940257</v>
      </c>
      <c r="Y7" s="92">
        <v>608193</v>
      </c>
      <c r="Z7" s="92">
        <v>586457</v>
      </c>
      <c r="AA7" s="92">
        <v>689406</v>
      </c>
      <c r="AB7" s="92">
        <v>516526</v>
      </c>
      <c r="AC7" s="92">
        <v>544981</v>
      </c>
      <c r="AD7" s="92">
        <v>482355</v>
      </c>
      <c r="AE7" s="92">
        <v>450565</v>
      </c>
      <c r="AF7" s="92">
        <v>408446</v>
      </c>
    </row>
    <row r="8" spans="1:32" ht="18" customHeight="1" x14ac:dyDescent="0.15">
      <c r="A8" s="18" t="s">
        <v>64</v>
      </c>
      <c r="B8" s="18"/>
      <c r="C8" s="14"/>
      <c r="D8" s="14">
        <v>393670</v>
      </c>
      <c r="E8" s="14">
        <v>404507</v>
      </c>
      <c r="F8" s="14">
        <v>429712</v>
      </c>
      <c r="G8" s="14">
        <v>457807</v>
      </c>
      <c r="H8" s="14">
        <v>496193</v>
      </c>
      <c r="I8" s="14">
        <v>553663</v>
      </c>
      <c r="J8" s="16">
        <v>636917</v>
      </c>
      <c r="K8" s="15">
        <v>665706</v>
      </c>
      <c r="L8" s="18">
        <v>655184</v>
      </c>
      <c r="M8" s="18">
        <v>672178</v>
      </c>
      <c r="N8" s="18">
        <v>693258</v>
      </c>
      <c r="O8" s="18">
        <v>701972</v>
      </c>
      <c r="P8" s="18">
        <v>689371</v>
      </c>
      <c r="Q8" s="18">
        <v>709284</v>
      </c>
      <c r="R8" s="18">
        <v>839662</v>
      </c>
      <c r="S8" s="18">
        <v>699865</v>
      </c>
      <c r="T8" s="18">
        <v>816841</v>
      </c>
      <c r="U8" s="18">
        <v>766164</v>
      </c>
      <c r="V8" s="18">
        <v>679595</v>
      </c>
      <c r="W8" s="18">
        <v>660115</v>
      </c>
      <c r="X8" s="18">
        <v>940257</v>
      </c>
      <c r="Y8" s="92">
        <v>608193</v>
      </c>
      <c r="Z8" s="92">
        <v>586457</v>
      </c>
      <c r="AA8" s="92">
        <v>689406</v>
      </c>
      <c r="AB8" s="92">
        <v>516526</v>
      </c>
      <c r="AC8" s="92">
        <v>544981</v>
      </c>
      <c r="AD8" s="92">
        <v>482355</v>
      </c>
      <c r="AE8" s="92">
        <v>450565</v>
      </c>
      <c r="AF8" s="92">
        <v>408446</v>
      </c>
    </row>
    <row r="9" spans="1:32" ht="18" customHeight="1" x14ac:dyDescent="0.15">
      <c r="A9" s="18" t="s">
        <v>65</v>
      </c>
      <c r="B9" s="18"/>
      <c r="C9" s="14"/>
      <c r="D9" s="14">
        <v>0</v>
      </c>
      <c r="E9" s="14">
        <v>430</v>
      </c>
      <c r="F9" s="14">
        <v>428</v>
      </c>
      <c r="G9" s="14">
        <v>303</v>
      </c>
      <c r="H9" s="14">
        <v>0</v>
      </c>
      <c r="I9" s="14">
        <v>0</v>
      </c>
      <c r="J9" s="16">
        <v>0</v>
      </c>
      <c r="K9" s="15">
        <v>0</v>
      </c>
      <c r="L9" s="18">
        <v>0</v>
      </c>
      <c r="M9" s="18">
        <v>0</v>
      </c>
      <c r="N9" s="18">
        <v>0</v>
      </c>
      <c r="O9" s="18">
        <v>0</v>
      </c>
      <c r="P9" s="18">
        <v>0</v>
      </c>
      <c r="Q9" s="18">
        <v>0</v>
      </c>
      <c r="R9" s="18">
        <v>0</v>
      </c>
      <c r="S9" s="18">
        <v>0</v>
      </c>
      <c r="T9" s="18">
        <v>0</v>
      </c>
      <c r="U9" s="18">
        <v>0</v>
      </c>
      <c r="V9" s="18">
        <v>0</v>
      </c>
      <c r="W9" s="18">
        <v>0</v>
      </c>
      <c r="X9" s="18">
        <v>0</v>
      </c>
      <c r="Y9" s="92">
        <v>0</v>
      </c>
      <c r="Z9" s="92">
        <v>0</v>
      </c>
      <c r="AA9" s="92">
        <v>0</v>
      </c>
      <c r="AB9" s="92">
        <v>0</v>
      </c>
      <c r="AC9" s="92">
        <v>0</v>
      </c>
      <c r="AD9" s="92">
        <v>0</v>
      </c>
      <c r="AE9" s="92">
        <v>0</v>
      </c>
      <c r="AF9" s="92">
        <v>0</v>
      </c>
    </row>
    <row r="10" spans="1:32" ht="18" customHeight="1" x14ac:dyDescent="0.15">
      <c r="A10" s="18" t="s">
        <v>66</v>
      </c>
      <c r="B10" s="18"/>
      <c r="C10" s="14"/>
      <c r="D10" s="14">
        <v>607397</v>
      </c>
      <c r="E10" s="14">
        <v>663273</v>
      </c>
      <c r="F10" s="14">
        <v>760662</v>
      </c>
      <c r="G10" s="14">
        <v>749795</v>
      </c>
      <c r="H10" s="14">
        <v>842573</v>
      </c>
      <c r="I10" s="14">
        <v>860518</v>
      </c>
      <c r="J10" s="16">
        <v>769856</v>
      </c>
      <c r="K10" s="15">
        <v>801566</v>
      </c>
      <c r="L10" s="18">
        <v>733830</v>
      </c>
      <c r="M10" s="18">
        <v>714145</v>
      </c>
      <c r="N10" s="18">
        <v>725738</v>
      </c>
      <c r="O10" s="18">
        <v>671381</v>
      </c>
      <c r="P10" s="18">
        <v>691566</v>
      </c>
      <c r="Q10" s="18">
        <v>631991</v>
      </c>
      <c r="R10" s="18">
        <v>631927</v>
      </c>
      <c r="S10" s="18">
        <v>608830</v>
      </c>
      <c r="T10" s="18">
        <v>653640</v>
      </c>
      <c r="U10" s="18">
        <v>645610</v>
      </c>
      <c r="V10" s="18">
        <v>689106</v>
      </c>
      <c r="W10" s="18">
        <v>690033</v>
      </c>
      <c r="X10" s="18">
        <v>636781</v>
      </c>
      <c r="Y10" s="92">
        <v>704102</v>
      </c>
      <c r="Z10" s="92">
        <v>699955</v>
      </c>
      <c r="AA10" s="92">
        <v>839977</v>
      </c>
      <c r="AB10" s="92">
        <v>862127</v>
      </c>
      <c r="AC10" s="92">
        <v>915152</v>
      </c>
      <c r="AD10" s="92">
        <v>871177</v>
      </c>
      <c r="AE10" s="92">
        <v>906934</v>
      </c>
      <c r="AF10" s="92">
        <v>1039299</v>
      </c>
    </row>
    <row r="11" spans="1:32" ht="18" customHeight="1" x14ac:dyDescent="0.15">
      <c r="A11" s="18" t="s">
        <v>67</v>
      </c>
      <c r="B11" s="18"/>
      <c r="C11" s="14"/>
      <c r="D11" s="14">
        <v>43897</v>
      </c>
      <c r="E11" s="14">
        <v>38660</v>
      </c>
      <c r="F11" s="14">
        <v>41474</v>
      </c>
      <c r="G11" s="14">
        <v>50958</v>
      </c>
      <c r="H11" s="14">
        <v>34088</v>
      </c>
      <c r="I11" s="14">
        <v>44091</v>
      </c>
      <c r="J11" s="16">
        <v>46620</v>
      </c>
      <c r="K11" s="16">
        <v>37841</v>
      </c>
      <c r="L11" s="18">
        <v>28911</v>
      </c>
      <c r="M11" s="18">
        <v>32926</v>
      </c>
      <c r="N11" s="18">
        <v>25096</v>
      </c>
      <c r="O11" s="18">
        <v>22740</v>
      </c>
      <c r="P11" s="18">
        <v>15936</v>
      </c>
      <c r="Q11" s="18">
        <v>15140</v>
      </c>
      <c r="R11" s="18">
        <v>13990</v>
      </c>
      <c r="S11" s="18">
        <v>15486</v>
      </c>
      <c r="T11" s="18">
        <v>13854</v>
      </c>
      <c r="U11" s="18">
        <v>10631</v>
      </c>
      <c r="V11" s="18">
        <v>13562</v>
      </c>
      <c r="W11" s="18">
        <v>15713</v>
      </c>
      <c r="X11" s="18">
        <v>19474</v>
      </c>
      <c r="Y11" s="92">
        <v>10286</v>
      </c>
      <c r="Z11" s="92">
        <v>13068</v>
      </c>
      <c r="AA11" s="92">
        <v>17329</v>
      </c>
      <c r="AB11" s="92">
        <v>11544</v>
      </c>
      <c r="AC11" s="92">
        <v>11349</v>
      </c>
      <c r="AD11" s="92">
        <v>20734</v>
      </c>
      <c r="AE11" s="92">
        <v>33248</v>
      </c>
      <c r="AF11" s="92">
        <v>16010</v>
      </c>
    </row>
    <row r="12" spans="1:32" ht="18" customHeight="1" x14ac:dyDescent="0.15">
      <c r="A12" s="18" t="s">
        <v>68</v>
      </c>
      <c r="B12" s="18"/>
      <c r="C12" s="14"/>
      <c r="D12" s="14">
        <v>473743</v>
      </c>
      <c r="E12" s="14">
        <v>490832</v>
      </c>
      <c r="F12" s="14">
        <v>553414</v>
      </c>
      <c r="G12" s="14">
        <v>571290</v>
      </c>
      <c r="H12" s="14">
        <v>681164</v>
      </c>
      <c r="I12" s="14">
        <v>728205</v>
      </c>
      <c r="J12" s="16">
        <v>757601</v>
      </c>
      <c r="K12" s="16">
        <v>709116</v>
      </c>
      <c r="L12" s="18">
        <v>747052</v>
      </c>
      <c r="M12" s="18">
        <v>670407</v>
      </c>
      <c r="N12" s="18">
        <v>670981</v>
      </c>
      <c r="O12" s="18">
        <v>663369</v>
      </c>
      <c r="P12" s="18">
        <v>627900</v>
      </c>
      <c r="Q12" s="18">
        <v>602490</v>
      </c>
      <c r="R12" s="18">
        <v>606693</v>
      </c>
      <c r="S12" s="18">
        <v>650866</v>
      </c>
      <c r="T12" s="18">
        <v>622648</v>
      </c>
      <c r="U12" s="18">
        <v>690915</v>
      </c>
      <c r="V12" s="18">
        <v>892320</v>
      </c>
      <c r="W12" s="18">
        <v>566536</v>
      </c>
      <c r="X12" s="18">
        <v>574864</v>
      </c>
      <c r="Y12" s="92">
        <v>531651</v>
      </c>
      <c r="Z12" s="92">
        <v>544204</v>
      </c>
      <c r="AA12" s="92">
        <v>589435</v>
      </c>
      <c r="AB12" s="92">
        <v>681731</v>
      </c>
      <c r="AC12" s="92">
        <v>701225</v>
      </c>
      <c r="AD12" s="92">
        <v>701384</v>
      </c>
      <c r="AE12" s="92">
        <v>1156652</v>
      </c>
      <c r="AF12" s="92">
        <v>905504</v>
      </c>
    </row>
    <row r="13" spans="1:32" ht="18" customHeight="1" x14ac:dyDescent="0.15">
      <c r="A13" s="18" t="s">
        <v>69</v>
      </c>
      <c r="B13" s="18"/>
      <c r="C13" s="14"/>
      <c r="D13" s="14">
        <v>256513</v>
      </c>
      <c r="E13" s="14">
        <v>270075</v>
      </c>
      <c r="F13" s="14">
        <v>281414</v>
      </c>
      <c r="G13" s="14">
        <v>299353</v>
      </c>
      <c r="H13" s="14">
        <v>360163</v>
      </c>
      <c r="I13" s="14">
        <v>346267</v>
      </c>
      <c r="J13" s="16">
        <v>411304</v>
      </c>
      <c r="K13" s="16">
        <v>394300</v>
      </c>
      <c r="L13" s="18">
        <v>377324</v>
      </c>
      <c r="M13" s="18">
        <v>393612</v>
      </c>
      <c r="N13" s="18">
        <v>416260</v>
      </c>
      <c r="O13" s="18">
        <v>403297</v>
      </c>
      <c r="P13" s="18">
        <v>364499</v>
      </c>
      <c r="Q13" s="18">
        <v>370004</v>
      </c>
      <c r="R13" s="18">
        <v>353653</v>
      </c>
      <c r="S13" s="18">
        <v>347607</v>
      </c>
      <c r="T13" s="18">
        <v>347750</v>
      </c>
      <c r="U13" s="18">
        <v>413843</v>
      </c>
      <c r="V13" s="18">
        <v>314656</v>
      </c>
      <c r="W13" s="18">
        <v>312441</v>
      </c>
      <c r="X13" s="18">
        <v>315459</v>
      </c>
      <c r="Y13" s="92">
        <v>286277</v>
      </c>
      <c r="Z13" s="92">
        <v>283853</v>
      </c>
      <c r="AA13" s="92">
        <v>295587</v>
      </c>
      <c r="AB13" s="92">
        <v>310283</v>
      </c>
      <c r="AC13" s="92">
        <v>305186</v>
      </c>
      <c r="AD13" s="92">
        <v>372055</v>
      </c>
      <c r="AE13" s="92">
        <v>806744</v>
      </c>
      <c r="AF13" s="92">
        <v>565790</v>
      </c>
    </row>
    <row r="14" spans="1:32" ht="18" customHeight="1" x14ac:dyDescent="0.15">
      <c r="A14" s="18" t="s">
        <v>70</v>
      </c>
      <c r="B14" s="18"/>
      <c r="C14" s="14"/>
      <c r="D14" s="14">
        <v>149865</v>
      </c>
      <c r="E14" s="14">
        <v>171695</v>
      </c>
      <c r="F14" s="14">
        <v>91218</v>
      </c>
      <c r="G14" s="14">
        <v>115008</v>
      </c>
      <c r="H14" s="14">
        <v>126694</v>
      </c>
      <c r="I14" s="14">
        <v>167561</v>
      </c>
      <c r="J14" s="16">
        <v>179546</v>
      </c>
      <c r="K14" s="16">
        <v>202568</v>
      </c>
      <c r="L14" s="18">
        <v>201819</v>
      </c>
      <c r="M14" s="18">
        <v>286663</v>
      </c>
      <c r="N14" s="18">
        <v>291343</v>
      </c>
      <c r="O14" s="18">
        <v>312934</v>
      </c>
      <c r="P14" s="18">
        <v>323429</v>
      </c>
      <c r="Q14" s="18">
        <v>335161</v>
      </c>
      <c r="R14" s="18">
        <v>345088</v>
      </c>
      <c r="S14" s="18">
        <v>326069</v>
      </c>
      <c r="T14" s="18">
        <v>342911</v>
      </c>
      <c r="U14" s="18">
        <v>272783</v>
      </c>
      <c r="V14" s="18">
        <v>374958</v>
      </c>
      <c r="W14" s="18">
        <v>374085</v>
      </c>
      <c r="X14" s="18">
        <v>453087</v>
      </c>
      <c r="Y14" s="92">
        <v>388330</v>
      </c>
      <c r="Z14" s="92">
        <v>406427</v>
      </c>
      <c r="AA14" s="92">
        <v>435784</v>
      </c>
      <c r="AB14" s="92">
        <v>459982</v>
      </c>
      <c r="AC14" s="92">
        <v>460048</v>
      </c>
      <c r="AD14" s="92">
        <v>457402</v>
      </c>
      <c r="AE14" s="92">
        <v>495213</v>
      </c>
      <c r="AF14" s="92">
        <v>505557</v>
      </c>
    </row>
    <row r="15" spans="1:32" ht="18" customHeight="1" x14ac:dyDescent="0.15">
      <c r="A15" s="18" t="s">
        <v>71</v>
      </c>
      <c r="B15" s="18"/>
      <c r="C15" s="14"/>
      <c r="D15" s="14">
        <v>581733</v>
      </c>
      <c r="E15" s="14">
        <v>342356</v>
      </c>
      <c r="F15" s="14">
        <v>356912</v>
      </c>
      <c r="G15" s="14">
        <v>48849</v>
      </c>
      <c r="H15" s="14">
        <v>18673</v>
      </c>
      <c r="I15" s="14">
        <v>5194</v>
      </c>
      <c r="J15" s="16">
        <v>22324</v>
      </c>
      <c r="K15" s="15">
        <v>7653</v>
      </c>
      <c r="L15" s="18">
        <v>93315</v>
      </c>
      <c r="M15" s="18">
        <v>4725</v>
      </c>
      <c r="N15" s="18">
        <v>1397</v>
      </c>
      <c r="O15" s="18">
        <v>29856</v>
      </c>
      <c r="P15" s="18">
        <v>179323</v>
      </c>
      <c r="Q15" s="18">
        <v>319</v>
      </c>
      <c r="R15" s="18">
        <v>16309</v>
      </c>
      <c r="S15" s="18">
        <v>55986</v>
      </c>
      <c r="T15" s="18">
        <v>6206</v>
      </c>
      <c r="U15" s="18">
        <v>155071</v>
      </c>
      <c r="V15" s="18">
        <v>191923</v>
      </c>
      <c r="W15" s="18">
        <v>328410</v>
      </c>
      <c r="X15" s="18">
        <v>71942</v>
      </c>
      <c r="Y15" s="92">
        <v>1366</v>
      </c>
      <c r="Z15" s="92">
        <v>310213</v>
      </c>
      <c r="AA15" s="92">
        <v>167596</v>
      </c>
      <c r="AB15" s="92">
        <v>215649</v>
      </c>
      <c r="AC15" s="92">
        <v>243237</v>
      </c>
      <c r="AD15" s="92">
        <v>240132</v>
      </c>
      <c r="AE15" s="92">
        <v>112396</v>
      </c>
      <c r="AF15" s="92">
        <v>78600</v>
      </c>
    </row>
    <row r="16" spans="1:32" ht="18" customHeight="1" x14ac:dyDescent="0.15">
      <c r="A16" s="18" t="s">
        <v>72</v>
      </c>
      <c r="B16" s="18"/>
      <c r="C16" s="14"/>
      <c r="D16" s="14">
        <v>84064</v>
      </c>
      <c r="E16" s="14">
        <v>99594</v>
      </c>
      <c r="F16" s="14">
        <v>109501</v>
      </c>
      <c r="G16" s="14">
        <v>309195</v>
      </c>
      <c r="H16" s="14">
        <v>135468</v>
      </c>
      <c r="I16" s="14">
        <v>118424</v>
      </c>
      <c r="J16" s="16">
        <v>128262</v>
      </c>
      <c r="K16" s="15">
        <v>133195</v>
      </c>
      <c r="L16" s="18">
        <v>117347</v>
      </c>
      <c r="M16" s="18">
        <v>123860</v>
      </c>
      <c r="N16" s="18">
        <v>128039</v>
      </c>
      <c r="O16" s="18">
        <v>98296</v>
      </c>
      <c r="P16" s="18">
        <v>128397</v>
      </c>
      <c r="Q16" s="18">
        <v>123385</v>
      </c>
      <c r="R16" s="18">
        <v>86211</v>
      </c>
      <c r="S16" s="18">
        <v>80674</v>
      </c>
      <c r="T16" s="18">
        <v>80744</v>
      </c>
      <c r="U16" s="18">
        <v>84804</v>
      </c>
      <c r="V16" s="18">
        <v>187292</v>
      </c>
      <c r="W16" s="18">
        <v>144380</v>
      </c>
      <c r="X16" s="18">
        <v>129960</v>
      </c>
      <c r="Y16" s="92">
        <v>104554</v>
      </c>
      <c r="Z16" s="92">
        <v>96935</v>
      </c>
      <c r="AA16" s="92">
        <v>99408</v>
      </c>
      <c r="AB16" s="92">
        <v>148601</v>
      </c>
      <c r="AC16" s="92">
        <v>139267</v>
      </c>
      <c r="AD16" s="92">
        <v>149705</v>
      </c>
      <c r="AE16" s="92">
        <v>150160</v>
      </c>
      <c r="AF16" s="92">
        <v>122149</v>
      </c>
    </row>
    <row r="17" spans="1:32" ht="18" customHeight="1" x14ac:dyDescent="0.15">
      <c r="A17" s="18" t="s">
        <v>80</v>
      </c>
      <c r="B17" s="18"/>
      <c r="C17" s="14"/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6">
        <v>0</v>
      </c>
      <c r="K17" s="15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>
        <v>0</v>
      </c>
      <c r="S17" s="18">
        <v>0</v>
      </c>
      <c r="T17" s="18">
        <v>0</v>
      </c>
      <c r="U17" s="18">
        <v>0</v>
      </c>
      <c r="V17" s="18">
        <v>0</v>
      </c>
      <c r="W17" s="18">
        <v>0</v>
      </c>
      <c r="X17" s="18">
        <v>0</v>
      </c>
      <c r="Y17" s="92">
        <v>0</v>
      </c>
      <c r="Z17" s="92">
        <v>0</v>
      </c>
      <c r="AA17" s="92">
        <v>0</v>
      </c>
      <c r="AB17" s="92">
        <v>0</v>
      </c>
      <c r="AC17" s="92">
        <v>0</v>
      </c>
      <c r="AD17" s="92">
        <v>0</v>
      </c>
      <c r="AE17" s="92">
        <v>0</v>
      </c>
      <c r="AF17" s="92">
        <v>0</v>
      </c>
    </row>
    <row r="18" spans="1:32" ht="18" customHeight="1" x14ac:dyDescent="0.15">
      <c r="A18" s="18" t="s">
        <v>176</v>
      </c>
      <c r="B18" s="18"/>
      <c r="C18" s="14"/>
      <c r="D18" s="14">
        <v>1530122</v>
      </c>
      <c r="E18" s="14">
        <v>2089328</v>
      </c>
      <c r="F18" s="14">
        <v>2329787</v>
      </c>
      <c r="G18" s="14">
        <v>1975736</v>
      </c>
      <c r="H18" s="14">
        <v>1654692</v>
      </c>
      <c r="I18" s="14">
        <v>1156262</v>
      </c>
      <c r="J18" s="16">
        <v>1133534</v>
      </c>
      <c r="K18" s="15">
        <v>1551846</v>
      </c>
      <c r="L18" s="18">
        <v>1097220</v>
      </c>
      <c r="M18" s="18">
        <v>2038391</v>
      </c>
      <c r="N18" s="18">
        <v>1197587</v>
      </c>
      <c r="O18" s="18">
        <v>1475523</v>
      </c>
      <c r="P18" s="18">
        <v>1371272</v>
      </c>
      <c r="Q18" s="18">
        <v>2236163</v>
      </c>
      <c r="R18" s="18">
        <v>574468</v>
      </c>
      <c r="S18" s="18">
        <v>317844</v>
      </c>
      <c r="T18" s="18">
        <v>483741</v>
      </c>
      <c r="U18" s="18">
        <v>543109</v>
      </c>
      <c r="V18" s="18">
        <v>586196</v>
      </c>
      <c r="W18" s="18">
        <v>1142862</v>
      </c>
      <c r="X18" s="18">
        <v>908948</v>
      </c>
      <c r="Y18" s="92">
        <v>442791</v>
      </c>
      <c r="Z18" s="92">
        <v>1262935</v>
      </c>
      <c r="AA18" s="92">
        <v>507616</v>
      </c>
      <c r="AB18" s="92">
        <v>548893</v>
      </c>
      <c r="AC18" s="92">
        <v>407034</v>
      </c>
      <c r="AD18" s="92">
        <v>318233</v>
      </c>
      <c r="AE18" s="92">
        <v>704148</v>
      </c>
      <c r="AF18" s="92">
        <v>600279</v>
      </c>
    </row>
    <row r="19" spans="1:32" ht="18" customHeight="1" x14ac:dyDescent="0.15">
      <c r="A19" s="18" t="s">
        <v>74</v>
      </c>
      <c r="B19" s="18"/>
      <c r="C19" s="14"/>
      <c r="D19" s="14">
        <v>430943</v>
      </c>
      <c r="E19" s="14">
        <v>916972</v>
      </c>
      <c r="F19" s="14">
        <v>792462</v>
      </c>
      <c r="G19" s="14">
        <v>624138</v>
      </c>
      <c r="H19" s="14">
        <v>371190</v>
      </c>
      <c r="I19" s="14">
        <v>134421</v>
      </c>
      <c r="J19" s="16">
        <v>205974</v>
      </c>
      <c r="K19" s="15">
        <v>343035</v>
      </c>
      <c r="L19" s="18">
        <v>211464</v>
      </c>
      <c r="M19" s="18">
        <v>1122403</v>
      </c>
      <c r="N19" s="18">
        <v>362054</v>
      </c>
      <c r="O19" s="18">
        <v>567502</v>
      </c>
      <c r="P19" s="18">
        <v>682490</v>
      </c>
      <c r="Q19" s="18">
        <v>1294536</v>
      </c>
      <c r="R19" s="18">
        <v>187427</v>
      </c>
      <c r="S19" s="18">
        <v>44693</v>
      </c>
      <c r="T19" s="18">
        <v>235196</v>
      </c>
      <c r="U19" s="18">
        <v>322736</v>
      </c>
      <c r="V19" s="18">
        <v>202192</v>
      </c>
      <c r="W19" s="18">
        <v>742137</v>
      </c>
      <c r="X19" s="18">
        <v>503206</v>
      </c>
      <c r="Y19" s="92">
        <v>215884</v>
      </c>
      <c r="Z19" s="92">
        <v>696042</v>
      </c>
      <c r="AA19" s="92">
        <v>91620</v>
      </c>
      <c r="AB19" s="92">
        <v>228961</v>
      </c>
      <c r="AC19" s="92">
        <v>60209</v>
      </c>
      <c r="AD19" s="92">
        <v>36619</v>
      </c>
      <c r="AE19" s="92">
        <v>226036</v>
      </c>
      <c r="AF19" s="92">
        <v>261332</v>
      </c>
    </row>
    <row r="20" spans="1:32" ht="18" customHeight="1" x14ac:dyDescent="0.15">
      <c r="A20" s="18" t="s">
        <v>75</v>
      </c>
      <c r="B20" s="18"/>
      <c r="C20" s="14"/>
      <c r="D20" s="14">
        <v>1058865</v>
      </c>
      <c r="E20" s="14">
        <v>1097712</v>
      </c>
      <c r="F20" s="14">
        <v>1367729</v>
      </c>
      <c r="G20" s="14">
        <v>1130382</v>
      </c>
      <c r="H20" s="14">
        <v>1079337</v>
      </c>
      <c r="I20" s="14">
        <v>866565</v>
      </c>
      <c r="J20" s="16">
        <v>714574</v>
      </c>
      <c r="K20" s="15">
        <v>1034289</v>
      </c>
      <c r="L20" s="18">
        <v>681543</v>
      </c>
      <c r="M20" s="18">
        <v>789448</v>
      </c>
      <c r="N20" s="18">
        <v>742721</v>
      </c>
      <c r="O20" s="18">
        <v>859868</v>
      </c>
      <c r="P20" s="18">
        <v>631400</v>
      </c>
      <c r="Q20" s="18">
        <v>912803</v>
      </c>
      <c r="R20" s="18">
        <v>363141</v>
      </c>
      <c r="S20" s="18">
        <v>213876</v>
      </c>
      <c r="T20" s="18">
        <v>199723</v>
      </c>
      <c r="U20" s="18">
        <v>200466</v>
      </c>
      <c r="V20" s="18">
        <v>359698</v>
      </c>
      <c r="W20" s="18">
        <v>387688</v>
      </c>
      <c r="X20" s="18">
        <v>379662</v>
      </c>
      <c r="Y20" s="92">
        <v>219162</v>
      </c>
      <c r="Z20" s="92">
        <v>565618</v>
      </c>
      <c r="AA20" s="92">
        <v>408041</v>
      </c>
      <c r="AB20" s="92">
        <v>317386</v>
      </c>
      <c r="AC20" s="92">
        <v>333755</v>
      </c>
      <c r="AD20" s="92">
        <v>260303</v>
      </c>
      <c r="AE20" s="92">
        <v>467805</v>
      </c>
      <c r="AF20" s="92">
        <v>334695</v>
      </c>
    </row>
    <row r="21" spans="1:32" ht="18" customHeight="1" x14ac:dyDescent="0.15">
      <c r="A21" s="18" t="s">
        <v>177</v>
      </c>
      <c r="B21" s="18"/>
      <c r="C21" s="14"/>
      <c r="D21" s="14">
        <v>29823</v>
      </c>
      <c r="E21" s="14">
        <v>0</v>
      </c>
      <c r="F21" s="14">
        <v>30328</v>
      </c>
      <c r="G21" s="14">
        <v>12182</v>
      </c>
      <c r="H21" s="14">
        <v>0</v>
      </c>
      <c r="I21" s="14">
        <v>22775</v>
      </c>
      <c r="J21" s="16">
        <v>33449</v>
      </c>
      <c r="K21" s="15">
        <v>204232</v>
      </c>
      <c r="L21" s="18">
        <v>107770</v>
      </c>
      <c r="M21" s="18">
        <v>0</v>
      </c>
      <c r="N21" s="18">
        <v>64677</v>
      </c>
      <c r="O21" s="18">
        <v>29328</v>
      </c>
      <c r="P21" s="18">
        <v>0</v>
      </c>
      <c r="Q21" s="18">
        <v>0</v>
      </c>
      <c r="R21" s="18">
        <v>0</v>
      </c>
      <c r="S21" s="18">
        <v>0</v>
      </c>
      <c r="T21" s="18">
        <v>13568</v>
      </c>
      <c r="U21" s="18">
        <v>21126</v>
      </c>
      <c r="V21" s="18">
        <v>0</v>
      </c>
      <c r="W21" s="18">
        <v>0</v>
      </c>
      <c r="X21" s="18">
        <v>48037</v>
      </c>
      <c r="Y21" s="92">
        <v>74571</v>
      </c>
      <c r="Z21" s="92">
        <v>29479</v>
      </c>
      <c r="AA21" s="92">
        <v>64262</v>
      </c>
      <c r="AB21" s="92">
        <v>129526</v>
      </c>
      <c r="AC21" s="92">
        <v>46416</v>
      </c>
      <c r="AD21" s="92">
        <v>955</v>
      </c>
      <c r="AE21" s="92">
        <v>0</v>
      </c>
      <c r="AF21" s="92">
        <v>153948</v>
      </c>
    </row>
    <row r="22" spans="1:32" ht="18" customHeight="1" x14ac:dyDescent="0.15">
      <c r="A22" s="18" t="s">
        <v>178</v>
      </c>
      <c r="B22" s="18"/>
      <c r="C22" s="14"/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6">
        <v>0</v>
      </c>
      <c r="K22" s="15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8">
        <v>0</v>
      </c>
      <c r="R22" s="18">
        <v>0</v>
      </c>
      <c r="S22" s="18">
        <v>0</v>
      </c>
      <c r="T22" s="18">
        <v>0</v>
      </c>
      <c r="U22" s="18">
        <v>0</v>
      </c>
      <c r="V22" s="18">
        <v>0</v>
      </c>
      <c r="W22" s="18">
        <v>0</v>
      </c>
      <c r="X22" s="18">
        <v>0</v>
      </c>
      <c r="Y22" s="92">
        <v>0</v>
      </c>
      <c r="Z22" s="92">
        <v>0</v>
      </c>
      <c r="AA22" s="92">
        <v>0</v>
      </c>
      <c r="AB22" s="92">
        <v>0</v>
      </c>
      <c r="AC22" s="92">
        <v>0</v>
      </c>
      <c r="AD22" s="92">
        <v>0</v>
      </c>
      <c r="AE22" s="92">
        <v>0</v>
      </c>
      <c r="AF22" s="92">
        <v>0</v>
      </c>
    </row>
    <row r="23" spans="1:32" ht="18" customHeight="1" x14ac:dyDescent="0.15">
      <c r="A23" s="18" t="s">
        <v>59</v>
      </c>
      <c r="B23" s="18">
        <f t="shared" ref="B23:G23" si="0">SUM(B4:B22)-B5-B8-B9-B13-B19-B20</f>
        <v>0</v>
      </c>
      <c r="C23" s="14">
        <f t="shared" si="0"/>
        <v>0</v>
      </c>
      <c r="D23" s="14">
        <f t="shared" si="0"/>
        <v>5136558</v>
      </c>
      <c r="E23" s="14">
        <f t="shared" si="0"/>
        <v>5616729</v>
      </c>
      <c r="F23" s="14">
        <f t="shared" si="0"/>
        <v>6174749</v>
      </c>
      <c r="G23" s="14">
        <f t="shared" si="0"/>
        <v>5845858</v>
      </c>
      <c r="H23" s="14">
        <f t="shared" ref="H23:N23" si="1">SUM(H4:H22)-H5-H8-H9-H13-H19-H20</f>
        <v>5592996</v>
      </c>
      <c r="I23" s="14">
        <f t="shared" si="1"/>
        <v>5343080</v>
      </c>
      <c r="J23" s="16">
        <f t="shared" si="1"/>
        <v>5415515</v>
      </c>
      <c r="K23" s="15">
        <f t="shared" si="1"/>
        <v>6108741</v>
      </c>
      <c r="L23" s="20">
        <f t="shared" si="1"/>
        <v>5635458</v>
      </c>
      <c r="M23" s="20">
        <f t="shared" si="1"/>
        <v>6214689</v>
      </c>
      <c r="N23" s="20">
        <f t="shared" si="1"/>
        <v>5484440</v>
      </c>
      <c r="O23" s="20">
        <f t="shared" ref="O23:U23" si="2">SUM(O4:O22)-O5-O8-O9-O13-O19-O20</f>
        <v>5607308</v>
      </c>
      <c r="P23" s="20">
        <f t="shared" si="2"/>
        <v>5611339</v>
      </c>
      <c r="Q23" s="20">
        <f t="shared" si="2"/>
        <v>6235746</v>
      </c>
      <c r="R23" s="20">
        <f t="shared" si="2"/>
        <v>4763176</v>
      </c>
      <c r="S23" s="20">
        <f t="shared" si="2"/>
        <v>4441080</v>
      </c>
      <c r="T23" s="20">
        <f t="shared" si="2"/>
        <v>4705811</v>
      </c>
      <c r="U23" s="20">
        <f t="shared" si="2"/>
        <v>4815761</v>
      </c>
      <c r="V23" s="20">
        <f t="shared" ref="V23:AE23" si="3">SUM(V4:V22)-V5-V8-V9-V13-V19-V20</f>
        <v>5150177</v>
      </c>
      <c r="W23" s="20">
        <f t="shared" si="3"/>
        <v>5492958</v>
      </c>
      <c r="X23" s="20">
        <f t="shared" si="3"/>
        <v>5385433</v>
      </c>
      <c r="Y23" s="14">
        <f t="shared" si="3"/>
        <v>4461716</v>
      </c>
      <c r="Z23" s="14">
        <f t="shared" si="3"/>
        <v>5490597</v>
      </c>
      <c r="AA23" s="14">
        <f t="shared" si="3"/>
        <v>4969396</v>
      </c>
      <c r="AB23" s="14">
        <f t="shared" si="3"/>
        <v>5165554</v>
      </c>
      <c r="AC23" s="14">
        <f t="shared" si="3"/>
        <v>5127776</v>
      </c>
      <c r="AD23" s="14">
        <f t="shared" si="3"/>
        <v>4853399</v>
      </c>
      <c r="AE23" s="14">
        <f t="shared" si="3"/>
        <v>5545708</v>
      </c>
      <c r="AF23" s="14">
        <f t="shared" ref="AF23" si="4">SUM(AF4:AF22)-AF5-AF8-AF9-AF13-AF19-AF20</f>
        <v>5385797</v>
      </c>
    </row>
    <row r="24" spans="1:32" ht="18" customHeight="1" x14ac:dyDescent="0.15">
      <c r="A24" s="18" t="s">
        <v>78</v>
      </c>
      <c r="B24" s="18">
        <f t="shared" ref="B24:G24" si="5">SUM(B4:B7)-B5</f>
        <v>0</v>
      </c>
      <c r="C24" s="14">
        <f t="shared" si="5"/>
        <v>0</v>
      </c>
      <c r="D24" s="14">
        <f t="shared" si="5"/>
        <v>1635914</v>
      </c>
      <c r="E24" s="14">
        <f t="shared" si="5"/>
        <v>1720991</v>
      </c>
      <c r="F24" s="14">
        <f t="shared" si="5"/>
        <v>1901453</v>
      </c>
      <c r="G24" s="14">
        <f t="shared" si="5"/>
        <v>2012845</v>
      </c>
      <c r="H24" s="14">
        <f t="shared" ref="H24:M24" si="6">SUM(H4:H7)-H5</f>
        <v>2099644</v>
      </c>
      <c r="I24" s="14">
        <f t="shared" si="6"/>
        <v>2240050</v>
      </c>
      <c r="J24" s="16">
        <f t="shared" si="6"/>
        <v>2344323</v>
      </c>
      <c r="K24" s="15">
        <f t="shared" si="6"/>
        <v>2460724</v>
      </c>
      <c r="L24" s="20">
        <f t="shared" si="6"/>
        <v>2508194</v>
      </c>
      <c r="M24" s="20">
        <f t="shared" si="6"/>
        <v>2343572</v>
      </c>
      <c r="N24" s="20">
        <f t="shared" ref="N24:S24" si="7">SUM(N4:N7)-N5</f>
        <v>2379582</v>
      </c>
      <c r="O24" s="20">
        <f t="shared" si="7"/>
        <v>2303881</v>
      </c>
      <c r="P24" s="20">
        <f t="shared" si="7"/>
        <v>2273516</v>
      </c>
      <c r="Q24" s="20">
        <f t="shared" si="7"/>
        <v>2291097</v>
      </c>
      <c r="R24" s="20">
        <f t="shared" si="7"/>
        <v>2488490</v>
      </c>
      <c r="S24" s="20">
        <f t="shared" si="7"/>
        <v>2385325</v>
      </c>
      <c r="T24" s="20">
        <f t="shared" ref="T24:AD24" si="8">SUM(T4:T7)-T5</f>
        <v>2488499</v>
      </c>
      <c r="U24" s="20">
        <f t="shared" si="8"/>
        <v>2391712</v>
      </c>
      <c r="V24" s="20">
        <f t="shared" si="8"/>
        <v>2214820</v>
      </c>
      <c r="W24" s="20">
        <f t="shared" si="8"/>
        <v>2230939</v>
      </c>
      <c r="X24" s="20">
        <f t="shared" si="8"/>
        <v>2542340</v>
      </c>
      <c r="Y24" s="14">
        <f t="shared" si="8"/>
        <v>2204065</v>
      </c>
      <c r="Z24" s="14">
        <f t="shared" si="8"/>
        <v>2127381</v>
      </c>
      <c r="AA24" s="14">
        <f t="shared" si="8"/>
        <v>2247989</v>
      </c>
      <c r="AB24" s="14">
        <f t="shared" si="8"/>
        <v>2107501</v>
      </c>
      <c r="AC24" s="14">
        <f t="shared" si="8"/>
        <v>2204048</v>
      </c>
      <c r="AD24" s="14">
        <f t="shared" si="8"/>
        <v>2093677</v>
      </c>
      <c r="AE24" s="14">
        <f t="shared" ref="AE24:AF24" si="9">SUM(AE4:AE7)-AE5</f>
        <v>1986957</v>
      </c>
      <c r="AF24" s="14">
        <f t="shared" si="9"/>
        <v>1964451</v>
      </c>
    </row>
    <row r="25" spans="1:32" ht="18" customHeight="1" x14ac:dyDescent="0.15">
      <c r="A25" s="18" t="s">
        <v>179</v>
      </c>
      <c r="B25" s="18">
        <f t="shared" ref="B25:G25" si="10">+B18+B21+B22</f>
        <v>0</v>
      </c>
      <c r="C25" s="14">
        <f t="shared" si="10"/>
        <v>0</v>
      </c>
      <c r="D25" s="14">
        <f t="shared" si="10"/>
        <v>1559945</v>
      </c>
      <c r="E25" s="14">
        <f t="shared" si="10"/>
        <v>2089328</v>
      </c>
      <c r="F25" s="14">
        <f t="shared" si="10"/>
        <v>2360115</v>
      </c>
      <c r="G25" s="14">
        <f t="shared" si="10"/>
        <v>1987918</v>
      </c>
      <c r="H25" s="14">
        <f t="shared" ref="H25:M25" si="11">+H18+H21+H22</f>
        <v>1654692</v>
      </c>
      <c r="I25" s="14">
        <f t="shared" si="11"/>
        <v>1179037</v>
      </c>
      <c r="J25" s="16">
        <f t="shared" si="11"/>
        <v>1166983</v>
      </c>
      <c r="K25" s="15">
        <f t="shared" si="11"/>
        <v>1756078</v>
      </c>
      <c r="L25" s="20">
        <f t="shared" si="11"/>
        <v>1204990</v>
      </c>
      <c r="M25" s="20">
        <f t="shared" si="11"/>
        <v>2038391</v>
      </c>
      <c r="N25" s="20">
        <f t="shared" ref="N25:S25" si="12">+N18+N21+N22</f>
        <v>1262264</v>
      </c>
      <c r="O25" s="20">
        <f t="shared" si="12"/>
        <v>1504851</v>
      </c>
      <c r="P25" s="20">
        <f t="shared" si="12"/>
        <v>1371272</v>
      </c>
      <c r="Q25" s="20">
        <f t="shared" si="12"/>
        <v>2236163</v>
      </c>
      <c r="R25" s="20">
        <f t="shared" si="12"/>
        <v>574468</v>
      </c>
      <c r="S25" s="20">
        <f t="shared" si="12"/>
        <v>317844</v>
      </c>
      <c r="T25" s="20">
        <f t="shared" ref="T25:AD25" si="13">+T18+T21+T22</f>
        <v>497309</v>
      </c>
      <c r="U25" s="20">
        <f t="shared" si="13"/>
        <v>564235</v>
      </c>
      <c r="V25" s="20">
        <f t="shared" si="13"/>
        <v>586196</v>
      </c>
      <c r="W25" s="20">
        <f t="shared" si="13"/>
        <v>1142862</v>
      </c>
      <c r="X25" s="20">
        <f t="shared" si="13"/>
        <v>956985</v>
      </c>
      <c r="Y25" s="14">
        <f t="shared" si="13"/>
        <v>517362</v>
      </c>
      <c r="Z25" s="14">
        <f t="shared" si="13"/>
        <v>1292414</v>
      </c>
      <c r="AA25" s="14">
        <f t="shared" si="13"/>
        <v>571878</v>
      </c>
      <c r="AB25" s="14">
        <f t="shared" si="13"/>
        <v>678419</v>
      </c>
      <c r="AC25" s="14">
        <f t="shared" si="13"/>
        <v>453450</v>
      </c>
      <c r="AD25" s="14">
        <f t="shared" si="13"/>
        <v>319188</v>
      </c>
      <c r="AE25" s="14">
        <f t="shared" ref="AE25:AF25" si="14">+AE18+AE21+AE22</f>
        <v>704148</v>
      </c>
      <c r="AF25" s="14">
        <f t="shared" si="14"/>
        <v>754227</v>
      </c>
    </row>
    <row r="26" spans="1:32" ht="18" customHeight="1" x14ac:dyDescent="0.15"/>
    <row r="27" spans="1:32" ht="18" customHeight="1" x14ac:dyDescent="0.15"/>
    <row r="28" spans="1:32" ht="18" customHeight="1" x14ac:dyDescent="0.15"/>
    <row r="29" spans="1:32" ht="18" customHeight="1" x14ac:dyDescent="0.2">
      <c r="A29" s="32" t="s">
        <v>99</v>
      </c>
      <c r="K29" s="33" t="str">
        <f>財政指標!$L$1</f>
        <v>塩谷町</v>
      </c>
      <c r="M29" s="33"/>
      <c r="P29" s="33"/>
      <c r="R29" s="33"/>
      <c r="S29" s="33"/>
      <c r="T29" s="33"/>
      <c r="U29" s="33" t="str">
        <f>財政指標!$L$1</f>
        <v>塩谷町</v>
      </c>
      <c r="W29" s="33"/>
      <c r="X29" s="33"/>
      <c r="Y29" s="33"/>
      <c r="Z29" s="33"/>
      <c r="AA29" s="33"/>
      <c r="AB29" s="33"/>
      <c r="AC29" s="33"/>
      <c r="AE29" s="33" t="str">
        <f>財政指標!$L$1</f>
        <v>塩谷町</v>
      </c>
    </row>
    <row r="30" spans="1:32" ht="18" customHeight="1" x14ac:dyDescent="0.15">
      <c r="K30" s="17"/>
      <c r="L30" s="17" t="s">
        <v>233</v>
      </c>
      <c r="V30" s="17" t="s">
        <v>233</v>
      </c>
      <c r="AF30" s="17" t="s">
        <v>233</v>
      </c>
    </row>
    <row r="31" spans="1:32" s="75" customFormat="1" ht="18" customHeight="1" x14ac:dyDescent="0.2">
      <c r="A31" s="52"/>
      <c r="B31" s="73" t="s">
        <v>10</v>
      </c>
      <c r="C31" s="52" t="s">
        <v>9</v>
      </c>
      <c r="D31" s="52" t="s">
        <v>8</v>
      </c>
      <c r="E31" s="52" t="s">
        <v>7</v>
      </c>
      <c r="F31" s="52" t="s">
        <v>6</v>
      </c>
      <c r="G31" s="52" t="s">
        <v>5</v>
      </c>
      <c r="H31" s="52" t="s">
        <v>4</v>
      </c>
      <c r="I31" s="52" t="s">
        <v>3</v>
      </c>
      <c r="J31" s="53" t="s">
        <v>165</v>
      </c>
      <c r="K31" s="53" t="s">
        <v>166</v>
      </c>
      <c r="L31" s="52" t="s">
        <v>83</v>
      </c>
      <c r="M31" s="52" t="s">
        <v>174</v>
      </c>
      <c r="N31" s="52" t="s">
        <v>182</v>
      </c>
      <c r="O31" s="47" t="s">
        <v>183</v>
      </c>
      <c r="P31" s="47" t="s">
        <v>184</v>
      </c>
      <c r="Q31" s="47" t="s">
        <v>187</v>
      </c>
      <c r="R31" s="47" t="s">
        <v>196</v>
      </c>
      <c r="S31" s="47" t="s">
        <v>197</v>
      </c>
      <c r="T31" s="47" t="s">
        <v>204</v>
      </c>
      <c r="U31" s="47" t="s">
        <v>205</v>
      </c>
      <c r="V31" s="47" t="s">
        <v>206</v>
      </c>
      <c r="W31" s="47" t="s">
        <v>207</v>
      </c>
      <c r="X31" s="47" t="s">
        <v>209</v>
      </c>
      <c r="Y31" s="47" t="s">
        <v>220</v>
      </c>
      <c r="Z31" s="47" t="s">
        <v>213</v>
      </c>
      <c r="AA31" s="47" t="s">
        <v>214</v>
      </c>
      <c r="AB31" s="47" t="s">
        <v>222</v>
      </c>
      <c r="AC31" s="47" t="s">
        <v>223</v>
      </c>
      <c r="AD31" s="47" t="s">
        <v>226</v>
      </c>
      <c r="AE31" s="47" t="str">
        <f>AE3</f>
        <v>１８(H30)</v>
      </c>
      <c r="AF31" s="47" t="str">
        <f>AF3</f>
        <v>１９(R1)</v>
      </c>
    </row>
    <row r="32" spans="1:32" ht="18" customHeight="1" x14ac:dyDescent="0.15">
      <c r="A32" s="18" t="s">
        <v>60</v>
      </c>
      <c r="B32" s="34" t="e">
        <f>B4/B$23*100</f>
        <v>#DIV/0!</v>
      </c>
      <c r="C32" s="34" t="e">
        <f>C4/C$23*100</f>
        <v>#DIV/0!</v>
      </c>
      <c r="D32" s="34">
        <f>D4/D$23*100</f>
        <v>23.452086007789653</v>
      </c>
      <c r="E32" s="34">
        <f>E4/E$23*100</f>
        <v>22.602514737670269</v>
      </c>
      <c r="F32" s="34">
        <f>F4/F$23*100</f>
        <v>21.262726630669519</v>
      </c>
      <c r="G32" s="34">
        <f>G4/G$23*100</f>
        <v>23.768162004619338</v>
      </c>
      <c r="H32" s="34">
        <f>H4/H$23*100</f>
        <v>25.44541422879616</v>
      </c>
      <c r="I32" s="34">
        <f>I4/I$23*100</f>
        <v>27.629138998480279</v>
      </c>
      <c r="J32" s="34">
        <f>J4/J$23*100</f>
        <v>27.412757604770739</v>
      </c>
      <c r="K32" s="34">
        <f>K4/K$23*100</f>
        <v>24.882082903825843</v>
      </c>
      <c r="L32" s="34">
        <f>L4/L$23*100</f>
        <v>26.961144950419293</v>
      </c>
      <c r="M32" s="34">
        <f>M4/M$23*100</f>
        <v>24.30443422028037</v>
      </c>
      <c r="N32" s="34">
        <f>N4/N$23*100</f>
        <v>27.360660340891684</v>
      </c>
      <c r="O32" s="34">
        <f>O4/O$23*100</f>
        <v>25.387440818303542</v>
      </c>
      <c r="P32" s="34">
        <f>P4/P$23*100</f>
        <v>24.573831664777337</v>
      </c>
      <c r="Q32" s="34">
        <f>Q4/Q$23*100</f>
        <v>21.060976505457408</v>
      </c>
      <c r="R32" s="34">
        <f>R4/R$23*100</f>
        <v>29.089624233914513</v>
      </c>
      <c r="S32" s="34">
        <f>S4/S$23*100</f>
        <v>30.607397299755917</v>
      </c>
      <c r="T32" s="34">
        <f>T4/T$23*100</f>
        <v>28.188934914725642</v>
      </c>
      <c r="U32" s="34">
        <f>U4/U$23*100</f>
        <v>25.963809250500596</v>
      </c>
      <c r="V32" s="34">
        <f>V4/V$23*100</f>
        <v>22.420549817996545</v>
      </c>
      <c r="W32" s="34">
        <f>W4/W$23*100</f>
        <v>19.447081153724461</v>
      </c>
      <c r="X32" s="34">
        <f>X4/X$23*100</f>
        <v>20.199137191011381</v>
      </c>
      <c r="Y32" s="93">
        <f>Y4/Y$23*100</f>
        <v>24.049737813881475</v>
      </c>
      <c r="Z32" s="93">
        <f>Z4/Z$23*100</f>
        <v>18.707255331250863</v>
      </c>
      <c r="AA32" s="93">
        <f>AA4/AA$23*100</f>
        <v>20.124055317789125</v>
      </c>
      <c r="AB32" s="93">
        <f>AB4/AB$23*100</f>
        <v>18.719347431079029</v>
      </c>
      <c r="AC32" s="93">
        <f>AC4/AC$23*100</f>
        <v>18.940238419150916</v>
      </c>
      <c r="AD32" s="93">
        <f>AD4/AD$23*100</f>
        <v>19.510347284449516</v>
      </c>
      <c r="AE32" s="93">
        <f>AE4/AE$23*100</f>
        <v>16.498127921628765</v>
      </c>
      <c r="AF32" s="93">
        <f>AF4/AF$23*100</f>
        <v>17.556380234903024</v>
      </c>
    </row>
    <row r="33" spans="1:32" ht="18" customHeight="1" x14ac:dyDescent="0.15">
      <c r="A33" s="18" t="s">
        <v>61</v>
      </c>
      <c r="B33" s="34" t="e">
        <f>B5/B$23*100</f>
        <v>#DIV/0!</v>
      </c>
      <c r="C33" s="34" t="e">
        <f>C5/C$23*100</f>
        <v>#DIV/0!</v>
      </c>
      <c r="D33" s="34">
        <f>D5/D$23*100</f>
        <v>16.452048239307334</v>
      </c>
      <c r="E33" s="34">
        <f>E5/E$23*100</f>
        <v>15.681796291044128</v>
      </c>
      <c r="F33" s="34">
        <f>F5/F$23*100</f>
        <v>14.743692415675518</v>
      </c>
      <c r="G33" s="34">
        <f>G5/G$23*100</f>
        <v>16.124733101625115</v>
      </c>
      <c r="H33" s="34">
        <f>H5/H$23*100</f>
        <v>17.313189567809452</v>
      </c>
      <c r="I33" s="34">
        <f>I5/I$23*100</f>
        <v>18.929830734333006</v>
      </c>
      <c r="J33" s="34">
        <f>J5/J$23*100</f>
        <v>18.911774780422544</v>
      </c>
      <c r="K33" s="34">
        <f>K5/K$23*100</f>
        <v>17.227788835702807</v>
      </c>
      <c r="L33" s="34">
        <f>L5/L$23*100</f>
        <v>18.754145625785874</v>
      </c>
      <c r="M33" s="34">
        <f>M5/M$23*100</f>
        <v>16.807791990878385</v>
      </c>
      <c r="N33" s="34">
        <f>N5/N$23*100</f>
        <v>18.734255457257259</v>
      </c>
      <c r="O33" s="34">
        <f>O5/O$23*100</f>
        <v>17.086309508947966</v>
      </c>
      <c r="P33" s="34">
        <f>P5/P$23*100</f>
        <v>16.358644523169961</v>
      </c>
      <c r="Q33" s="34">
        <f>Q5/Q$23*100</f>
        <v>14.00898946172599</v>
      </c>
      <c r="R33" s="34">
        <f>R5/R$23*100</f>
        <v>19.473435371693174</v>
      </c>
      <c r="S33" s="34">
        <f>S5/S$23*100</f>
        <v>20.524331919262881</v>
      </c>
      <c r="T33" s="34">
        <f>T5/T$23*100</f>
        <v>18.642737670509931</v>
      </c>
      <c r="U33" s="34">
        <f>U5/U$23*100</f>
        <v>16.919963428417649</v>
      </c>
      <c r="V33" s="34">
        <f>V5/V$23*100</f>
        <v>14.37803011430481</v>
      </c>
      <c r="W33" s="34">
        <f>W5/W$23*100</f>
        <v>12.181924565962456</v>
      </c>
      <c r="X33" s="34">
        <f>X5/X$23*100</f>
        <v>12.386432065908163</v>
      </c>
      <c r="Y33" s="93">
        <f>Y5/Y$23*100</f>
        <v>15.048044295064948</v>
      </c>
      <c r="Z33" s="93">
        <f>Z5/Z$23*100</f>
        <v>11.655217092057567</v>
      </c>
      <c r="AA33" s="93">
        <f>AA5/AA$23*100</f>
        <v>12.654173666175931</v>
      </c>
      <c r="AB33" s="93">
        <f>AB5/AB$23*100</f>
        <v>11.758332213737384</v>
      </c>
      <c r="AC33" s="93">
        <f>AC5/AC$23*100</f>
        <v>12.083406139425747</v>
      </c>
      <c r="AD33" s="93">
        <f>AD5/AD$23*100</f>
        <v>12.32006682327169</v>
      </c>
      <c r="AE33" s="93">
        <f>AE5/AE$23*100</f>
        <v>10.232886405126271</v>
      </c>
      <c r="AF33" s="93">
        <f>AF5/AF$23*100</f>
        <v>10.961088953037034</v>
      </c>
    </row>
    <row r="34" spans="1:32" ht="18" customHeight="1" x14ac:dyDescent="0.15">
      <c r="A34" s="18" t="s">
        <v>62</v>
      </c>
      <c r="B34" s="34" t="e">
        <f>B6/B$23*100</f>
        <v>#DIV/0!</v>
      </c>
      <c r="C34" s="34" t="e">
        <f>C6/C$23*100</f>
        <v>#DIV/0!</v>
      </c>
      <c r="D34" s="34">
        <f>D6/D$23*100</f>
        <v>0.73228025459850743</v>
      </c>
      <c r="E34" s="34">
        <f>E6/E$23*100</f>
        <v>0.82845371389646882</v>
      </c>
      <c r="F34" s="34">
        <f>F6/F$23*100</f>
        <v>2.565173094485298</v>
      </c>
      <c r="G34" s="34">
        <f>G6/G$23*100</f>
        <v>2.8273351833041449</v>
      </c>
      <c r="H34" s="34">
        <f>H6/H$23*100</f>
        <v>3.2234959581590976</v>
      </c>
      <c r="I34" s="34">
        <f>I6/I$23*100</f>
        <v>3.9329375566152853</v>
      </c>
      <c r="J34" s="34">
        <f>J6/J$23*100</f>
        <v>4.1152872810803771</v>
      </c>
      <c r="K34" s="34">
        <f>K6/K$23*100</f>
        <v>4.5023352602442959</v>
      </c>
      <c r="L34" s="34">
        <f>L6/L$23*100</f>
        <v>5.9201221976989276</v>
      </c>
      <c r="M34" s="34">
        <f>M6/M$23*100</f>
        <v>2.5898158379284948</v>
      </c>
      <c r="N34" s="34">
        <f>N6/N$23*100</f>
        <v>3.3867632793867744</v>
      </c>
      <c r="O34" s="34">
        <f>O6/O$23*100</f>
        <v>3.1807954904563833</v>
      </c>
      <c r="P34" s="34">
        <f>P6/P$23*100</f>
        <v>3.6573088883063383</v>
      </c>
      <c r="Q34" s="34">
        <f>Q6/Q$23*100</f>
        <v>4.3058841716772944</v>
      </c>
      <c r="R34" s="34">
        <f>R6/R$23*100</f>
        <v>5.5265226395161546</v>
      </c>
      <c r="S34" s="34">
        <f>S6/S$23*100</f>
        <v>7.3441820458086768</v>
      </c>
      <c r="T34" s="34">
        <f>T6/T$23*100</f>
        <v>7.3343362068727362</v>
      </c>
      <c r="U34" s="34">
        <f>U6/U$23*100</f>
        <v>7.7909389606336363</v>
      </c>
      <c r="V34" s="34">
        <f>V6/V$23*100</f>
        <v>7.3886198474343701</v>
      </c>
      <c r="W34" s="34">
        <f>W6/W$23*100</f>
        <v>9.1499698341039561</v>
      </c>
      <c r="X34" s="34">
        <f>X6/X$23*100</f>
        <v>9.5493157189031965</v>
      </c>
      <c r="Y34" s="93">
        <f>Y6/Y$23*100</f>
        <v>11.718383689145611</v>
      </c>
      <c r="Z34" s="93">
        <f>Z6/Z$23*100</f>
        <v>9.3575252381480549</v>
      </c>
      <c r="AA34" s="93">
        <f>AA6/AA$23*100</f>
        <v>11.239575191834177</v>
      </c>
      <c r="AB34" s="93">
        <f>AB6/AB$23*100</f>
        <v>12.080349948911579</v>
      </c>
      <c r="AC34" s="93">
        <f>AC6/AC$23*100</f>
        <v>13.414275506574391</v>
      </c>
      <c r="AD34" s="93">
        <f>AD6/AD$23*100</f>
        <v>13.689519448122853</v>
      </c>
      <c r="AE34" s="93">
        <f>AE6/AE$23*100</f>
        <v>11.206035370055547</v>
      </c>
      <c r="AF34" s="93">
        <f>AF6/AF$23*100</f>
        <v>11.334515578659946</v>
      </c>
    </row>
    <row r="35" spans="1:32" ht="18" customHeight="1" x14ac:dyDescent="0.15">
      <c r="A35" s="18" t="s">
        <v>63</v>
      </c>
      <c r="B35" s="34" t="e">
        <f>B7/B$23*100</f>
        <v>#DIV/0!</v>
      </c>
      <c r="C35" s="34" t="e">
        <f>C7/C$23*100</f>
        <v>#DIV/0!</v>
      </c>
      <c r="D35" s="34">
        <f>D7/D$23*100</f>
        <v>7.6640816671397465</v>
      </c>
      <c r="E35" s="34">
        <f>E7/E$23*100</f>
        <v>7.2094808205986087</v>
      </c>
      <c r="F35" s="34">
        <f>F7/F$23*100</f>
        <v>6.9661131165007673</v>
      </c>
      <c r="G35" s="34">
        <f>G7/G$23*100</f>
        <v>7.8364886728346805</v>
      </c>
      <c r="H35" s="34">
        <f>H7/H$23*100</f>
        <v>8.8716852291687669</v>
      </c>
      <c r="I35" s="34">
        <f>I7/I$23*100</f>
        <v>10.362244248635619</v>
      </c>
      <c r="J35" s="34">
        <f>J7/J$23*100</f>
        <v>11.760968255096699</v>
      </c>
      <c r="K35" s="34">
        <f>K7/K$23*100</f>
        <v>10.897597393636429</v>
      </c>
      <c r="L35" s="34">
        <f>L7/L$23*100</f>
        <v>11.626100309859465</v>
      </c>
      <c r="M35" s="34">
        <f>M7/M$23*100</f>
        <v>10.815955553045374</v>
      </c>
      <c r="N35" s="34">
        <f>N7/N$23*100</f>
        <v>12.64045189663849</v>
      </c>
      <c r="O35" s="34">
        <f>O7/O$23*100</f>
        <v>12.518877151032189</v>
      </c>
      <c r="P35" s="34">
        <f>P7/P$23*100</f>
        <v>12.285320847662206</v>
      </c>
      <c r="Q35" s="34">
        <f>Q7/Q$23*100</f>
        <v>11.374485105711491</v>
      </c>
      <c r="R35" s="34">
        <f>R7/R$23*100</f>
        <v>17.628195976802033</v>
      </c>
      <c r="S35" s="34">
        <f>S7/S$23*100</f>
        <v>15.758891981229791</v>
      </c>
      <c r="T35" s="34">
        <f>T7/T$23*100</f>
        <v>17.358134442713489</v>
      </c>
      <c r="U35" s="34">
        <f>U7/U$23*100</f>
        <v>15.90951045950993</v>
      </c>
      <c r="V35" s="34">
        <f>V7/V$23*100</f>
        <v>13.195565899968098</v>
      </c>
      <c r="W35" s="34">
        <f>W7/W$23*100</f>
        <v>12.01747765047539</v>
      </c>
      <c r="X35" s="34">
        <f>X7/X$23*100</f>
        <v>17.459264649657698</v>
      </c>
      <c r="Y35" s="93">
        <f>Y7/Y$23*100</f>
        <v>13.63136963446351</v>
      </c>
      <c r="Z35" s="93">
        <f>Z7/Z$23*100</f>
        <v>10.681115368693058</v>
      </c>
      <c r="AA35" s="93">
        <f>AA7/AA$23*100</f>
        <v>13.873034066916784</v>
      </c>
      <c r="AB35" s="93">
        <f>AB7/AB$23*100</f>
        <v>9.9994308451716893</v>
      </c>
      <c r="AC35" s="93">
        <f>AC7/AC$23*100</f>
        <v>10.628018852617586</v>
      </c>
      <c r="AD35" s="93">
        <f>AD7/AD$23*100</f>
        <v>9.9384987716855751</v>
      </c>
      <c r="AE35" s="93">
        <f>AE7/AE$23*100</f>
        <v>8.1245712900859548</v>
      </c>
      <c r="AF35" s="93">
        <f>AF7/AF$23*100</f>
        <v>7.5837615119916322</v>
      </c>
    </row>
    <row r="36" spans="1:32" ht="18" customHeight="1" x14ac:dyDescent="0.15">
      <c r="A36" s="18" t="s">
        <v>64</v>
      </c>
      <c r="B36" s="34" t="e">
        <f>B8/B$23*100</f>
        <v>#DIV/0!</v>
      </c>
      <c r="C36" s="34" t="e">
        <f>C8/C$23*100</f>
        <v>#DIV/0!</v>
      </c>
      <c r="D36" s="34">
        <f>D8/D$23*100</f>
        <v>7.6640816671397465</v>
      </c>
      <c r="E36" s="34">
        <f>E8/E$23*100</f>
        <v>7.2018251192108433</v>
      </c>
      <c r="F36" s="34">
        <f>F8/F$23*100</f>
        <v>6.9591816606634538</v>
      </c>
      <c r="G36" s="34">
        <f>G8/G$23*100</f>
        <v>7.8313055158028124</v>
      </c>
      <c r="H36" s="34">
        <f>H8/H$23*100</f>
        <v>8.8716852291687669</v>
      </c>
      <c r="I36" s="34">
        <f>I8/I$23*100</f>
        <v>10.362244248635619</v>
      </c>
      <c r="J36" s="34">
        <f>J8/J$23*100</f>
        <v>11.760968255096699</v>
      </c>
      <c r="K36" s="34">
        <f>K8/K$23*100</f>
        <v>10.897597393636429</v>
      </c>
      <c r="L36" s="34">
        <f>L8/L$23*100</f>
        <v>11.626100309859465</v>
      </c>
      <c r="M36" s="34">
        <f>M8/M$23*100</f>
        <v>10.815955553045374</v>
      </c>
      <c r="N36" s="34">
        <f>N8/N$23*100</f>
        <v>12.64045189663849</v>
      </c>
      <c r="O36" s="34">
        <f>O8/O$23*100</f>
        <v>12.518877151032189</v>
      </c>
      <c r="P36" s="34">
        <f>P8/P$23*100</f>
        <v>12.285320847662206</v>
      </c>
      <c r="Q36" s="34">
        <f>Q8/Q$23*100</f>
        <v>11.374485105711491</v>
      </c>
      <c r="R36" s="34">
        <f>R8/R$23*100</f>
        <v>17.628195976802033</v>
      </c>
      <c r="S36" s="34">
        <f>S8/S$23*100</f>
        <v>15.758891981229791</v>
      </c>
      <c r="T36" s="34">
        <f>T8/T$23*100</f>
        <v>17.358134442713489</v>
      </c>
      <c r="U36" s="34">
        <f>U8/U$23*100</f>
        <v>15.90951045950993</v>
      </c>
      <c r="V36" s="34">
        <f>V8/V$23*100</f>
        <v>13.195565899968098</v>
      </c>
      <c r="W36" s="34">
        <f>W8/W$23*100</f>
        <v>12.01747765047539</v>
      </c>
      <c r="X36" s="34">
        <f>X8/X$23*100</f>
        <v>17.459264649657698</v>
      </c>
      <c r="Y36" s="93">
        <f>Y8/Y$23*100</f>
        <v>13.63136963446351</v>
      </c>
      <c r="Z36" s="93">
        <f>Z8/Z$23*100</f>
        <v>10.681115368693058</v>
      </c>
      <c r="AA36" s="93">
        <f>AA8/AA$23*100</f>
        <v>13.873034066916784</v>
      </c>
      <c r="AB36" s="93">
        <f>AB8/AB$23*100</f>
        <v>9.9994308451716893</v>
      </c>
      <c r="AC36" s="93">
        <f>AC8/AC$23*100</f>
        <v>10.628018852617586</v>
      </c>
      <c r="AD36" s="93">
        <f>AD8/AD$23*100</f>
        <v>9.9384987716855751</v>
      </c>
      <c r="AE36" s="93">
        <f>AE8/AE$23*100</f>
        <v>8.1245712900859548</v>
      </c>
      <c r="AF36" s="93">
        <f>AF8/AF$23*100</f>
        <v>7.5837615119916322</v>
      </c>
    </row>
    <row r="37" spans="1:32" ht="18" customHeight="1" x14ac:dyDescent="0.15">
      <c r="A37" s="18" t="s">
        <v>65</v>
      </c>
      <c r="B37" s="34" t="e">
        <f>B9/B$23*100</f>
        <v>#DIV/0!</v>
      </c>
      <c r="C37" s="34" t="e">
        <f>C9/C$23*100</f>
        <v>#DIV/0!</v>
      </c>
      <c r="D37" s="34">
        <f>D9/D$23*100</f>
        <v>0</v>
      </c>
      <c r="E37" s="34">
        <f>E9/E$23*100</f>
        <v>7.6557013877650145E-3</v>
      </c>
      <c r="F37" s="34">
        <f>F9/F$23*100</f>
        <v>6.9314558373141976E-3</v>
      </c>
      <c r="G37" s="34">
        <f>G9/G$23*100</f>
        <v>5.1831570318676915E-3</v>
      </c>
      <c r="H37" s="34">
        <f>H9/H$23*100</f>
        <v>0</v>
      </c>
      <c r="I37" s="34">
        <f>I9/I$23*100</f>
        <v>0</v>
      </c>
      <c r="J37" s="34">
        <f>J9/J$23*100</f>
        <v>0</v>
      </c>
      <c r="K37" s="34">
        <f>K9/K$23*100</f>
        <v>0</v>
      </c>
      <c r="L37" s="34">
        <f>L9/L$23*100</f>
        <v>0</v>
      </c>
      <c r="M37" s="34">
        <f>M9/M$23*100</f>
        <v>0</v>
      </c>
      <c r="N37" s="34">
        <f>N9/N$23*100</f>
        <v>0</v>
      </c>
      <c r="O37" s="34">
        <f>O9/O$23*100</f>
        <v>0</v>
      </c>
      <c r="P37" s="34">
        <f>P9/P$23*100</f>
        <v>0</v>
      </c>
      <c r="Q37" s="34">
        <f>Q9/Q$23*100</f>
        <v>0</v>
      </c>
      <c r="R37" s="34">
        <f>R9/R$23*100</f>
        <v>0</v>
      </c>
      <c r="S37" s="34">
        <f>S9/S$23*100</f>
        <v>0</v>
      </c>
      <c r="T37" s="34">
        <f>T9/T$23*100</f>
        <v>0</v>
      </c>
      <c r="U37" s="34">
        <f>U9/U$23*100</f>
        <v>0</v>
      </c>
      <c r="V37" s="34">
        <f>V9/V$23*100</f>
        <v>0</v>
      </c>
      <c r="W37" s="34">
        <f>W9/W$23*100</f>
        <v>0</v>
      </c>
      <c r="X37" s="34">
        <f>X9/X$23*100</f>
        <v>0</v>
      </c>
      <c r="Y37" s="93">
        <f>Y9/Y$23*100</f>
        <v>0</v>
      </c>
      <c r="Z37" s="93">
        <f>Z9/Z$23*100</f>
        <v>0</v>
      </c>
      <c r="AA37" s="93">
        <f>AA9/AA$23*100</f>
        <v>0</v>
      </c>
      <c r="AB37" s="93">
        <f>AB9/AB$23*100</f>
        <v>0</v>
      </c>
      <c r="AC37" s="93">
        <f>AC9/AC$23*100</f>
        <v>0</v>
      </c>
      <c r="AD37" s="93">
        <f>AD9/AD$23*100</f>
        <v>0</v>
      </c>
      <c r="AE37" s="93">
        <f>AE9/AE$23*100</f>
        <v>0</v>
      </c>
      <c r="AF37" s="93">
        <f>AF9/AF$23*100</f>
        <v>0</v>
      </c>
    </row>
    <row r="38" spans="1:32" ht="18" customHeight="1" x14ac:dyDescent="0.15">
      <c r="A38" s="18" t="s">
        <v>66</v>
      </c>
      <c r="B38" s="34" t="e">
        <f>B10/B$23*100</f>
        <v>#DIV/0!</v>
      </c>
      <c r="C38" s="34" t="e">
        <f>C10/C$23*100</f>
        <v>#DIV/0!</v>
      </c>
      <c r="D38" s="34">
        <f>D10/D$23*100</f>
        <v>11.824980852936928</v>
      </c>
      <c r="E38" s="34">
        <f>E10/E$23*100</f>
        <v>11.808883782714103</v>
      </c>
      <c r="F38" s="34">
        <f>F10/F$23*100</f>
        <v>12.318913691876382</v>
      </c>
      <c r="G38" s="34">
        <f>G10/G$23*100</f>
        <v>12.826089857126192</v>
      </c>
      <c r="H38" s="34">
        <f>H10/H$23*100</f>
        <v>15.064788174352351</v>
      </c>
      <c r="I38" s="34">
        <f>I10/I$23*100</f>
        <v>16.105280100616124</v>
      </c>
      <c r="J38" s="34">
        <f>J10/J$23*100</f>
        <v>14.215748640710993</v>
      </c>
      <c r="K38" s="34">
        <f>K10/K$23*100</f>
        <v>13.121623588232008</v>
      </c>
      <c r="L38" s="34">
        <f>L10/L$23*100</f>
        <v>13.021656802339757</v>
      </c>
      <c r="M38" s="34">
        <f>M10/M$23*100</f>
        <v>11.491242763716736</v>
      </c>
      <c r="N38" s="34">
        <f>N10/N$23*100</f>
        <v>13.232672797952025</v>
      </c>
      <c r="O38" s="34">
        <f>O10/O$23*100</f>
        <v>11.973321244347556</v>
      </c>
      <c r="P38" s="34">
        <f>P10/P$23*100</f>
        <v>12.324438070841914</v>
      </c>
      <c r="Q38" s="34">
        <f>Q10/Q$23*100</f>
        <v>10.134970218479072</v>
      </c>
      <c r="R38" s="34">
        <f>R10/R$23*100</f>
        <v>13.266925261632153</v>
      </c>
      <c r="S38" s="34">
        <f>S10/S$23*100</f>
        <v>13.709052752933971</v>
      </c>
      <c r="T38" s="34">
        <f>T10/T$23*100</f>
        <v>13.890060608043969</v>
      </c>
      <c r="U38" s="34">
        <f>U10/U$23*100</f>
        <v>13.406188554623039</v>
      </c>
      <c r="V38" s="34">
        <f>V10/V$23*100</f>
        <v>13.380239164595704</v>
      </c>
      <c r="W38" s="34">
        <f>W10/W$23*100</f>
        <v>12.562138650978216</v>
      </c>
      <c r="X38" s="34">
        <f>X10/X$23*100</f>
        <v>11.824137446329756</v>
      </c>
      <c r="Y38" s="93">
        <f>Y10/Y$23*100</f>
        <v>15.780968578009</v>
      </c>
      <c r="Z38" s="93">
        <f>Z10/Z$23*100</f>
        <v>12.748249416229237</v>
      </c>
      <c r="AA38" s="93">
        <f>AA10/AA$23*100</f>
        <v>16.902999881675761</v>
      </c>
      <c r="AB38" s="93">
        <f>AB10/AB$23*100</f>
        <v>16.689923287995828</v>
      </c>
      <c r="AC38" s="93">
        <f>AC10/AC$23*100</f>
        <v>17.846957433398028</v>
      </c>
      <c r="AD38" s="93">
        <f>AD10/AD$23*100</f>
        <v>17.949832684269314</v>
      </c>
      <c r="AE38" s="93">
        <f>AE10/AE$23*100</f>
        <v>16.353800091890882</v>
      </c>
      <c r="AF38" s="93">
        <f>AF10/AF$23*100</f>
        <v>19.297032546900674</v>
      </c>
    </row>
    <row r="39" spans="1:32" ht="18" customHeight="1" x14ac:dyDescent="0.15">
      <c r="A39" s="18" t="s">
        <v>67</v>
      </c>
      <c r="B39" s="34" t="e">
        <f>B11/B$23*100</f>
        <v>#DIV/0!</v>
      </c>
      <c r="C39" s="34" t="e">
        <f>C11/C$23*100</f>
        <v>#DIV/0!</v>
      </c>
      <c r="D39" s="34">
        <f>D11/D$23*100</f>
        <v>0.85459951975622594</v>
      </c>
      <c r="E39" s="34">
        <f>E11/E$23*100</f>
        <v>0.688300966630222</v>
      </c>
      <c r="F39" s="34">
        <f>F11/F$23*100</f>
        <v>0.67167102662796496</v>
      </c>
      <c r="G39" s="34">
        <f>G11/G$23*100</f>
        <v>0.87169411230994664</v>
      </c>
      <c r="H39" s="34">
        <f>H11/H$23*100</f>
        <v>0.60947656676314454</v>
      </c>
      <c r="I39" s="34">
        <f>I11/I$23*100</f>
        <v>0.82519820028897195</v>
      </c>
      <c r="J39" s="34">
        <f>J11/J$23*100</f>
        <v>0.86085995514738678</v>
      </c>
      <c r="K39" s="34">
        <f>K11/K$23*100</f>
        <v>0.61945661143597341</v>
      </c>
      <c r="L39" s="34">
        <f>L11/L$23*100</f>
        <v>0.51301952742793933</v>
      </c>
      <c r="M39" s="34">
        <f>M11/M$23*100</f>
        <v>0.52980929536457899</v>
      </c>
      <c r="N39" s="34">
        <f>N11/N$23*100</f>
        <v>0.45758545995580219</v>
      </c>
      <c r="O39" s="34">
        <f>O11/O$23*100</f>
        <v>0.40554219600564118</v>
      </c>
      <c r="P39" s="34">
        <f>P11/P$23*100</f>
        <v>0.28399638660219961</v>
      </c>
      <c r="Q39" s="34">
        <f>Q11/Q$23*100</f>
        <v>0.24279372508116911</v>
      </c>
      <c r="R39" s="34">
        <f>R11/R$23*100</f>
        <v>0.29371159075373238</v>
      </c>
      <c r="S39" s="34">
        <f>S11/S$23*100</f>
        <v>0.34869896511659326</v>
      </c>
      <c r="T39" s="34">
        <f>T11/T$23*100</f>
        <v>0.29440196386977718</v>
      </c>
      <c r="U39" s="34">
        <f>U11/U$23*100</f>
        <v>0.22075431068942167</v>
      </c>
      <c r="V39" s="34">
        <f>V11/V$23*100</f>
        <v>0.26333075542840567</v>
      </c>
      <c r="W39" s="34">
        <f>W11/W$23*100</f>
        <v>0.28605716628454109</v>
      </c>
      <c r="X39" s="34">
        <f>X11/X$23*100</f>
        <v>0.36160509284954434</v>
      </c>
      <c r="Y39" s="93">
        <f>Y11/Y$23*100</f>
        <v>0.23053910199573438</v>
      </c>
      <c r="Z39" s="93">
        <f>Z11/Z$23*100</f>
        <v>0.23800690526002913</v>
      </c>
      <c r="AA39" s="93">
        <f>AA11/AA$23*100</f>
        <v>0.34871441116787633</v>
      </c>
      <c r="AB39" s="93">
        <f>AB11/AB$23*100</f>
        <v>0.22348038564692191</v>
      </c>
      <c r="AC39" s="93">
        <f>AC11/AC$23*100</f>
        <v>0.22132402039402657</v>
      </c>
      <c r="AD39" s="93">
        <f>AD11/AD$23*100</f>
        <v>0.42720575827373769</v>
      </c>
      <c r="AE39" s="93">
        <f>AE11/AE$23*100</f>
        <v>0.59952669704210892</v>
      </c>
      <c r="AF39" s="93">
        <f>AF11/AF$23*100</f>
        <v>0.29726333911211283</v>
      </c>
    </row>
    <row r="40" spans="1:32" ht="18" customHeight="1" x14ac:dyDescent="0.15">
      <c r="A40" s="18" t="s">
        <v>68</v>
      </c>
      <c r="B40" s="34" t="e">
        <f>B12/B$23*100</f>
        <v>#DIV/0!</v>
      </c>
      <c r="C40" s="34" t="e">
        <f>C12/C$23*100</f>
        <v>#DIV/0!</v>
      </c>
      <c r="D40" s="34">
        <f>D12/D$23*100</f>
        <v>9.222966040683275</v>
      </c>
      <c r="E40" s="34">
        <f>E12/E$23*100</f>
        <v>8.73875168269646</v>
      </c>
      <c r="F40" s="34">
        <f>F12/F$23*100</f>
        <v>8.9625343475499974</v>
      </c>
      <c r="G40" s="34">
        <f>G12/G$23*100</f>
        <v>9.7725603324610351</v>
      </c>
      <c r="H40" s="34">
        <f>H12/H$23*100</f>
        <v>12.178875150277239</v>
      </c>
      <c r="I40" s="34">
        <f>I12/I$23*100</f>
        <v>13.628936867873961</v>
      </c>
      <c r="J40" s="34">
        <f>J12/J$23*100</f>
        <v>13.98945437322212</v>
      </c>
      <c r="K40" s="34">
        <f>K12/K$23*100</f>
        <v>11.608218452869421</v>
      </c>
      <c r="L40" s="34">
        <f>L12/L$23*100</f>
        <v>13.256278371695787</v>
      </c>
      <c r="M40" s="34">
        <f>M12/M$23*100</f>
        <v>10.787458551827775</v>
      </c>
      <c r="N40" s="34">
        <f>N12/N$23*100</f>
        <v>12.234266397298539</v>
      </c>
      <c r="O40" s="34">
        <f>O12/O$23*100</f>
        <v>11.830436280653748</v>
      </c>
      <c r="P40" s="34">
        <f>P12/P$23*100</f>
        <v>11.189842566988021</v>
      </c>
      <c r="Q40" s="34">
        <f>Q12/Q$23*100</f>
        <v>9.6618752591911221</v>
      </c>
      <c r="R40" s="34">
        <f>R12/R$23*100</f>
        <v>12.737152689717954</v>
      </c>
      <c r="S40" s="34">
        <f>S12/S$23*100</f>
        <v>14.655579273510048</v>
      </c>
      <c r="T40" s="34">
        <f>T12/T$23*100</f>
        <v>13.231470622173308</v>
      </c>
      <c r="U40" s="34">
        <f>U12/U$23*100</f>
        <v>14.346953679802631</v>
      </c>
      <c r="V40" s="34">
        <f>V12/V$23*100</f>
        <v>17.326006465408859</v>
      </c>
      <c r="W40" s="34">
        <f>W12/W$23*100</f>
        <v>10.313860036796203</v>
      </c>
      <c r="X40" s="34">
        <f>X12/X$23*100</f>
        <v>10.674424879113714</v>
      </c>
      <c r="Y40" s="93">
        <f>Y12/Y$23*100</f>
        <v>11.915841348933908</v>
      </c>
      <c r="Z40" s="93">
        <f>Z12/Z$23*100</f>
        <v>9.9115633509434407</v>
      </c>
      <c r="AA40" s="93">
        <f>AA12/AA$23*100</f>
        <v>11.861300649012476</v>
      </c>
      <c r="AB40" s="93">
        <f>AB12/AB$23*100</f>
        <v>13.197635723099593</v>
      </c>
      <c r="AC40" s="93">
        <f>AC12/AC$23*100</f>
        <v>13.675031826663256</v>
      </c>
      <c r="AD40" s="93">
        <f>AD12/AD$23*100</f>
        <v>14.451397876004012</v>
      </c>
      <c r="AE40" s="93">
        <f>AE12/AE$23*100</f>
        <v>20.85670576236614</v>
      </c>
      <c r="AF40" s="93">
        <f>AF12/AF$23*100</f>
        <v>16.81281340533258</v>
      </c>
    </row>
    <row r="41" spans="1:32" ht="18" customHeight="1" x14ac:dyDescent="0.15">
      <c r="A41" s="18" t="s">
        <v>69</v>
      </c>
      <c r="B41" s="34" t="e">
        <f>B13/B$23*100</f>
        <v>#DIV/0!</v>
      </c>
      <c r="C41" s="34" t="e">
        <f>C13/C$23*100</f>
        <v>#DIV/0!</v>
      </c>
      <c r="D41" s="34">
        <f>D13/D$23*100</f>
        <v>4.9938694355247231</v>
      </c>
      <c r="E41" s="34">
        <f>E13/E$23*100</f>
        <v>4.8084036100014789</v>
      </c>
      <c r="F41" s="34">
        <f>F13/F$23*100</f>
        <v>4.5574969929951807</v>
      </c>
      <c r="G41" s="34">
        <f>G13/G$23*100</f>
        <v>5.120770980068281</v>
      </c>
      <c r="H41" s="34">
        <f>H13/H$23*100</f>
        <v>6.439536162729242</v>
      </c>
      <c r="I41" s="34">
        <f>I13/I$23*100</f>
        <v>6.4806628386623446</v>
      </c>
      <c r="J41" s="34">
        <f>J13/J$23*100</f>
        <v>7.5949194120965418</v>
      </c>
      <c r="K41" s="34">
        <f>K13/K$23*100</f>
        <v>6.4546851798103742</v>
      </c>
      <c r="L41" s="34">
        <f>L13/L$23*100</f>
        <v>6.6955338856220736</v>
      </c>
      <c r="M41" s="34">
        <f>M13/M$23*100</f>
        <v>6.333575179707303</v>
      </c>
      <c r="N41" s="34">
        <f>N13/N$23*100</f>
        <v>7.5898359723144013</v>
      </c>
      <c r="O41" s="34">
        <f>O13/O$23*100</f>
        <v>7.1923461311559844</v>
      </c>
      <c r="P41" s="34">
        <f>P13/P$23*100</f>
        <v>6.495757964364655</v>
      </c>
      <c r="Q41" s="34">
        <f>Q13/Q$23*100</f>
        <v>5.9335963972875101</v>
      </c>
      <c r="R41" s="34">
        <f>R13/R$23*100</f>
        <v>7.4247308938405805</v>
      </c>
      <c r="S41" s="34">
        <f>S13/S$23*100</f>
        <v>7.8270826015293578</v>
      </c>
      <c r="T41" s="34">
        <f>T13/T$23*100</f>
        <v>7.3897995478356444</v>
      </c>
      <c r="U41" s="34">
        <f>U13/U$23*100</f>
        <v>8.5935120119125514</v>
      </c>
      <c r="V41" s="34">
        <f>V13/V$23*100</f>
        <v>6.1096152617667316</v>
      </c>
      <c r="W41" s="34">
        <f>W13/W$23*100</f>
        <v>5.6880281990140826</v>
      </c>
      <c r="X41" s="34">
        <f>X13/X$23*100</f>
        <v>5.857634845703215</v>
      </c>
      <c r="Y41" s="93">
        <f>Y13/Y$23*100</f>
        <v>6.4162981238608641</v>
      </c>
      <c r="Z41" s="93">
        <f>Z13/Z$23*100</f>
        <v>5.169802118057472</v>
      </c>
      <c r="AA41" s="93">
        <f>AA13/AA$23*100</f>
        <v>5.9481474207328215</v>
      </c>
      <c r="AB41" s="93">
        <f>AB13/AB$23*100</f>
        <v>6.0067710065561215</v>
      </c>
      <c r="AC41" s="93">
        <f>AC13/AC$23*100</f>
        <v>5.951625031982676</v>
      </c>
      <c r="AD41" s="93">
        <f>AD13/AD$23*100</f>
        <v>7.6658646857594031</v>
      </c>
      <c r="AE41" s="93">
        <f>AE13/AE$23*100</f>
        <v>14.54717774538436</v>
      </c>
      <c r="AF41" s="93">
        <f>AF13/AF$23*100</f>
        <v>10.505223275218134</v>
      </c>
    </row>
    <row r="42" spans="1:32" ht="18" customHeight="1" x14ac:dyDescent="0.15">
      <c r="A42" s="18" t="s">
        <v>70</v>
      </c>
      <c r="B42" s="34" t="e">
        <f>B14/B$23*100</f>
        <v>#DIV/0!</v>
      </c>
      <c r="C42" s="34" t="e">
        <f>C14/C$23*100</f>
        <v>#DIV/0!</v>
      </c>
      <c r="D42" s="34">
        <f>D14/D$23*100</f>
        <v>2.9176152590898417</v>
      </c>
      <c r="E42" s="34">
        <f>E14/E$23*100</f>
        <v>3.056850348307707</v>
      </c>
      <c r="F42" s="34">
        <f>F14/F$23*100</f>
        <v>1.4772746228227254</v>
      </c>
      <c r="G42" s="34">
        <f>G14/G$23*100</f>
        <v>1.9673416631057408</v>
      </c>
      <c r="H42" s="34">
        <f>H14/H$23*100</f>
        <v>2.2652260076710231</v>
      </c>
      <c r="I42" s="34">
        <f>I14/I$23*100</f>
        <v>3.1360376412106872</v>
      </c>
      <c r="J42" s="34">
        <f>J14/J$23*100</f>
        <v>3.3154002897231383</v>
      </c>
      <c r="K42" s="34">
        <f>K14/K$23*100</f>
        <v>3.3160351699310873</v>
      </c>
      <c r="L42" s="34">
        <f>L14/L$23*100</f>
        <v>3.5812351010334922</v>
      </c>
      <c r="M42" s="34">
        <f>M14/M$23*100</f>
        <v>4.6126684698140163</v>
      </c>
      <c r="N42" s="34">
        <f>N14/N$23*100</f>
        <v>5.312174077936854</v>
      </c>
      <c r="O42" s="34">
        <f>O14/O$23*100</f>
        <v>5.5808241673187915</v>
      </c>
      <c r="P42" s="34">
        <f>P14/P$23*100</f>
        <v>5.7638470960318031</v>
      </c>
      <c r="Q42" s="34">
        <f>Q14/Q$23*100</f>
        <v>5.374834061554143</v>
      </c>
      <c r="R42" s="34">
        <f>R14/R$23*100</f>
        <v>7.2449138977858469</v>
      </c>
      <c r="S42" s="34">
        <f>S14/S$23*100</f>
        <v>7.3421104776315662</v>
      </c>
      <c r="T42" s="34">
        <f>T14/T$23*100</f>
        <v>7.286969238671082</v>
      </c>
      <c r="U42" s="34">
        <f>U14/U$23*100</f>
        <v>5.6643799391207335</v>
      </c>
      <c r="V42" s="34">
        <f>V14/V$23*100</f>
        <v>7.2804876414927095</v>
      </c>
      <c r="W42" s="34">
        <f>W14/W$23*100</f>
        <v>6.8102650702954586</v>
      </c>
      <c r="X42" s="34">
        <f>X14/X$23*100</f>
        <v>8.4131953735196419</v>
      </c>
      <c r="Y42" s="93">
        <f>Y14/Y$23*100</f>
        <v>8.7036019325299954</v>
      </c>
      <c r="Z42" s="93">
        <f>Z14/Z$23*100</f>
        <v>7.4022369516466053</v>
      </c>
      <c r="AA42" s="93">
        <f>AA14/AA$23*100</f>
        <v>8.7693554709666923</v>
      </c>
      <c r="AB42" s="93">
        <f>AB14/AB$23*100</f>
        <v>8.9047951100695109</v>
      </c>
      <c r="AC42" s="93">
        <f>AC14/AC$23*100</f>
        <v>8.9716867507473026</v>
      </c>
      <c r="AD42" s="93">
        <f>AD14/AD$23*100</f>
        <v>9.4243642445222413</v>
      </c>
      <c r="AE42" s="93">
        <f>AE14/AE$23*100</f>
        <v>8.9296623623169484</v>
      </c>
      <c r="AF42" s="93">
        <f>AF14/AF$23*100</f>
        <v>9.3868558358215122</v>
      </c>
    </row>
    <row r="43" spans="1:32" ht="18" customHeight="1" x14ac:dyDescent="0.15">
      <c r="A43" s="18" t="s">
        <v>71</v>
      </c>
      <c r="B43" s="34" t="e">
        <f>B15/B$23*100</f>
        <v>#DIV/0!</v>
      </c>
      <c r="C43" s="34" t="e">
        <f>C15/C$23*100</f>
        <v>#DIV/0!</v>
      </c>
      <c r="D43" s="34">
        <f>D15/D$23*100</f>
        <v>11.3253466621033</v>
      </c>
      <c r="E43" s="34">
        <f>E15/E$23*100</f>
        <v>6.0952914053713467</v>
      </c>
      <c r="F43" s="34">
        <f>F15/F$23*100</f>
        <v>5.7801863687090762</v>
      </c>
      <c r="G43" s="34">
        <f>G15/G$23*100</f>
        <v>0.83561728663268942</v>
      </c>
      <c r="H43" s="34">
        <f>H15/H$23*100</f>
        <v>0.33386399704201469</v>
      </c>
      <c r="I43" s="34">
        <f>I15/I$23*100</f>
        <v>9.7209849000950754E-2</v>
      </c>
      <c r="J43" s="34">
        <f>J15/J$23*100</f>
        <v>0.41222302957336471</v>
      </c>
      <c r="K43" s="34">
        <f>K15/K$23*100</f>
        <v>0.12527949703547753</v>
      </c>
      <c r="L43" s="34">
        <f>L15/L$23*100</f>
        <v>1.6558547681483917</v>
      </c>
      <c r="M43" s="34">
        <f>M15/M$23*100</f>
        <v>7.6029548703080721E-2</v>
      </c>
      <c r="N43" s="34">
        <f>N15/N$23*100</f>
        <v>2.5472062781250228E-2</v>
      </c>
      <c r="O43" s="34">
        <f>O15/O$23*100</f>
        <v>0.53244801248656215</v>
      </c>
      <c r="P43" s="34">
        <f>P15/P$23*100</f>
        <v>3.1957256547857833</v>
      </c>
      <c r="Q43" s="34">
        <f>Q15/Q$23*100</f>
        <v>5.1156669947749634E-3</v>
      </c>
      <c r="R43" s="34">
        <f>R15/R$23*100</f>
        <v>0.34239759353842897</v>
      </c>
      <c r="S43" s="34">
        <f>S15/S$23*100</f>
        <v>1.2606393039530923</v>
      </c>
      <c r="T43" s="34">
        <f>T15/T$23*100</f>
        <v>0.13187949962291304</v>
      </c>
      <c r="U43" s="34">
        <f>U15/U$23*100</f>
        <v>3.2200725908117116</v>
      </c>
      <c r="V43" s="34">
        <f>V15/V$23*100</f>
        <v>3.7265321172456787</v>
      </c>
      <c r="W43" s="34">
        <f>W15/W$23*100</f>
        <v>5.9787458779040366</v>
      </c>
      <c r="X43" s="34">
        <f>X15/X$23*100</f>
        <v>1.3358628730503193</v>
      </c>
      <c r="Y43" s="93">
        <f>Y15/Y$23*100</f>
        <v>3.0616023072737034E-2</v>
      </c>
      <c r="Z43" s="93">
        <f>Z15/Z$23*100</f>
        <v>5.6498956306572854</v>
      </c>
      <c r="AA43" s="93">
        <f>AA15/AA$23*100</f>
        <v>3.372562782277766</v>
      </c>
      <c r="AB43" s="93">
        <f>AB15/AB$23*100</f>
        <v>4.1747506656594817</v>
      </c>
      <c r="AC43" s="93">
        <f>AC15/AC$23*100</f>
        <v>4.7435184376228605</v>
      </c>
      <c r="AD43" s="93">
        <f>AD15/AD$23*100</f>
        <v>4.9477077817010304</v>
      </c>
      <c r="AE43" s="93">
        <f>AE15/AE$23*100</f>
        <v>2.0267204836605175</v>
      </c>
      <c r="AF43" s="93">
        <f>AF15/AF$23*100</f>
        <v>1.4593940321181804</v>
      </c>
    </row>
    <row r="44" spans="1:32" ht="18" customHeight="1" x14ac:dyDescent="0.15">
      <c r="A44" s="18" t="s">
        <v>72</v>
      </c>
      <c r="B44" s="34" t="e">
        <f>B16/B$23*100</f>
        <v>#DIV/0!</v>
      </c>
      <c r="C44" s="34" t="e">
        <f>C16/C$23*100</f>
        <v>#DIV/0!</v>
      </c>
      <c r="D44" s="34">
        <f>D16/D$23*100</f>
        <v>1.6365823183540418</v>
      </c>
      <c r="E44" s="34">
        <f>E16/E$23*100</f>
        <v>1.7731672651466717</v>
      </c>
      <c r="F44" s="34">
        <f>F16/F$23*100</f>
        <v>1.7733676300040697</v>
      </c>
      <c r="G44" s="34">
        <f>G16/G$23*100</f>
        <v>5.2891294998954814</v>
      </c>
      <c r="H44" s="34">
        <f>H16/H$23*100</f>
        <v>2.422100784624198</v>
      </c>
      <c r="I44" s="34">
        <f>I16/I$23*100</f>
        <v>2.2163995298591823</v>
      </c>
      <c r="J44" s="34">
        <f>J16/J$23*100</f>
        <v>2.368417408132006</v>
      </c>
      <c r="K44" s="34">
        <f>K16/K$23*100</f>
        <v>2.1804001839331542</v>
      </c>
      <c r="L44" s="34">
        <f>L16/L$23*100</f>
        <v>2.082297481411449</v>
      </c>
      <c r="M44" s="34">
        <f>M16/M$23*100</f>
        <v>1.9930200851563127</v>
      </c>
      <c r="N44" s="34">
        <f>N16/N$23*100</f>
        <v>2.3345865758400128</v>
      </c>
      <c r="O44" s="34">
        <f>O16/O$23*100</f>
        <v>1.7529980518280788</v>
      </c>
      <c r="P44" s="34">
        <f>P16/P$23*100</f>
        <v>2.2881704348997629</v>
      </c>
      <c r="Q44" s="34">
        <f>Q16/Q$23*100</f>
        <v>1.9786726399696204</v>
      </c>
      <c r="R44" s="34">
        <f>R16/R$23*100</f>
        <v>1.8099478163309524</v>
      </c>
      <c r="S44" s="34">
        <f>S16/S$23*100</f>
        <v>1.8165401208714997</v>
      </c>
      <c r="T44" s="34">
        <f>T16/T$23*100</f>
        <v>1.7158360163635982</v>
      </c>
      <c r="U44" s="34">
        <f>U16/U$23*100</f>
        <v>1.7609677888915167</v>
      </c>
      <c r="V44" s="34">
        <f>V16/V$23*100</f>
        <v>3.6366128775768289</v>
      </c>
      <c r="W44" s="34">
        <f>W16/W$23*100</f>
        <v>2.6284562889430427</v>
      </c>
      <c r="X44" s="34">
        <f>X16/X$23*100</f>
        <v>2.4131764335383989</v>
      </c>
      <c r="Y44" s="93">
        <f>Y16/Y$23*100</f>
        <v>2.3433584746317333</v>
      </c>
      <c r="Z44" s="93">
        <f>Z16/Z$23*100</f>
        <v>1.7654728620585338</v>
      </c>
      <c r="AA44" s="93">
        <f>AA16/AA$23*100</f>
        <v>2.0004040732515582</v>
      </c>
      <c r="AB44" s="93">
        <f>AB16/AB$23*100</f>
        <v>2.8767679129866806</v>
      </c>
      <c r="AC44" s="93">
        <f>AC16/AC$23*100</f>
        <v>2.7159337693378185</v>
      </c>
      <c r="AD44" s="93">
        <f>AD16/AD$23*100</f>
        <v>3.0845393094612663</v>
      </c>
      <c r="AE44" s="93">
        <f>AE16/AE$23*100</f>
        <v>2.7076795244178018</v>
      </c>
      <c r="AF44" s="93">
        <f>AF16/AF$23*100</f>
        <v>2.2679837357405042</v>
      </c>
    </row>
    <row r="45" spans="1:32" ht="18" customHeight="1" x14ac:dyDescent="0.15">
      <c r="A45" s="18" t="s">
        <v>80</v>
      </c>
      <c r="B45" s="34" t="e">
        <f>B17/B$23*100</f>
        <v>#DIV/0!</v>
      </c>
      <c r="C45" s="34" t="e">
        <f>C17/C$23*100</f>
        <v>#DIV/0!</v>
      </c>
      <c r="D45" s="34">
        <f>D17/D$23*100</f>
        <v>0</v>
      </c>
      <c r="E45" s="34">
        <f>E17/E$23*100</f>
        <v>0</v>
      </c>
      <c r="F45" s="34">
        <f>F17/F$23*100</f>
        <v>0</v>
      </c>
      <c r="G45" s="34">
        <f>G17/G$23*100</f>
        <v>0</v>
      </c>
      <c r="H45" s="34">
        <f>H17/H$23*100</f>
        <v>0</v>
      </c>
      <c r="I45" s="34">
        <f>I17/I$23*100</f>
        <v>0</v>
      </c>
      <c r="J45" s="34">
        <f>J17/J$23*100</f>
        <v>0</v>
      </c>
      <c r="K45" s="34">
        <f>K17/K$23*100</f>
        <v>0</v>
      </c>
      <c r="L45" s="34">
        <f>L17/L$23*100</f>
        <v>0</v>
      </c>
      <c r="M45" s="34">
        <f>M17/M$23*100</f>
        <v>0</v>
      </c>
      <c r="N45" s="34">
        <f>N17/N$23*100</f>
        <v>0</v>
      </c>
      <c r="O45" s="34">
        <f>O17/O$23*100</f>
        <v>0</v>
      </c>
      <c r="P45" s="34">
        <f>P17/P$23*100</f>
        <v>0</v>
      </c>
      <c r="Q45" s="34">
        <f>Q17/Q$23*100</f>
        <v>0</v>
      </c>
      <c r="R45" s="34">
        <f>R17/R$23*100</f>
        <v>0</v>
      </c>
      <c r="S45" s="34">
        <f>S17/S$23*100</f>
        <v>0</v>
      </c>
      <c r="T45" s="34">
        <f>T17/T$23*100</f>
        <v>0</v>
      </c>
      <c r="U45" s="34">
        <f>U17/U$23*100</f>
        <v>0</v>
      </c>
      <c r="V45" s="34">
        <f>V17/V$23*100</f>
        <v>0</v>
      </c>
      <c r="W45" s="34">
        <f>W17/W$23*100</f>
        <v>0</v>
      </c>
      <c r="X45" s="34">
        <f>X17/X$23*100</f>
        <v>0</v>
      </c>
      <c r="Y45" s="93">
        <f>Y17/Y$23*100</f>
        <v>0</v>
      </c>
      <c r="Z45" s="93">
        <f>Z17/Z$23*100</f>
        <v>0</v>
      </c>
      <c r="AA45" s="93">
        <f>AA17/AA$23*100</f>
        <v>0</v>
      </c>
      <c r="AB45" s="93">
        <f>AB17/AB$23*100</f>
        <v>0</v>
      </c>
      <c r="AC45" s="93">
        <f>AC17/AC$23*100</f>
        <v>0</v>
      </c>
      <c r="AD45" s="93">
        <f>AD17/AD$23*100</f>
        <v>0</v>
      </c>
      <c r="AE45" s="93">
        <f>AE17/AE$23*100</f>
        <v>0</v>
      </c>
      <c r="AF45" s="93">
        <f>AF17/AF$23*100</f>
        <v>0</v>
      </c>
    </row>
    <row r="46" spans="1:32" ht="18" customHeight="1" x14ac:dyDescent="0.15">
      <c r="A46" s="18" t="s">
        <v>73</v>
      </c>
      <c r="B46" s="34" t="e">
        <f>B18/B$23*100</f>
        <v>#DIV/0!</v>
      </c>
      <c r="C46" s="34" t="e">
        <f>C18/C$23*100</f>
        <v>#DIV/0!</v>
      </c>
      <c r="D46" s="34">
        <f>D18/D$23*100</f>
        <v>29.788858609208734</v>
      </c>
      <c r="E46" s="34">
        <f>E18/E$23*100</f>
        <v>37.198305276968142</v>
      </c>
      <c r="F46" s="34">
        <f>F18/F$23*100</f>
        <v>37.730877805721335</v>
      </c>
      <c r="G46" s="34">
        <f>G18/G$23*100</f>
        <v>33.797194526449324</v>
      </c>
      <c r="H46" s="34">
        <f>H18/H$23*100</f>
        <v>29.585073903146007</v>
      </c>
      <c r="I46" s="34">
        <f>I18/I$23*100</f>
        <v>21.640364733449623</v>
      </c>
      <c r="J46" s="34">
        <f>J18/J$23*100</f>
        <v>20.931231840369751</v>
      </c>
      <c r="K46" s="34">
        <f>K18/K$23*100</f>
        <v>25.403696113487211</v>
      </c>
      <c r="L46" s="34">
        <f>L18/L$23*100</f>
        <v>19.469934830496474</v>
      </c>
      <c r="M46" s="34">
        <f>M18/M$23*100</f>
        <v>32.799565674163262</v>
      </c>
      <c r="N46" s="34">
        <f>N18/N$23*100</f>
        <v>21.836085361495432</v>
      </c>
      <c r="O46" s="34">
        <f>O18/O$23*100</f>
        <v>26.314284858259974</v>
      </c>
      <c r="P46" s="34">
        <f>P18/P$23*100</f>
        <v>24.437518389104632</v>
      </c>
      <c r="Q46" s="34">
        <f>Q18/Q$23*100</f>
        <v>35.860392645883913</v>
      </c>
      <c r="R46" s="34">
        <f>R18/R$23*100</f>
        <v>12.06060830000823</v>
      </c>
      <c r="S46" s="34">
        <f>S18/S$23*100</f>
        <v>7.1569077791888462</v>
      </c>
      <c r="T46" s="34">
        <f>T18/T$23*100</f>
        <v>10.279652115225197</v>
      </c>
      <c r="U46" s="34">
        <f>U18/U$23*100</f>
        <v>11.277739904451238</v>
      </c>
      <c r="V46" s="34">
        <f>V18/V$23*100</f>
        <v>11.382055412852802</v>
      </c>
      <c r="W46" s="34">
        <f>W18/W$23*100</f>
        <v>20.805948270494696</v>
      </c>
      <c r="X46" s="34">
        <f>X18/X$23*100</f>
        <v>16.877900068573872</v>
      </c>
      <c r="Y46" s="93">
        <f>Y18/Y$23*100</f>
        <v>9.9242309461202804</v>
      </c>
      <c r="Z46" s="93">
        <f>Z18/Z$23*100</f>
        <v>23.001779223643624</v>
      </c>
      <c r="AA46" s="93">
        <f>AA18/AA$23*100</f>
        <v>10.214843011102355</v>
      </c>
      <c r="AB46" s="93">
        <f>AB18/AB$23*100</f>
        <v>10.626023849523207</v>
      </c>
      <c r="AC46" s="93">
        <f>AC18/AC$23*100</f>
        <v>7.9378272373832246</v>
      </c>
      <c r="AD46" s="93">
        <f>AD18/AD$23*100</f>
        <v>6.5569099099414663</v>
      </c>
      <c r="AE46" s="93">
        <f>AE18/AE$23*100</f>
        <v>12.697170496535341</v>
      </c>
      <c r="AF46" s="93">
        <f>AF18/AF$23*100</f>
        <v>11.145592750710804</v>
      </c>
    </row>
    <row r="47" spans="1:32" ht="18" customHeight="1" x14ac:dyDescent="0.15">
      <c r="A47" s="18" t="s">
        <v>74</v>
      </c>
      <c r="B47" s="34" t="e">
        <f>B19/B$23*100</f>
        <v>#DIV/0!</v>
      </c>
      <c r="C47" s="34" t="e">
        <f>C19/C$23*100</f>
        <v>#DIV/0!</v>
      </c>
      <c r="D47" s="34">
        <f>D19/D$23*100</f>
        <v>8.3897232348977671</v>
      </c>
      <c r="E47" s="34">
        <f>E19/E$23*100</f>
        <v>16.325729797538745</v>
      </c>
      <c r="F47" s="34">
        <f>F19/F$23*100</f>
        <v>12.833914382592718</v>
      </c>
      <c r="G47" s="34">
        <f>G19/G$23*100</f>
        <v>10.676585028237087</v>
      </c>
      <c r="H47" s="34">
        <f>H19/H$23*100</f>
        <v>6.6366934644687747</v>
      </c>
      <c r="I47" s="34">
        <f>I19/I$23*100</f>
        <v>2.5157961325677327</v>
      </c>
      <c r="J47" s="34">
        <f>J19/J$23*100</f>
        <v>3.803405585618358</v>
      </c>
      <c r="K47" s="34">
        <f>K19/K$23*100</f>
        <v>5.6154778865235899</v>
      </c>
      <c r="L47" s="34">
        <f>L19/L$23*100</f>
        <v>3.7523835684695013</v>
      </c>
      <c r="M47" s="34">
        <f>M19/M$23*100</f>
        <v>18.060485408038922</v>
      </c>
      <c r="N47" s="34">
        <f>N19/N$23*100</f>
        <v>6.6014761762367717</v>
      </c>
      <c r="O47" s="34">
        <f>O19/O$23*100</f>
        <v>10.120756698223104</v>
      </c>
      <c r="P47" s="34">
        <f>P19/P$23*100</f>
        <v>12.162694144837801</v>
      </c>
      <c r="Q47" s="34">
        <f>Q19/Q$23*100</f>
        <v>20.759921908300946</v>
      </c>
      <c r="R47" s="34">
        <f>R19/R$23*100</f>
        <v>3.9349165346819017</v>
      </c>
      <c r="S47" s="34">
        <f>S19/S$23*100</f>
        <v>1.0063543102128309</v>
      </c>
      <c r="T47" s="34">
        <f>T19/T$23*100</f>
        <v>4.9979907820352327</v>
      </c>
      <c r="U47" s="34">
        <f>U19/U$23*100</f>
        <v>6.7016614819547735</v>
      </c>
      <c r="V47" s="34">
        <f>V19/V$23*100</f>
        <v>3.925923322635319</v>
      </c>
      <c r="W47" s="34">
        <f>W19/W$23*100</f>
        <v>13.510698607198526</v>
      </c>
      <c r="X47" s="34">
        <f>X19/X$23*100</f>
        <v>9.3438354910366535</v>
      </c>
      <c r="Y47" s="93">
        <f>Y19/Y$23*100</f>
        <v>4.8385867679610266</v>
      </c>
      <c r="Z47" s="93">
        <f>Z19/Z$23*100</f>
        <v>12.676982120523505</v>
      </c>
      <c r="AA47" s="93">
        <f>AA19/AA$23*100</f>
        <v>1.8436848260834919</v>
      </c>
      <c r="AB47" s="93">
        <f>AB19/AB$23*100</f>
        <v>4.4324577770361122</v>
      </c>
      <c r="AC47" s="93">
        <f>AC19/AC$23*100</f>
        <v>1.1741737548598066</v>
      </c>
      <c r="AD47" s="93">
        <f>AD19/AD$23*100</f>
        <v>0.75450215405739363</v>
      </c>
      <c r="AE47" s="93">
        <f>AE19/AE$23*100</f>
        <v>4.0758727289644536</v>
      </c>
      <c r="AF47" s="93">
        <f>AF19/AF$23*100</f>
        <v>4.8522437811896735</v>
      </c>
    </row>
    <row r="48" spans="1:32" ht="18" customHeight="1" x14ac:dyDescent="0.15">
      <c r="A48" s="18" t="s">
        <v>75</v>
      </c>
      <c r="B48" s="34" t="e">
        <f>B20/B$23*100</f>
        <v>#DIV/0!</v>
      </c>
      <c r="C48" s="34" t="e">
        <f>C20/C$23*100</f>
        <v>#DIV/0!</v>
      </c>
      <c r="D48" s="34">
        <f>D20/D$23*100</f>
        <v>20.614290737104497</v>
      </c>
      <c r="E48" s="34">
        <f>E20/E$23*100</f>
        <v>19.543616934340253</v>
      </c>
      <c r="F48" s="34">
        <f>F20/F$23*100</f>
        <v>22.150357852602593</v>
      </c>
      <c r="G48" s="34">
        <f>G20/G$23*100</f>
        <v>19.336460105599553</v>
      </c>
      <c r="H48" s="34">
        <f>H20/H$23*100</f>
        <v>19.298011298416807</v>
      </c>
      <c r="I48" s="34">
        <f>I20/I$23*100</f>
        <v>16.218454524356737</v>
      </c>
      <c r="J48" s="34">
        <f>J20/J$23*100</f>
        <v>13.194940832035366</v>
      </c>
      <c r="K48" s="34">
        <f>K20/K$23*100</f>
        <v>16.931295663050701</v>
      </c>
      <c r="L48" s="34">
        <f>L20/L$23*100</f>
        <v>12.093835141704542</v>
      </c>
      <c r="M48" s="34">
        <f>M20/M$23*100</f>
        <v>12.702936542761833</v>
      </c>
      <c r="N48" s="34">
        <f>N20/N$23*100</f>
        <v>13.542330666394381</v>
      </c>
      <c r="O48" s="34">
        <f>O20/O$23*100</f>
        <v>15.334773834431781</v>
      </c>
      <c r="P48" s="34">
        <f>P20/P$23*100</f>
        <v>11.252216271374801</v>
      </c>
      <c r="Q48" s="34">
        <f>Q20/Q$23*100</f>
        <v>14.638232538656961</v>
      </c>
      <c r="R48" s="34">
        <f>R20/R$23*100</f>
        <v>7.6239257167906453</v>
      </c>
      <c r="S48" s="34">
        <f>S20/S$23*100</f>
        <v>4.8158556026912374</v>
      </c>
      <c r="T48" s="34">
        <f>T20/T$23*100</f>
        <v>4.2441781023504763</v>
      </c>
      <c r="U48" s="34">
        <f>U20/U$23*100</f>
        <v>4.1627065795001039</v>
      </c>
      <c r="V48" s="34">
        <f>V20/V$23*100</f>
        <v>6.9841871454126725</v>
      </c>
      <c r="W48" s="34">
        <f>W20/W$23*100</f>
        <v>7.0579094178400776</v>
      </c>
      <c r="X48" s="34">
        <f>X20/X$23*100</f>
        <v>7.0497952532321912</v>
      </c>
      <c r="Y48" s="93">
        <f>Y20/Y$23*100</f>
        <v>4.9120562581751059</v>
      </c>
      <c r="Z48" s="93">
        <f>Z20/Z$23*100</f>
        <v>10.301575584585793</v>
      </c>
      <c r="AA48" s="93">
        <f>AA20/AA$23*100</f>
        <v>8.2110783684777786</v>
      </c>
      <c r="AB48" s="93">
        <f>AB20/AB$23*100</f>
        <v>6.1442780387156928</v>
      </c>
      <c r="AC48" s="93">
        <f>AC20/AC$23*100</f>
        <v>6.5087671536354152</v>
      </c>
      <c r="AD48" s="93">
        <f>AD20/AD$23*100</f>
        <v>5.3633134222016361</v>
      </c>
      <c r="AE48" s="93">
        <f>AE20/AE$23*100</f>
        <v>8.4354423276523036</v>
      </c>
      <c r="AF48" s="93">
        <f>AF20/AF$23*100</f>
        <v>6.214400579895603</v>
      </c>
    </row>
    <row r="49" spans="1:32" ht="18" customHeight="1" x14ac:dyDescent="0.15">
      <c r="A49" s="18" t="s">
        <v>76</v>
      </c>
      <c r="B49" s="34" t="e">
        <f>B21/B$23*100</f>
        <v>#DIV/0!</v>
      </c>
      <c r="C49" s="34" t="e">
        <f>C21/C$23*100</f>
        <v>#DIV/0!</v>
      </c>
      <c r="D49" s="34">
        <f>D21/D$23*100</f>
        <v>0.58060280833974809</v>
      </c>
      <c r="E49" s="34">
        <f>E21/E$23*100</f>
        <v>0</v>
      </c>
      <c r="F49" s="34">
        <f>F21/F$23*100</f>
        <v>0.49116166503286207</v>
      </c>
      <c r="G49" s="34">
        <f>G21/G$23*100</f>
        <v>0.2083868612614265</v>
      </c>
      <c r="H49" s="34">
        <f>H21/H$23*100</f>
        <v>0</v>
      </c>
      <c r="I49" s="34">
        <f>I21/I$23*100</f>
        <v>0.42625227396932108</v>
      </c>
      <c r="J49" s="34">
        <f>J21/J$23*100</f>
        <v>0.61765132217342211</v>
      </c>
      <c r="K49" s="34">
        <f>K21/K$23*100</f>
        <v>3.34327482536909</v>
      </c>
      <c r="L49" s="34">
        <f>L21/L$23*100</f>
        <v>1.9123556594690263</v>
      </c>
      <c r="M49" s="34">
        <f>M21/M$23*100</f>
        <v>0</v>
      </c>
      <c r="N49" s="34">
        <f>N21/N$23*100</f>
        <v>1.179281749823136</v>
      </c>
      <c r="O49" s="34">
        <f>O21/O$23*100</f>
        <v>0.52303172930753938</v>
      </c>
      <c r="P49" s="34">
        <f>P21/P$23*100</f>
        <v>0</v>
      </c>
      <c r="Q49" s="34">
        <f>Q21/Q$23*100</f>
        <v>0</v>
      </c>
      <c r="R49" s="34">
        <f>R21/R$23*100</f>
        <v>0</v>
      </c>
      <c r="S49" s="34">
        <f>S21/S$23*100</f>
        <v>0</v>
      </c>
      <c r="T49" s="34">
        <f>T21/T$23*100</f>
        <v>0.28832437171828618</v>
      </c>
      <c r="U49" s="34">
        <f>U21/U$23*100</f>
        <v>0.43868456096554626</v>
      </c>
      <c r="V49" s="34">
        <f>V21/V$23*100</f>
        <v>0</v>
      </c>
      <c r="W49" s="34">
        <f>W21/W$23*100</f>
        <v>0</v>
      </c>
      <c r="X49" s="34">
        <f>X21/X$23*100</f>
        <v>0.89198027345247821</v>
      </c>
      <c r="Y49" s="93">
        <f>Y21/Y$23*100</f>
        <v>1.6713524572160128</v>
      </c>
      <c r="Z49" s="93">
        <f>Z21/Z$23*100</f>
        <v>0.53689972146926823</v>
      </c>
      <c r="AA49" s="93">
        <f>AA21/AA$23*100</f>
        <v>1.2931551440054285</v>
      </c>
      <c r="AB49" s="93">
        <f>AB21/AB$23*100</f>
        <v>2.5074948398564798</v>
      </c>
      <c r="AC49" s="93">
        <f>AC21/AC$23*100</f>
        <v>0.90518774611059449</v>
      </c>
      <c r="AD49" s="93">
        <f>AD21/AD$23*100</f>
        <v>1.9676931568989073E-2</v>
      </c>
      <c r="AE49" s="93">
        <f>AE21/AE$23*100</f>
        <v>0</v>
      </c>
      <c r="AF49" s="93">
        <f>AF21/AF$23*100</f>
        <v>2.8584070287090286</v>
      </c>
    </row>
    <row r="50" spans="1:32" ht="18" customHeight="1" x14ac:dyDescent="0.15">
      <c r="A50" s="18" t="s">
        <v>77</v>
      </c>
      <c r="B50" s="34" t="e">
        <f>B22/B$23*100</f>
        <v>#DIV/0!</v>
      </c>
      <c r="C50" s="34" t="e">
        <f>C22/C$23*100</f>
        <v>#DIV/0!</v>
      </c>
      <c r="D50" s="34">
        <f>D22/D$23*100</f>
        <v>0</v>
      </c>
      <c r="E50" s="34">
        <f>E22/E$23*100</f>
        <v>0</v>
      </c>
      <c r="F50" s="34">
        <f>F22/F$23*100</f>
        <v>0</v>
      </c>
      <c r="G50" s="34">
        <f>G22/G$23*100</f>
        <v>0</v>
      </c>
      <c r="H50" s="34">
        <f>H22/H$23*100</f>
        <v>0</v>
      </c>
      <c r="I50" s="34">
        <f>I22/I$23*100</f>
        <v>0</v>
      </c>
      <c r="J50" s="34">
        <f>J22/J$23*100</f>
        <v>0</v>
      </c>
      <c r="K50" s="34">
        <f>K22/K$23*100</f>
        <v>0</v>
      </c>
      <c r="L50" s="34">
        <f>L22/L$23*100</f>
        <v>0</v>
      </c>
      <c r="M50" s="34">
        <f>M22/M$23*100</f>
        <v>0</v>
      </c>
      <c r="N50" s="34">
        <f>N22/N$23*100</f>
        <v>0</v>
      </c>
      <c r="O50" s="34">
        <f>O22/O$23*100</f>
        <v>0</v>
      </c>
      <c r="P50" s="34">
        <f>P22/P$23*100</f>
        <v>0</v>
      </c>
      <c r="Q50" s="34">
        <f>Q22/Q$23*100</f>
        <v>0</v>
      </c>
      <c r="R50" s="34">
        <f>R22/R$23*100</f>
        <v>0</v>
      </c>
      <c r="S50" s="34">
        <f>S22/S$23*100</f>
        <v>0</v>
      </c>
      <c r="T50" s="34">
        <f>T22/T$23*100</f>
        <v>0</v>
      </c>
      <c r="U50" s="34">
        <f>U22/U$23*100</f>
        <v>0</v>
      </c>
      <c r="V50" s="34">
        <f>V22/V$23*100</f>
        <v>0</v>
      </c>
      <c r="W50" s="34">
        <f>W22/W$23*100</f>
        <v>0</v>
      </c>
      <c r="X50" s="34">
        <f>X22/X$23*100</f>
        <v>0</v>
      </c>
      <c r="Y50" s="93">
        <f>Y22/Y$23*100</f>
        <v>0</v>
      </c>
      <c r="Z50" s="93">
        <f>Z22/Z$23*100</f>
        <v>0</v>
      </c>
      <c r="AA50" s="93">
        <f>AA22/AA$23*100</f>
        <v>0</v>
      </c>
      <c r="AB50" s="93">
        <f>AB22/AB$23*100</f>
        <v>0</v>
      </c>
      <c r="AC50" s="93">
        <f>AC22/AC$23*100</f>
        <v>0</v>
      </c>
      <c r="AD50" s="93">
        <f>AD22/AD$23*100</f>
        <v>0</v>
      </c>
      <c r="AE50" s="93">
        <f>AE22/AE$23*100</f>
        <v>0</v>
      </c>
      <c r="AF50" s="93">
        <f>AF22/AF$23*100</f>
        <v>0</v>
      </c>
    </row>
    <row r="51" spans="1:32" ht="18" customHeight="1" x14ac:dyDescent="0.15">
      <c r="A51" s="18" t="s">
        <v>59</v>
      </c>
      <c r="B51" s="34" t="e">
        <f t="shared" ref="B51:L51" si="15">SUM(B32:B50)-B33-B36-B37-B41-B47-B48</f>
        <v>#DIV/0!</v>
      </c>
      <c r="C51" s="25" t="e">
        <f t="shared" si="15"/>
        <v>#DIV/0!</v>
      </c>
      <c r="D51" s="25">
        <f t="shared" si="15"/>
        <v>100</v>
      </c>
      <c r="E51" s="25">
        <f t="shared" si="15"/>
        <v>100.00000000000001</v>
      </c>
      <c r="F51" s="25">
        <f t="shared" si="15"/>
        <v>99.999999999999957</v>
      </c>
      <c r="G51" s="25">
        <f t="shared" si="15"/>
        <v>100</v>
      </c>
      <c r="H51" s="25">
        <f t="shared" si="15"/>
        <v>100</v>
      </c>
      <c r="I51" s="25">
        <f t="shared" si="15"/>
        <v>100</v>
      </c>
      <c r="J51" s="26">
        <f t="shared" si="15"/>
        <v>100</v>
      </c>
      <c r="K51" s="35">
        <f t="shared" si="15"/>
        <v>100</v>
      </c>
      <c r="L51" s="36">
        <f t="shared" si="15"/>
        <v>100.00000000000001</v>
      </c>
      <c r="M51" s="36">
        <f t="shared" ref="M51:U51" si="16">SUM(M32:M50)-M33-M36-M37-M41-M47-M48</f>
        <v>99.999999999999957</v>
      </c>
      <c r="N51" s="36">
        <f t="shared" si="16"/>
        <v>99.999999999999986</v>
      </c>
      <c r="O51" s="36">
        <f t="shared" si="16"/>
        <v>100</v>
      </c>
      <c r="P51" s="36">
        <f t="shared" si="16"/>
        <v>100.00000000000001</v>
      </c>
      <c r="Q51" s="36">
        <f t="shared" si="16"/>
        <v>99.999999999999957</v>
      </c>
      <c r="R51" s="36">
        <f t="shared" si="16"/>
        <v>99.999999999999972</v>
      </c>
      <c r="S51" s="36">
        <f t="shared" si="16"/>
        <v>100.00000000000003</v>
      </c>
      <c r="T51" s="36">
        <f t="shared" si="16"/>
        <v>100</v>
      </c>
      <c r="U51" s="36">
        <f t="shared" si="16"/>
        <v>100.00000000000001</v>
      </c>
      <c r="V51" s="36">
        <f t="shared" ref="V51:AE51" si="17">SUM(V32:V50)-V33-V36-V37-V41-V47-V48</f>
        <v>100</v>
      </c>
      <c r="W51" s="36">
        <f t="shared" si="17"/>
        <v>100</v>
      </c>
      <c r="X51" s="36">
        <f t="shared" si="17"/>
        <v>99.999999999999986</v>
      </c>
      <c r="Y51" s="25">
        <f t="shared" si="17"/>
        <v>100</v>
      </c>
      <c r="Z51" s="25">
        <f t="shared" si="17"/>
        <v>100</v>
      </c>
      <c r="AA51" s="25">
        <f t="shared" si="17"/>
        <v>100</v>
      </c>
      <c r="AB51" s="25">
        <f t="shared" si="17"/>
        <v>100.00000000000001</v>
      </c>
      <c r="AC51" s="25">
        <f t="shared" si="17"/>
        <v>99.999999999999972</v>
      </c>
      <c r="AD51" s="25">
        <f t="shared" si="17"/>
        <v>99.999999999999986</v>
      </c>
      <c r="AE51" s="25">
        <f t="shared" si="17"/>
        <v>99.999999999999972</v>
      </c>
      <c r="AF51" s="25">
        <f t="shared" ref="AF51" si="18">SUM(AF32:AF50)-AF33-AF36-AF37-AF41-AF47-AF48</f>
        <v>99.999999999999972</v>
      </c>
    </row>
    <row r="52" spans="1:32" ht="18" customHeight="1" x14ac:dyDescent="0.15">
      <c r="A52" s="18" t="s">
        <v>78</v>
      </c>
      <c r="B52" s="34" t="e">
        <f t="shared" ref="B52:G52" si="19">SUM(B32:B35)-B33</f>
        <v>#DIV/0!</v>
      </c>
      <c r="C52" s="25" t="e">
        <f t="shared" si="19"/>
        <v>#DIV/0!</v>
      </c>
      <c r="D52" s="25">
        <f t="shared" si="19"/>
        <v>31.848447929527911</v>
      </c>
      <c r="E52" s="25">
        <f t="shared" si="19"/>
        <v>30.640449272165348</v>
      </c>
      <c r="F52" s="25">
        <f t="shared" si="19"/>
        <v>30.794012841655579</v>
      </c>
      <c r="G52" s="25">
        <f t="shared" si="19"/>
        <v>34.431985860758161</v>
      </c>
      <c r="H52" s="25">
        <f t="shared" ref="H52:M52" si="20">SUM(H32:H35)-H33</f>
        <v>37.540595416124027</v>
      </c>
      <c r="I52" s="25">
        <f t="shared" si="20"/>
        <v>41.924320803731177</v>
      </c>
      <c r="J52" s="26">
        <f t="shared" si="20"/>
        <v>43.289013140947816</v>
      </c>
      <c r="K52" s="35">
        <f t="shared" si="20"/>
        <v>40.282015557706572</v>
      </c>
      <c r="L52" s="36">
        <f t="shared" si="20"/>
        <v>44.507367457977686</v>
      </c>
      <c r="M52" s="36">
        <f t="shared" si="20"/>
        <v>37.710205611254239</v>
      </c>
      <c r="N52" s="36">
        <f t="shared" ref="N52:S52" si="21">SUM(N32:N35)-N33</f>
        <v>43.387875516916949</v>
      </c>
      <c r="O52" s="36">
        <f t="shared" si="21"/>
        <v>41.087113459792121</v>
      </c>
      <c r="P52" s="36">
        <f t="shared" si="21"/>
        <v>40.516461400745882</v>
      </c>
      <c r="Q52" s="36">
        <f t="shared" si="21"/>
        <v>36.741345782846196</v>
      </c>
      <c r="R52" s="36">
        <f t="shared" si="21"/>
        <v>52.244342850232698</v>
      </c>
      <c r="S52" s="36">
        <f t="shared" si="21"/>
        <v>53.710471326794391</v>
      </c>
      <c r="T52" s="36">
        <f t="shared" ref="T52:AD52" si="22">SUM(T32:T35)-T33</f>
        <v>52.881405564311862</v>
      </c>
      <c r="U52" s="36">
        <f t="shared" si="22"/>
        <v>49.664258670644173</v>
      </c>
      <c r="V52" s="36">
        <f t="shared" si="22"/>
        <v>43.004735565399017</v>
      </c>
      <c r="W52" s="36">
        <f t="shared" si="22"/>
        <v>40.61452863830381</v>
      </c>
      <c r="X52" s="36">
        <f t="shared" si="22"/>
        <v>47.207717559572274</v>
      </c>
      <c r="Y52" s="25">
        <f t="shared" si="22"/>
        <v>49.399491137490593</v>
      </c>
      <c r="Z52" s="25">
        <f t="shared" si="22"/>
        <v>38.745895938091977</v>
      </c>
      <c r="AA52" s="25">
        <f t="shared" si="22"/>
        <v>45.236664576540086</v>
      </c>
      <c r="AB52" s="25">
        <f t="shared" si="22"/>
        <v>40.799128225162299</v>
      </c>
      <c r="AC52" s="25">
        <f t="shared" si="22"/>
        <v>42.982532778342893</v>
      </c>
      <c r="AD52" s="25">
        <f t="shared" si="22"/>
        <v>43.138365504257941</v>
      </c>
      <c r="AE52" s="25">
        <f t="shared" ref="AE52:AF52" si="23">SUM(AE32:AE35)-AE33</f>
        <v>35.828734581770263</v>
      </c>
      <c r="AF52" s="25">
        <f t="shared" si="23"/>
        <v>36.474657325554602</v>
      </c>
    </row>
    <row r="53" spans="1:32" ht="18" customHeight="1" x14ac:dyDescent="0.15">
      <c r="A53" s="18" t="s">
        <v>79</v>
      </c>
      <c r="B53" s="34" t="e">
        <f t="shared" ref="B53:L53" si="24">+B46+B49+B50</f>
        <v>#DIV/0!</v>
      </c>
      <c r="C53" s="25" t="e">
        <f t="shared" si="24"/>
        <v>#DIV/0!</v>
      </c>
      <c r="D53" s="25">
        <f t="shared" si="24"/>
        <v>30.369461417548482</v>
      </c>
      <c r="E53" s="25">
        <f t="shared" si="24"/>
        <v>37.198305276968142</v>
      </c>
      <c r="F53" s="25">
        <f t="shared" si="24"/>
        <v>38.222039470754197</v>
      </c>
      <c r="G53" s="25">
        <f t="shared" si="24"/>
        <v>34.005581387710748</v>
      </c>
      <c r="H53" s="25">
        <f t="shared" si="24"/>
        <v>29.585073903146007</v>
      </c>
      <c r="I53" s="25">
        <f t="shared" si="24"/>
        <v>22.066617007418944</v>
      </c>
      <c r="J53" s="26">
        <f t="shared" si="24"/>
        <v>21.548883162543174</v>
      </c>
      <c r="K53" s="35">
        <f t="shared" si="24"/>
        <v>28.7469709388563</v>
      </c>
      <c r="L53" s="36">
        <f t="shared" si="24"/>
        <v>21.382290489965499</v>
      </c>
      <c r="M53" s="36">
        <f t="shared" ref="M53:R53" si="25">+M46+M49+M50</f>
        <v>32.799565674163262</v>
      </c>
      <c r="N53" s="36">
        <f t="shared" si="25"/>
        <v>23.015367111318568</v>
      </c>
      <c r="O53" s="36">
        <f t="shared" si="25"/>
        <v>26.837316587567514</v>
      </c>
      <c r="P53" s="36">
        <f t="shared" si="25"/>
        <v>24.437518389104632</v>
      </c>
      <c r="Q53" s="36">
        <f t="shared" si="25"/>
        <v>35.860392645883913</v>
      </c>
      <c r="R53" s="36">
        <f t="shared" si="25"/>
        <v>12.06060830000823</v>
      </c>
      <c r="S53" s="36">
        <f t="shared" ref="S53:X53" si="26">+S46+S49+S50</f>
        <v>7.1569077791888462</v>
      </c>
      <c r="T53" s="36">
        <f t="shared" si="26"/>
        <v>10.567976486943483</v>
      </c>
      <c r="U53" s="36">
        <f t="shared" si="26"/>
        <v>11.716424465416784</v>
      </c>
      <c r="V53" s="36">
        <f t="shared" si="26"/>
        <v>11.382055412852802</v>
      </c>
      <c r="W53" s="36">
        <f t="shared" si="26"/>
        <v>20.805948270494696</v>
      </c>
      <c r="X53" s="36">
        <f t="shared" si="26"/>
        <v>17.769880342026351</v>
      </c>
      <c r="Y53" s="25">
        <f t="shared" ref="Y53:AD53" si="27">+Y46+Y49+Y50</f>
        <v>11.595583403336294</v>
      </c>
      <c r="Z53" s="25">
        <f t="shared" si="27"/>
        <v>23.538678945112892</v>
      </c>
      <c r="AA53" s="25">
        <f t="shared" si="27"/>
        <v>11.507998155107783</v>
      </c>
      <c r="AB53" s="25">
        <f t="shared" si="27"/>
        <v>13.133518689379688</v>
      </c>
      <c r="AC53" s="25">
        <f t="shared" si="27"/>
        <v>8.8430149834938199</v>
      </c>
      <c r="AD53" s="25">
        <f t="shared" si="27"/>
        <v>6.5765868415104549</v>
      </c>
      <c r="AE53" s="25">
        <f t="shared" ref="AE53:AF53" si="28">+AE46+AE49+AE50</f>
        <v>12.697170496535341</v>
      </c>
      <c r="AF53" s="25">
        <f t="shared" si="28"/>
        <v>14.003999779419832</v>
      </c>
    </row>
    <row r="54" spans="1:32" ht="18" customHeight="1" x14ac:dyDescent="0.15"/>
    <row r="55" spans="1:32" ht="18" customHeight="1" x14ac:dyDescent="0.15"/>
    <row r="56" spans="1:32" ht="18" customHeight="1" x14ac:dyDescent="0.15"/>
    <row r="57" spans="1:32" ht="18" customHeight="1" x14ac:dyDescent="0.15"/>
    <row r="58" spans="1:32" ht="18" customHeight="1" x14ac:dyDescent="0.15"/>
    <row r="59" spans="1:32" ht="18" customHeight="1" x14ac:dyDescent="0.15"/>
    <row r="60" spans="1:32" ht="18" customHeight="1" x14ac:dyDescent="0.15"/>
    <row r="61" spans="1:32" ht="18" customHeight="1" x14ac:dyDescent="0.15"/>
    <row r="62" spans="1:32" ht="18" customHeight="1" x14ac:dyDescent="0.15"/>
    <row r="63" spans="1:32" ht="18" customHeight="1" x14ac:dyDescent="0.15"/>
    <row r="64" spans="1:32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  <row r="77" ht="18" customHeight="1" x14ac:dyDescent="0.15"/>
    <row r="78" ht="18" customHeight="1" x14ac:dyDescent="0.15"/>
    <row r="79" ht="18" customHeight="1" x14ac:dyDescent="0.15"/>
    <row r="80" ht="18" customHeight="1" x14ac:dyDescent="0.15"/>
    <row r="81" ht="18" customHeight="1" x14ac:dyDescent="0.15"/>
    <row r="82" ht="18" customHeight="1" x14ac:dyDescent="0.15"/>
    <row r="83" ht="18" customHeight="1" x14ac:dyDescent="0.15"/>
    <row r="84" ht="18" customHeight="1" x14ac:dyDescent="0.15"/>
    <row r="85" ht="18" customHeight="1" x14ac:dyDescent="0.15"/>
    <row r="86" ht="18" customHeight="1" x14ac:dyDescent="0.15"/>
    <row r="87" ht="18" customHeight="1" x14ac:dyDescent="0.15"/>
    <row r="88" ht="18" customHeight="1" x14ac:dyDescent="0.15"/>
    <row r="89" ht="18" customHeight="1" x14ac:dyDescent="0.15"/>
    <row r="90" ht="18" customHeight="1" x14ac:dyDescent="0.15"/>
    <row r="91" ht="18" customHeight="1" x14ac:dyDescent="0.15"/>
    <row r="92" ht="18" customHeight="1" x14ac:dyDescent="0.15"/>
    <row r="93" ht="18" customHeight="1" x14ac:dyDescent="0.15"/>
    <row r="94" ht="18" customHeight="1" x14ac:dyDescent="0.15"/>
    <row r="95" ht="18" customHeight="1" x14ac:dyDescent="0.15"/>
    <row r="96" ht="18" customHeight="1" x14ac:dyDescent="0.15"/>
    <row r="97" ht="18" customHeight="1" x14ac:dyDescent="0.15"/>
    <row r="98" ht="18" customHeight="1" x14ac:dyDescent="0.15"/>
    <row r="99" ht="18" customHeight="1" x14ac:dyDescent="0.15"/>
    <row r="100" ht="18" customHeight="1" x14ac:dyDescent="0.15"/>
    <row r="101" ht="18" customHeight="1" x14ac:dyDescent="0.15"/>
    <row r="102" ht="18" customHeight="1" x14ac:dyDescent="0.15"/>
    <row r="103" ht="18" customHeight="1" x14ac:dyDescent="0.15"/>
    <row r="104" ht="18" customHeight="1" x14ac:dyDescent="0.15"/>
    <row r="105" ht="18" customHeight="1" x14ac:dyDescent="0.15"/>
    <row r="106" ht="18" customHeight="1" x14ac:dyDescent="0.15"/>
    <row r="107" ht="18" customHeight="1" x14ac:dyDescent="0.15"/>
    <row r="108" ht="18" customHeight="1" x14ac:dyDescent="0.15"/>
    <row r="109" ht="18" customHeight="1" x14ac:dyDescent="0.15"/>
    <row r="110" ht="18" customHeight="1" x14ac:dyDescent="0.15"/>
    <row r="111" ht="18" customHeight="1" x14ac:dyDescent="0.15"/>
    <row r="112" ht="18" customHeight="1" x14ac:dyDescent="0.15"/>
    <row r="113" ht="18" customHeight="1" x14ac:dyDescent="0.15"/>
    <row r="114" ht="18" customHeight="1" x14ac:dyDescent="0.15"/>
    <row r="115" ht="18" customHeight="1" x14ac:dyDescent="0.15"/>
    <row r="116" ht="18" customHeight="1" x14ac:dyDescent="0.15"/>
    <row r="117" ht="18" customHeight="1" x14ac:dyDescent="0.15"/>
    <row r="118" ht="18" customHeight="1" x14ac:dyDescent="0.15"/>
    <row r="119" ht="18" customHeight="1" x14ac:dyDescent="0.15"/>
    <row r="120" ht="18" customHeight="1" x14ac:dyDescent="0.15"/>
    <row r="121" ht="18" customHeight="1" x14ac:dyDescent="0.15"/>
    <row r="122" ht="18" customHeight="1" x14ac:dyDescent="0.15"/>
    <row r="123" ht="18" customHeight="1" x14ac:dyDescent="0.15"/>
    <row r="124" ht="18" customHeight="1" x14ac:dyDescent="0.15"/>
    <row r="125" ht="18" customHeight="1" x14ac:dyDescent="0.15"/>
    <row r="126" ht="18" customHeight="1" x14ac:dyDescent="0.15"/>
    <row r="127" ht="18" customHeight="1" x14ac:dyDescent="0.15"/>
    <row r="128" ht="18" customHeight="1" x14ac:dyDescent="0.15"/>
    <row r="129" ht="18" customHeight="1" x14ac:dyDescent="0.15"/>
    <row r="130" ht="18" customHeight="1" x14ac:dyDescent="0.15"/>
    <row r="131" ht="18" customHeight="1" x14ac:dyDescent="0.15"/>
    <row r="132" ht="18" customHeight="1" x14ac:dyDescent="0.15"/>
    <row r="133" ht="18" customHeight="1" x14ac:dyDescent="0.15"/>
    <row r="134" ht="18" customHeight="1" x14ac:dyDescent="0.15"/>
    <row r="135" ht="18" customHeight="1" x14ac:dyDescent="0.15"/>
    <row r="136" ht="18" customHeight="1" x14ac:dyDescent="0.15"/>
    <row r="137" ht="18" customHeight="1" x14ac:dyDescent="0.15"/>
    <row r="138" ht="18" customHeight="1" x14ac:dyDescent="0.15"/>
    <row r="139" ht="18" customHeight="1" x14ac:dyDescent="0.15"/>
    <row r="140" ht="18" customHeight="1" x14ac:dyDescent="0.15"/>
    <row r="141" ht="18" customHeight="1" x14ac:dyDescent="0.15"/>
    <row r="142" ht="18" customHeight="1" x14ac:dyDescent="0.15"/>
    <row r="143" ht="18" customHeight="1" x14ac:dyDescent="0.15"/>
    <row r="144" ht="18" customHeight="1" x14ac:dyDescent="0.15"/>
    <row r="145" ht="18" customHeight="1" x14ac:dyDescent="0.15"/>
    <row r="146" ht="18" customHeight="1" x14ac:dyDescent="0.15"/>
    <row r="147" ht="18" customHeight="1" x14ac:dyDescent="0.15"/>
    <row r="148" ht="18" customHeight="1" x14ac:dyDescent="0.15"/>
    <row r="149" ht="18" customHeight="1" x14ac:dyDescent="0.15"/>
    <row r="150" ht="18" customHeight="1" x14ac:dyDescent="0.15"/>
    <row r="151" ht="18" customHeight="1" x14ac:dyDescent="0.15"/>
    <row r="152" ht="18" customHeight="1" x14ac:dyDescent="0.15"/>
    <row r="153" ht="18" customHeight="1" x14ac:dyDescent="0.15"/>
    <row r="154" ht="18" customHeight="1" x14ac:dyDescent="0.15"/>
    <row r="155" ht="18" customHeight="1" x14ac:dyDescent="0.15"/>
    <row r="156" ht="18" customHeight="1" x14ac:dyDescent="0.15"/>
    <row r="157" ht="18" customHeight="1" x14ac:dyDescent="0.15"/>
    <row r="158" ht="18" customHeight="1" x14ac:dyDescent="0.15"/>
    <row r="159" ht="18" customHeight="1" x14ac:dyDescent="0.15"/>
    <row r="160" ht="18" customHeight="1" x14ac:dyDescent="0.15"/>
    <row r="161" ht="18" customHeight="1" x14ac:dyDescent="0.15"/>
    <row r="162" ht="18" customHeight="1" x14ac:dyDescent="0.15"/>
    <row r="163" ht="18" customHeight="1" x14ac:dyDescent="0.15"/>
    <row r="164" ht="18" customHeight="1" x14ac:dyDescent="0.15"/>
    <row r="165" ht="18" customHeight="1" x14ac:dyDescent="0.15"/>
    <row r="166" ht="18" customHeight="1" x14ac:dyDescent="0.15"/>
    <row r="167" ht="18" customHeight="1" x14ac:dyDescent="0.15"/>
    <row r="168" ht="18" customHeight="1" x14ac:dyDescent="0.15"/>
    <row r="169" ht="18" customHeight="1" x14ac:dyDescent="0.15"/>
    <row r="170" ht="18" customHeight="1" x14ac:dyDescent="0.15"/>
    <row r="171" ht="18" customHeight="1" x14ac:dyDescent="0.15"/>
    <row r="172" ht="18" customHeight="1" x14ac:dyDescent="0.15"/>
    <row r="173" ht="18" customHeight="1" x14ac:dyDescent="0.15"/>
    <row r="174" ht="18" customHeight="1" x14ac:dyDescent="0.15"/>
    <row r="175" ht="18" customHeight="1" x14ac:dyDescent="0.15"/>
    <row r="176" ht="18" customHeight="1" x14ac:dyDescent="0.15"/>
    <row r="177" ht="18" customHeight="1" x14ac:dyDescent="0.15"/>
    <row r="178" ht="18" customHeight="1" x14ac:dyDescent="0.15"/>
    <row r="179" ht="18" customHeight="1" x14ac:dyDescent="0.15"/>
    <row r="180" ht="18" customHeight="1" x14ac:dyDescent="0.15"/>
    <row r="181" ht="18" customHeight="1" x14ac:dyDescent="0.15"/>
    <row r="182" ht="18" customHeight="1" x14ac:dyDescent="0.15"/>
    <row r="183" ht="18" customHeight="1" x14ac:dyDescent="0.15"/>
    <row r="184" ht="18" customHeight="1" x14ac:dyDescent="0.15"/>
    <row r="185" ht="18" customHeight="1" x14ac:dyDescent="0.15"/>
    <row r="186" ht="18" customHeight="1" x14ac:dyDescent="0.15"/>
    <row r="187" ht="18" customHeight="1" x14ac:dyDescent="0.15"/>
    <row r="188" ht="18" customHeight="1" x14ac:dyDescent="0.15"/>
    <row r="189" ht="18" customHeight="1" x14ac:dyDescent="0.15"/>
    <row r="190" ht="18" customHeight="1" x14ac:dyDescent="0.15"/>
    <row r="191" ht="18" customHeight="1" x14ac:dyDescent="0.15"/>
    <row r="192" ht="18" customHeight="1" x14ac:dyDescent="0.15"/>
    <row r="193" ht="18" customHeight="1" x14ac:dyDescent="0.15"/>
    <row r="194" ht="18" customHeight="1" x14ac:dyDescent="0.15"/>
    <row r="195" ht="18" customHeight="1" x14ac:dyDescent="0.15"/>
    <row r="196" ht="18" customHeight="1" x14ac:dyDescent="0.15"/>
    <row r="197" ht="18" customHeight="1" x14ac:dyDescent="0.15"/>
    <row r="198" ht="18" customHeight="1" x14ac:dyDescent="0.15"/>
    <row r="199" ht="18" customHeight="1" x14ac:dyDescent="0.15"/>
    <row r="200" ht="18" customHeight="1" x14ac:dyDescent="0.15"/>
    <row r="201" ht="18" customHeight="1" x14ac:dyDescent="0.15"/>
    <row r="202" ht="18" customHeight="1" x14ac:dyDescent="0.15"/>
    <row r="203" ht="18" customHeight="1" x14ac:dyDescent="0.15"/>
    <row r="204" ht="18" customHeight="1" x14ac:dyDescent="0.15"/>
    <row r="205" ht="18" customHeight="1" x14ac:dyDescent="0.15"/>
    <row r="206" ht="18" customHeight="1" x14ac:dyDescent="0.15"/>
    <row r="207" ht="18" customHeight="1" x14ac:dyDescent="0.15"/>
    <row r="208" ht="18" customHeight="1" x14ac:dyDescent="0.15"/>
    <row r="209" ht="18" customHeight="1" x14ac:dyDescent="0.15"/>
    <row r="210" ht="18" customHeight="1" x14ac:dyDescent="0.15"/>
    <row r="211" ht="18" customHeight="1" x14ac:dyDescent="0.15"/>
    <row r="212" ht="18" customHeight="1" x14ac:dyDescent="0.15"/>
    <row r="213" ht="18" customHeight="1" x14ac:dyDescent="0.15"/>
    <row r="214" ht="18" customHeight="1" x14ac:dyDescent="0.15"/>
    <row r="215" ht="18" customHeight="1" x14ac:dyDescent="0.15"/>
    <row r="216" ht="18" customHeight="1" x14ac:dyDescent="0.15"/>
    <row r="217" ht="18" customHeight="1" x14ac:dyDescent="0.15"/>
    <row r="218" ht="18" customHeight="1" x14ac:dyDescent="0.15"/>
    <row r="219" ht="18" customHeight="1" x14ac:dyDescent="0.15"/>
    <row r="220" ht="18" customHeight="1" x14ac:dyDescent="0.15"/>
    <row r="221" ht="18" customHeight="1" x14ac:dyDescent="0.15"/>
    <row r="222" ht="18" customHeight="1" x14ac:dyDescent="0.15"/>
    <row r="223" ht="18" customHeight="1" x14ac:dyDescent="0.15"/>
    <row r="224" ht="18" customHeight="1" x14ac:dyDescent="0.15"/>
    <row r="225" ht="18" customHeight="1" x14ac:dyDescent="0.15"/>
    <row r="226" ht="18" customHeight="1" x14ac:dyDescent="0.15"/>
    <row r="227" ht="18" customHeight="1" x14ac:dyDescent="0.15"/>
    <row r="228" ht="18" customHeight="1" x14ac:dyDescent="0.15"/>
    <row r="229" ht="18" customHeight="1" x14ac:dyDescent="0.15"/>
    <row r="230" ht="18" customHeight="1" x14ac:dyDescent="0.15"/>
    <row r="231" ht="18" customHeight="1" x14ac:dyDescent="0.15"/>
    <row r="232" ht="18" customHeight="1" x14ac:dyDescent="0.15"/>
    <row r="233" ht="18" customHeight="1" x14ac:dyDescent="0.15"/>
    <row r="234" ht="18" customHeight="1" x14ac:dyDescent="0.15"/>
    <row r="235" ht="18" customHeight="1" x14ac:dyDescent="0.15"/>
    <row r="236" ht="18" customHeight="1" x14ac:dyDescent="0.15"/>
    <row r="237" ht="18" customHeight="1" x14ac:dyDescent="0.15"/>
    <row r="238" ht="18" customHeight="1" x14ac:dyDescent="0.15"/>
    <row r="239" ht="18" customHeight="1" x14ac:dyDescent="0.15"/>
    <row r="240" ht="18" customHeight="1" x14ac:dyDescent="0.15"/>
    <row r="241" ht="18" customHeight="1" x14ac:dyDescent="0.15"/>
    <row r="242" ht="18" customHeight="1" x14ac:dyDescent="0.15"/>
    <row r="243" ht="18" customHeight="1" x14ac:dyDescent="0.15"/>
    <row r="244" ht="18" customHeight="1" x14ac:dyDescent="0.15"/>
    <row r="245" ht="18" customHeight="1" x14ac:dyDescent="0.15"/>
    <row r="246" ht="18" customHeight="1" x14ac:dyDescent="0.15"/>
    <row r="247" ht="18" customHeight="1" x14ac:dyDescent="0.15"/>
    <row r="248" ht="18" customHeight="1" x14ac:dyDescent="0.15"/>
    <row r="249" ht="18" customHeight="1" x14ac:dyDescent="0.15"/>
    <row r="250" ht="18" customHeight="1" x14ac:dyDescent="0.15"/>
    <row r="251" ht="18" customHeight="1" x14ac:dyDescent="0.15"/>
    <row r="252" ht="18" customHeight="1" x14ac:dyDescent="0.15"/>
    <row r="253" ht="18" customHeight="1" x14ac:dyDescent="0.15"/>
    <row r="254" ht="18" customHeight="1" x14ac:dyDescent="0.15"/>
    <row r="255" ht="18" customHeight="1" x14ac:dyDescent="0.15"/>
    <row r="256" ht="18" customHeight="1" x14ac:dyDescent="0.15"/>
    <row r="257" ht="18" customHeight="1" x14ac:dyDescent="0.15"/>
    <row r="258" ht="18" customHeight="1" x14ac:dyDescent="0.15"/>
    <row r="259" ht="18" customHeight="1" x14ac:dyDescent="0.15"/>
    <row r="260" ht="18" customHeight="1" x14ac:dyDescent="0.15"/>
    <row r="261" ht="18" customHeight="1" x14ac:dyDescent="0.15"/>
    <row r="262" ht="18" customHeight="1" x14ac:dyDescent="0.15"/>
    <row r="263" ht="18" customHeight="1" x14ac:dyDescent="0.15"/>
    <row r="264" ht="18" customHeight="1" x14ac:dyDescent="0.15"/>
    <row r="265" ht="18" customHeight="1" x14ac:dyDescent="0.15"/>
    <row r="266" ht="18" customHeight="1" x14ac:dyDescent="0.15"/>
    <row r="267" ht="18" customHeight="1" x14ac:dyDescent="0.15"/>
    <row r="268" ht="18" customHeight="1" x14ac:dyDescent="0.15"/>
    <row r="269" ht="18" customHeight="1" x14ac:dyDescent="0.15"/>
    <row r="270" ht="18" customHeight="1" x14ac:dyDescent="0.15"/>
    <row r="271" ht="18" customHeight="1" x14ac:dyDescent="0.15"/>
    <row r="272" ht="18" customHeight="1" x14ac:dyDescent="0.15"/>
    <row r="273" ht="18" customHeight="1" x14ac:dyDescent="0.15"/>
  </sheetData>
  <phoneticPr fontId="2"/>
  <pageMargins left="0.78740157480314965" right="0.78740157480314965" top="0.78740157480314965" bottom="0.78740157480314965" header="0.51181102362204722" footer="0.51181102362204722"/>
  <pageSetup paperSize="9" firstPageNumber="6" orientation="landscape" useFirstPageNumber="1" r:id="rId1"/>
  <headerFooter alignWithMargins="0">
    <oddFooter>&amp;C-&amp;P--</oddFooter>
  </headerFooter>
  <colBreaks count="1" manualBreakCount="1">
    <brk id="12" max="53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F380"/>
  <sheetViews>
    <sheetView view="pageBreakPreview" zoomScaleNormal="100" workbookViewId="0">
      <pane xSplit="1" ySplit="3" topLeftCell="AC18" activePane="bottomRight" state="frozen"/>
      <selection pane="topRight" activeCell="B1" sqref="B1"/>
      <selection pane="bottomLeft" activeCell="A2" sqref="A2"/>
      <selection pane="bottomRight" activeCell="AI27" sqref="AI27"/>
    </sheetView>
  </sheetViews>
  <sheetFormatPr defaultColWidth="9" defaultRowHeight="12" x14ac:dyDescent="0.15"/>
  <cols>
    <col min="1" max="1" width="24.77734375" style="21" customWidth="1"/>
    <col min="2" max="3" width="8.6640625" style="21" hidden="1" customWidth="1"/>
    <col min="4" max="9" width="9.77734375" style="21" customWidth="1"/>
    <col min="10" max="11" width="9.77734375" style="24" customWidth="1"/>
    <col min="12" max="24" width="9.77734375" style="21" customWidth="1"/>
    <col min="25" max="32" width="9.77734375" style="17" customWidth="1"/>
    <col min="33" max="33" width="9.77734375" style="21" customWidth="1"/>
    <col min="34" max="16384" width="9" style="21"/>
  </cols>
  <sheetData>
    <row r="1" spans="1:32" ht="15" customHeight="1" x14ac:dyDescent="0.2">
      <c r="A1" s="37" t="s">
        <v>101</v>
      </c>
      <c r="K1" s="38" t="str">
        <f>財政指標!$L$1</f>
        <v>塩谷町</v>
      </c>
      <c r="U1" s="33" t="str">
        <f>財政指標!$L$1</f>
        <v>塩谷町</v>
      </c>
      <c r="V1" s="17"/>
      <c r="W1" s="38"/>
      <c r="AE1" s="33" t="str">
        <f>財政指標!$L$1</f>
        <v>塩谷町</v>
      </c>
    </row>
    <row r="2" spans="1:32" ht="15" customHeight="1" x14ac:dyDescent="0.15">
      <c r="K2" s="21"/>
      <c r="L2" s="21" t="s">
        <v>169</v>
      </c>
      <c r="U2" s="17"/>
      <c r="V2" s="17" t="s">
        <v>169</v>
      </c>
      <c r="AF2" s="17" t="s">
        <v>169</v>
      </c>
    </row>
    <row r="3" spans="1:32" s="74" customFormat="1" ht="18" customHeight="1" x14ac:dyDescent="0.2">
      <c r="A3" s="73"/>
      <c r="B3" s="73" t="s">
        <v>10</v>
      </c>
      <c r="C3" s="73" t="s">
        <v>85</v>
      </c>
      <c r="D3" s="73" t="s">
        <v>86</v>
      </c>
      <c r="E3" s="73" t="s">
        <v>87</v>
      </c>
      <c r="F3" s="73" t="s">
        <v>88</v>
      </c>
      <c r="G3" s="73" t="s">
        <v>89</v>
      </c>
      <c r="H3" s="73" t="s">
        <v>90</v>
      </c>
      <c r="I3" s="73" t="s">
        <v>91</v>
      </c>
      <c r="J3" s="53" t="s">
        <v>165</v>
      </c>
      <c r="K3" s="53" t="s">
        <v>166</v>
      </c>
      <c r="L3" s="52" t="s">
        <v>83</v>
      </c>
      <c r="M3" s="52" t="s">
        <v>174</v>
      </c>
      <c r="N3" s="52" t="s">
        <v>182</v>
      </c>
      <c r="O3" s="47" t="s">
        <v>183</v>
      </c>
      <c r="P3" s="47" t="s">
        <v>184</v>
      </c>
      <c r="Q3" s="47" t="s">
        <v>187</v>
      </c>
      <c r="R3" s="47" t="s">
        <v>196</v>
      </c>
      <c r="S3" s="47" t="s">
        <v>197</v>
      </c>
      <c r="T3" s="47" t="s">
        <v>204</v>
      </c>
      <c r="U3" s="47" t="s">
        <v>205</v>
      </c>
      <c r="V3" s="47" t="s">
        <v>206</v>
      </c>
      <c r="W3" s="47" t="s">
        <v>207</v>
      </c>
      <c r="X3" s="47" t="s">
        <v>209</v>
      </c>
      <c r="Y3" s="47" t="s">
        <v>216</v>
      </c>
      <c r="Z3" s="47" t="s">
        <v>217</v>
      </c>
      <c r="AA3" s="47" t="s">
        <v>218</v>
      </c>
      <c r="AB3" s="47" t="s">
        <v>219</v>
      </c>
      <c r="AC3" s="47" t="s">
        <v>223</v>
      </c>
      <c r="AD3" s="47" t="s">
        <v>227</v>
      </c>
      <c r="AE3" s="47" t="str">
        <f>財政指標!AF3</f>
        <v>１８(H30)</v>
      </c>
      <c r="AF3" s="47" t="str">
        <f>財政指標!AG3</f>
        <v>１９(R1)</v>
      </c>
    </row>
    <row r="4" spans="1:32" ht="18" customHeight="1" x14ac:dyDescent="0.15">
      <c r="A4" s="23" t="s">
        <v>93</v>
      </c>
      <c r="B4" s="18"/>
      <c r="C4" s="20"/>
      <c r="D4" s="20">
        <v>95742</v>
      </c>
      <c r="E4" s="20">
        <v>97737</v>
      </c>
      <c r="F4" s="20">
        <v>98703</v>
      </c>
      <c r="G4" s="20">
        <v>109585</v>
      </c>
      <c r="H4" s="20">
        <v>115204</v>
      </c>
      <c r="I4" s="20">
        <v>111223</v>
      </c>
      <c r="J4" s="22">
        <v>114550</v>
      </c>
      <c r="K4" s="15">
        <v>112247</v>
      </c>
      <c r="L4" s="67">
        <v>104652</v>
      </c>
      <c r="M4" s="67">
        <v>104536</v>
      </c>
      <c r="N4" s="67">
        <v>108823</v>
      </c>
      <c r="O4" s="67">
        <v>105236</v>
      </c>
      <c r="P4" s="67">
        <v>104145</v>
      </c>
      <c r="Q4" s="67">
        <v>103349</v>
      </c>
      <c r="R4" s="67">
        <v>93285</v>
      </c>
      <c r="S4" s="67">
        <v>91299</v>
      </c>
      <c r="T4" s="67">
        <v>92595</v>
      </c>
      <c r="U4" s="67">
        <v>91066</v>
      </c>
      <c r="V4" s="67">
        <v>79522</v>
      </c>
      <c r="W4" s="67">
        <v>79522</v>
      </c>
      <c r="X4" s="67">
        <v>103560</v>
      </c>
      <c r="Y4" s="94">
        <v>88926</v>
      </c>
      <c r="Z4" s="94">
        <v>85859</v>
      </c>
      <c r="AA4" s="94">
        <v>81672</v>
      </c>
      <c r="AB4" s="94">
        <v>85169</v>
      </c>
      <c r="AC4" s="94">
        <v>78207</v>
      </c>
      <c r="AD4" s="94">
        <v>80318</v>
      </c>
      <c r="AE4" s="94">
        <v>83805</v>
      </c>
      <c r="AF4" s="94">
        <v>75396</v>
      </c>
    </row>
    <row r="5" spans="1:32" ht="18" customHeight="1" x14ac:dyDescent="0.15">
      <c r="A5" s="23" t="s">
        <v>92</v>
      </c>
      <c r="B5" s="18"/>
      <c r="C5" s="20"/>
      <c r="D5" s="20">
        <v>1319413</v>
      </c>
      <c r="E5" s="20">
        <v>1029107</v>
      </c>
      <c r="F5" s="20">
        <v>1121032</v>
      </c>
      <c r="G5" s="20">
        <v>961319</v>
      </c>
      <c r="H5" s="20">
        <v>883214</v>
      </c>
      <c r="I5" s="20">
        <v>829030</v>
      </c>
      <c r="J5" s="22">
        <v>761620</v>
      </c>
      <c r="K5" s="15">
        <v>814954</v>
      </c>
      <c r="L5" s="67">
        <v>858488</v>
      </c>
      <c r="M5" s="67">
        <v>808097</v>
      </c>
      <c r="N5" s="67">
        <v>850876</v>
      </c>
      <c r="O5" s="67">
        <v>903138</v>
      </c>
      <c r="P5" s="67">
        <v>1044196</v>
      </c>
      <c r="Q5" s="67">
        <v>722954</v>
      </c>
      <c r="R5" s="67">
        <v>730937</v>
      </c>
      <c r="S5" s="67">
        <v>747390</v>
      </c>
      <c r="T5" s="67">
        <v>717868</v>
      </c>
      <c r="U5" s="67">
        <v>863450</v>
      </c>
      <c r="V5" s="67">
        <v>1092972</v>
      </c>
      <c r="W5" s="67">
        <v>1092972</v>
      </c>
      <c r="X5" s="67">
        <v>692576</v>
      </c>
      <c r="Y5" s="94">
        <v>639368</v>
      </c>
      <c r="Z5" s="94">
        <v>894941</v>
      </c>
      <c r="AA5" s="94">
        <v>877505</v>
      </c>
      <c r="AB5" s="94">
        <v>923623</v>
      </c>
      <c r="AC5" s="94">
        <v>1028285</v>
      </c>
      <c r="AD5" s="94">
        <v>943213</v>
      </c>
      <c r="AE5" s="94">
        <v>951090</v>
      </c>
      <c r="AF5" s="94">
        <v>858804</v>
      </c>
    </row>
    <row r="6" spans="1:32" ht="18" customHeight="1" x14ac:dyDescent="0.15">
      <c r="A6" s="23" t="s">
        <v>94</v>
      </c>
      <c r="B6" s="18"/>
      <c r="C6" s="20"/>
      <c r="D6" s="20">
        <v>423228</v>
      </c>
      <c r="E6" s="20">
        <v>485532</v>
      </c>
      <c r="F6" s="20">
        <v>703782</v>
      </c>
      <c r="G6" s="20">
        <v>652088</v>
      </c>
      <c r="H6" s="20">
        <v>702199</v>
      </c>
      <c r="I6" s="20">
        <v>783762</v>
      </c>
      <c r="J6" s="22">
        <v>973324</v>
      </c>
      <c r="K6" s="24">
        <v>1176146</v>
      </c>
      <c r="L6" s="67">
        <v>1124688</v>
      </c>
      <c r="M6" s="67">
        <v>929359</v>
      </c>
      <c r="N6" s="67">
        <v>1182252</v>
      </c>
      <c r="O6" s="67">
        <v>868879</v>
      </c>
      <c r="P6" s="67">
        <v>869782</v>
      </c>
      <c r="Q6" s="67">
        <v>927333</v>
      </c>
      <c r="R6" s="67">
        <v>933720</v>
      </c>
      <c r="S6" s="67">
        <v>944614</v>
      </c>
      <c r="T6" s="67">
        <v>1015093</v>
      </c>
      <c r="U6" s="67">
        <v>1049855</v>
      </c>
      <c r="V6" s="67">
        <v>1045375</v>
      </c>
      <c r="W6" s="67">
        <v>1045375</v>
      </c>
      <c r="X6" s="67">
        <v>1215328</v>
      </c>
      <c r="Y6" s="94">
        <v>1275484</v>
      </c>
      <c r="Z6" s="94">
        <v>1284624</v>
      </c>
      <c r="AA6" s="94">
        <v>1315102</v>
      </c>
      <c r="AB6" s="94">
        <v>1460133</v>
      </c>
      <c r="AC6" s="94">
        <v>1449041</v>
      </c>
      <c r="AD6" s="94">
        <v>1415712</v>
      </c>
      <c r="AE6" s="94">
        <v>1391292</v>
      </c>
      <c r="AF6" s="94">
        <v>1462012</v>
      </c>
    </row>
    <row r="7" spans="1:32" ht="18" customHeight="1" x14ac:dyDescent="0.15">
      <c r="A7" s="23" t="s">
        <v>103</v>
      </c>
      <c r="B7" s="18"/>
      <c r="C7" s="20"/>
      <c r="D7" s="20">
        <v>351926</v>
      </c>
      <c r="E7" s="20">
        <v>380124</v>
      </c>
      <c r="F7" s="20">
        <v>424283</v>
      </c>
      <c r="G7" s="20">
        <v>629951</v>
      </c>
      <c r="H7" s="20">
        <v>634246</v>
      </c>
      <c r="I7" s="20">
        <v>696360</v>
      </c>
      <c r="J7" s="22">
        <v>616178</v>
      </c>
      <c r="K7" s="15">
        <v>589513</v>
      </c>
      <c r="L7" s="67">
        <v>516591</v>
      </c>
      <c r="M7" s="67">
        <v>544706</v>
      </c>
      <c r="N7" s="67">
        <v>526878</v>
      </c>
      <c r="O7" s="67">
        <v>499205</v>
      </c>
      <c r="P7" s="67">
        <v>435564</v>
      </c>
      <c r="Q7" s="67">
        <v>436637</v>
      </c>
      <c r="R7" s="67">
        <v>414824</v>
      </c>
      <c r="S7" s="67">
        <v>469930</v>
      </c>
      <c r="T7" s="67">
        <v>409639</v>
      </c>
      <c r="U7" s="67">
        <v>382418</v>
      </c>
      <c r="V7" s="67">
        <v>553249</v>
      </c>
      <c r="W7" s="67">
        <v>553249</v>
      </c>
      <c r="X7" s="67">
        <v>447441</v>
      </c>
      <c r="Y7" s="94">
        <v>390259</v>
      </c>
      <c r="Z7" s="94">
        <v>382484</v>
      </c>
      <c r="AA7" s="94">
        <v>399083</v>
      </c>
      <c r="AB7" s="94">
        <v>453262</v>
      </c>
      <c r="AC7" s="94">
        <v>440831</v>
      </c>
      <c r="AD7" s="94">
        <v>497874</v>
      </c>
      <c r="AE7" s="94">
        <v>930499</v>
      </c>
      <c r="AF7" s="94">
        <v>660364</v>
      </c>
    </row>
    <row r="8" spans="1:32" ht="18" customHeight="1" x14ac:dyDescent="0.15">
      <c r="A8" s="23" t="s">
        <v>104</v>
      </c>
      <c r="B8" s="18"/>
      <c r="C8" s="20"/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2">
        <v>0</v>
      </c>
      <c r="K8" s="15">
        <v>0</v>
      </c>
      <c r="L8" s="67">
        <v>0</v>
      </c>
      <c r="M8" s="67">
        <v>0</v>
      </c>
      <c r="N8" s="67">
        <v>0</v>
      </c>
      <c r="O8" s="67">
        <v>0</v>
      </c>
      <c r="P8" s="67">
        <v>0</v>
      </c>
      <c r="Q8" s="67">
        <v>0</v>
      </c>
      <c r="R8" s="67">
        <v>0</v>
      </c>
      <c r="S8" s="67">
        <v>0</v>
      </c>
      <c r="T8" s="67">
        <v>0</v>
      </c>
      <c r="U8" s="67">
        <v>0</v>
      </c>
      <c r="V8" s="67">
        <v>0</v>
      </c>
      <c r="W8" s="67">
        <v>0</v>
      </c>
      <c r="X8" s="67">
        <v>0</v>
      </c>
      <c r="Y8" s="94">
        <v>0</v>
      </c>
      <c r="Z8" s="94">
        <v>0</v>
      </c>
      <c r="AA8" s="94">
        <v>0</v>
      </c>
      <c r="AB8" s="94">
        <v>0</v>
      </c>
      <c r="AC8" s="94">
        <v>0</v>
      </c>
      <c r="AD8" s="94">
        <v>0</v>
      </c>
      <c r="AE8" s="94">
        <v>0</v>
      </c>
      <c r="AF8" s="94" t="s">
        <v>232</v>
      </c>
    </row>
    <row r="9" spans="1:32" ht="18" customHeight="1" x14ac:dyDescent="0.15">
      <c r="A9" s="23" t="s">
        <v>105</v>
      </c>
      <c r="B9" s="18"/>
      <c r="C9" s="20"/>
      <c r="D9" s="20">
        <v>692118</v>
      </c>
      <c r="E9" s="20">
        <v>744041</v>
      </c>
      <c r="F9" s="20">
        <v>1103513</v>
      </c>
      <c r="G9" s="20">
        <v>1019855</v>
      </c>
      <c r="H9" s="20">
        <v>919623</v>
      </c>
      <c r="I9" s="20">
        <v>834092</v>
      </c>
      <c r="J9" s="22">
        <v>847437</v>
      </c>
      <c r="K9" s="15">
        <v>753809</v>
      </c>
      <c r="L9" s="67">
        <v>741247</v>
      </c>
      <c r="M9" s="67">
        <v>823016</v>
      </c>
      <c r="N9" s="67">
        <v>724466</v>
      </c>
      <c r="O9" s="67">
        <v>755239</v>
      </c>
      <c r="P9" s="67">
        <v>414769</v>
      </c>
      <c r="Q9" s="67">
        <v>473248</v>
      </c>
      <c r="R9" s="67">
        <v>353207</v>
      </c>
      <c r="S9" s="67">
        <v>319638</v>
      </c>
      <c r="T9" s="67">
        <v>292204</v>
      </c>
      <c r="U9" s="67">
        <v>454875</v>
      </c>
      <c r="V9" s="67">
        <v>250205</v>
      </c>
      <c r="W9" s="67">
        <v>250205</v>
      </c>
      <c r="X9" s="67">
        <v>325467</v>
      </c>
      <c r="Y9" s="94">
        <v>258113</v>
      </c>
      <c r="Z9" s="94">
        <v>222888</v>
      </c>
      <c r="AA9" s="94">
        <v>207550</v>
      </c>
      <c r="AB9" s="94">
        <v>299588</v>
      </c>
      <c r="AC9" s="94">
        <v>316990</v>
      </c>
      <c r="AD9" s="94">
        <v>276514</v>
      </c>
      <c r="AE9" s="94">
        <v>274032</v>
      </c>
      <c r="AF9" s="94">
        <v>284602</v>
      </c>
    </row>
    <row r="10" spans="1:32" ht="18" customHeight="1" x14ac:dyDescent="0.15">
      <c r="A10" s="23" t="s">
        <v>106</v>
      </c>
      <c r="B10" s="18"/>
      <c r="C10" s="20"/>
      <c r="D10" s="20">
        <v>47371</v>
      </c>
      <c r="E10" s="20">
        <v>59589</v>
      </c>
      <c r="F10" s="20">
        <v>22865</v>
      </c>
      <c r="G10" s="20">
        <v>28690</v>
      </c>
      <c r="H10" s="20">
        <v>24335</v>
      </c>
      <c r="I10" s="20">
        <v>52082</v>
      </c>
      <c r="J10" s="22">
        <v>34072</v>
      </c>
      <c r="K10" s="15">
        <v>41516</v>
      </c>
      <c r="L10" s="67">
        <v>44717</v>
      </c>
      <c r="M10" s="67">
        <v>62297</v>
      </c>
      <c r="N10" s="67">
        <v>69608</v>
      </c>
      <c r="O10" s="67">
        <v>61494</v>
      </c>
      <c r="P10" s="67">
        <v>88526</v>
      </c>
      <c r="Q10" s="67">
        <v>82808</v>
      </c>
      <c r="R10" s="67">
        <v>89675</v>
      </c>
      <c r="S10" s="67">
        <v>88812</v>
      </c>
      <c r="T10" s="67">
        <v>96582</v>
      </c>
      <c r="U10" s="67">
        <v>86213</v>
      </c>
      <c r="V10" s="67">
        <v>135309</v>
      </c>
      <c r="W10" s="67">
        <v>135309</v>
      </c>
      <c r="X10" s="67">
        <v>126925</v>
      </c>
      <c r="Y10" s="94">
        <v>104105</v>
      </c>
      <c r="Z10" s="94">
        <v>122304</v>
      </c>
      <c r="AA10" s="94">
        <v>121015</v>
      </c>
      <c r="AB10" s="94">
        <v>141823</v>
      </c>
      <c r="AC10" s="17">
        <v>117877</v>
      </c>
      <c r="AD10" s="17">
        <v>120847</v>
      </c>
      <c r="AE10" s="17">
        <v>120552</v>
      </c>
      <c r="AF10" s="17">
        <v>124966</v>
      </c>
    </row>
    <row r="11" spans="1:32" ht="18" customHeight="1" x14ac:dyDescent="0.15">
      <c r="A11" s="23" t="s">
        <v>107</v>
      </c>
      <c r="B11" s="18"/>
      <c r="C11" s="20"/>
      <c r="D11" s="20">
        <v>499723</v>
      </c>
      <c r="E11" s="20">
        <v>751908</v>
      </c>
      <c r="F11" s="20">
        <v>740757</v>
      </c>
      <c r="G11" s="20">
        <v>537225</v>
      </c>
      <c r="H11" s="20">
        <v>553266</v>
      </c>
      <c r="I11" s="20">
        <v>514143</v>
      </c>
      <c r="J11" s="22">
        <v>518858</v>
      </c>
      <c r="K11" s="22">
        <v>685130</v>
      </c>
      <c r="L11" s="67">
        <v>460185</v>
      </c>
      <c r="M11" s="67">
        <v>735058</v>
      </c>
      <c r="N11" s="67">
        <v>272090</v>
      </c>
      <c r="O11" s="67">
        <v>303050</v>
      </c>
      <c r="P11" s="67">
        <v>318865</v>
      </c>
      <c r="Q11" s="67">
        <v>398012</v>
      </c>
      <c r="R11" s="67">
        <v>448571</v>
      </c>
      <c r="S11" s="67">
        <v>247589</v>
      </c>
      <c r="T11" s="67">
        <v>470567</v>
      </c>
      <c r="U11" s="67">
        <v>297276</v>
      </c>
      <c r="V11" s="67">
        <v>423109</v>
      </c>
      <c r="W11" s="67">
        <v>423109</v>
      </c>
      <c r="X11" s="67">
        <v>693684</v>
      </c>
      <c r="Y11" s="94">
        <v>292023</v>
      </c>
      <c r="Z11" s="94">
        <v>719302</v>
      </c>
      <c r="AA11" s="94">
        <v>254171</v>
      </c>
      <c r="AB11" s="94">
        <v>257130</v>
      </c>
      <c r="AC11" s="94">
        <v>234963</v>
      </c>
      <c r="AD11" s="94">
        <v>261569</v>
      </c>
      <c r="AE11" s="94">
        <v>487759</v>
      </c>
      <c r="AF11" s="94">
        <v>493323</v>
      </c>
    </row>
    <row r="12" spans="1:32" ht="18" customHeight="1" x14ac:dyDescent="0.15">
      <c r="A12" s="23" t="s">
        <v>108</v>
      </c>
      <c r="B12" s="18"/>
      <c r="C12" s="20"/>
      <c r="D12" s="20">
        <v>170571</v>
      </c>
      <c r="E12" s="20">
        <v>198375</v>
      </c>
      <c r="F12" s="20">
        <v>203464</v>
      </c>
      <c r="G12" s="20">
        <v>220008</v>
      </c>
      <c r="H12" s="20">
        <v>225507</v>
      </c>
      <c r="I12" s="20">
        <v>240393</v>
      </c>
      <c r="J12" s="22">
        <v>223682</v>
      </c>
      <c r="K12" s="22">
        <v>258366</v>
      </c>
      <c r="L12" s="67">
        <v>251031</v>
      </c>
      <c r="M12" s="67">
        <v>242155</v>
      </c>
      <c r="N12" s="67">
        <v>264645</v>
      </c>
      <c r="O12" s="67">
        <v>236512</v>
      </c>
      <c r="P12" s="67">
        <v>213554</v>
      </c>
      <c r="Q12" s="67">
        <v>216894</v>
      </c>
      <c r="R12" s="67">
        <v>218964</v>
      </c>
      <c r="S12" s="67">
        <v>211087</v>
      </c>
      <c r="T12" s="67">
        <v>206370</v>
      </c>
      <c r="U12" s="67">
        <v>196684</v>
      </c>
      <c r="V12" s="67">
        <v>226998</v>
      </c>
      <c r="W12" s="67">
        <v>226998</v>
      </c>
      <c r="X12" s="67">
        <v>199935</v>
      </c>
      <c r="Y12" s="94">
        <v>187769</v>
      </c>
      <c r="Z12" s="94">
        <v>387246</v>
      </c>
      <c r="AA12" s="94">
        <v>399961</v>
      </c>
      <c r="AB12" s="94">
        <v>232556</v>
      </c>
      <c r="AC12" s="94">
        <v>254251</v>
      </c>
      <c r="AD12" s="94">
        <v>223589</v>
      </c>
      <c r="AE12" s="94">
        <v>251524</v>
      </c>
      <c r="AF12" s="94">
        <v>267112</v>
      </c>
    </row>
    <row r="13" spans="1:32" ht="18" customHeight="1" x14ac:dyDescent="0.15">
      <c r="A13" s="23" t="s">
        <v>109</v>
      </c>
      <c r="B13" s="18"/>
      <c r="C13" s="20"/>
      <c r="D13" s="20">
        <v>1113062</v>
      </c>
      <c r="E13" s="20">
        <v>1465544</v>
      </c>
      <c r="F13" s="20">
        <v>1295852</v>
      </c>
      <c r="G13" s="20">
        <v>1216771</v>
      </c>
      <c r="H13" s="20">
        <v>1039187</v>
      </c>
      <c r="I13" s="20">
        <v>705553</v>
      </c>
      <c r="J13" s="22">
        <v>655428</v>
      </c>
      <c r="K13" s="22">
        <v>807076</v>
      </c>
      <c r="L13" s="67">
        <v>770905</v>
      </c>
      <c r="M13" s="67">
        <v>1293287</v>
      </c>
      <c r="N13" s="67">
        <v>726867</v>
      </c>
      <c r="O13" s="67">
        <v>1143255</v>
      </c>
      <c r="P13" s="67">
        <v>1432567</v>
      </c>
      <c r="Q13" s="67">
        <v>2165227</v>
      </c>
      <c r="R13" s="67">
        <v>640331</v>
      </c>
      <c r="S13" s="67">
        <v>620856</v>
      </c>
      <c r="T13" s="67">
        <v>574484</v>
      </c>
      <c r="U13" s="67">
        <v>606634</v>
      </c>
      <c r="V13" s="67">
        <v>663843</v>
      </c>
      <c r="W13" s="67">
        <v>663843</v>
      </c>
      <c r="X13" s="67">
        <v>592223</v>
      </c>
      <c r="Y13" s="94">
        <v>542905</v>
      </c>
      <c r="Z13" s="94">
        <v>775013</v>
      </c>
      <c r="AA13" s="94">
        <v>559669</v>
      </c>
      <c r="AB13" s="94">
        <v>666218</v>
      </c>
      <c r="AC13" s="17">
        <v>615934</v>
      </c>
      <c r="AD13" s="17">
        <v>550453</v>
      </c>
      <c r="AE13" s="17">
        <v>604590</v>
      </c>
      <c r="AF13" s="17">
        <v>596824</v>
      </c>
    </row>
    <row r="14" spans="1:32" ht="18" customHeight="1" x14ac:dyDescent="0.15">
      <c r="A14" s="23" t="s">
        <v>110</v>
      </c>
      <c r="B14" s="18"/>
      <c r="C14" s="20"/>
      <c r="D14" s="20">
        <v>29823</v>
      </c>
      <c r="E14" s="20">
        <v>0</v>
      </c>
      <c r="F14" s="20">
        <v>30238</v>
      </c>
      <c r="G14" s="20">
        <v>12182</v>
      </c>
      <c r="H14" s="20">
        <v>0</v>
      </c>
      <c r="I14" s="20">
        <v>22775</v>
      </c>
      <c r="J14" s="22">
        <v>33449</v>
      </c>
      <c r="K14" s="22">
        <v>204232</v>
      </c>
      <c r="L14" s="67">
        <v>107770</v>
      </c>
      <c r="M14" s="67">
        <v>0</v>
      </c>
      <c r="N14" s="67">
        <v>64677</v>
      </c>
      <c r="O14" s="67">
        <v>29328</v>
      </c>
      <c r="P14" s="67">
        <v>0</v>
      </c>
      <c r="Q14" s="67">
        <v>0</v>
      </c>
      <c r="R14" s="67">
        <v>0</v>
      </c>
      <c r="S14" s="67">
        <v>0</v>
      </c>
      <c r="T14" s="67">
        <v>13568</v>
      </c>
      <c r="U14" s="67">
        <v>21126</v>
      </c>
      <c r="V14" s="67">
        <v>0</v>
      </c>
      <c r="W14" s="67">
        <v>0</v>
      </c>
      <c r="X14" s="67">
        <v>48037</v>
      </c>
      <c r="Y14" s="94">
        <v>74571</v>
      </c>
      <c r="Z14" s="94">
        <v>29479</v>
      </c>
      <c r="AA14" s="94">
        <v>64262</v>
      </c>
      <c r="AB14" s="94">
        <v>129526</v>
      </c>
      <c r="AC14" s="17">
        <v>46416</v>
      </c>
      <c r="AD14" s="17">
        <v>955</v>
      </c>
      <c r="AE14" s="17">
        <v>0</v>
      </c>
      <c r="AF14" s="17">
        <v>153948</v>
      </c>
    </row>
    <row r="15" spans="1:32" ht="18" customHeight="1" x14ac:dyDescent="0.15">
      <c r="A15" s="23" t="s">
        <v>111</v>
      </c>
      <c r="B15" s="18"/>
      <c r="C15" s="20"/>
      <c r="D15" s="20">
        <v>393671</v>
      </c>
      <c r="E15" s="20">
        <v>404952</v>
      </c>
      <c r="F15" s="20">
        <v>430170</v>
      </c>
      <c r="G15" s="20">
        <v>458184</v>
      </c>
      <c r="H15" s="20">
        <v>496215</v>
      </c>
      <c r="I15" s="20">
        <v>553667</v>
      </c>
      <c r="J15" s="22">
        <v>636917</v>
      </c>
      <c r="K15" s="15">
        <v>665752</v>
      </c>
      <c r="L15" s="67">
        <v>655184</v>
      </c>
      <c r="M15" s="67">
        <v>672178</v>
      </c>
      <c r="N15" s="67">
        <v>693258</v>
      </c>
      <c r="O15" s="67">
        <v>701972</v>
      </c>
      <c r="P15" s="67">
        <v>689371</v>
      </c>
      <c r="Q15" s="67">
        <v>709284</v>
      </c>
      <c r="R15" s="67">
        <v>839662</v>
      </c>
      <c r="S15" s="67">
        <v>699865</v>
      </c>
      <c r="T15" s="67">
        <v>816841</v>
      </c>
      <c r="U15" s="67">
        <v>766164</v>
      </c>
      <c r="V15" s="67">
        <v>679595</v>
      </c>
      <c r="W15" s="67">
        <v>679595</v>
      </c>
      <c r="X15" s="67">
        <v>940257</v>
      </c>
      <c r="Y15" s="94">
        <v>608193</v>
      </c>
      <c r="Z15" s="94">
        <v>586457</v>
      </c>
      <c r="AA15" s="94">
        <v>689406</v>
      </c>
      <c r="AB15" s="94">
        <v>516526</v>
      </c>
      <c r="AC15" s="17">
        <v>544981</v>
      </c>
      <c r="AD15" s="17">
        <v>482355</v>
      </c>
      <c r="AE15" s="17">
        <v>450565</v>
      </c>
      <c r="AF15" s="17">
        <v>408446</v>
      </c>
    </row>
    <row r="16" spans="1:32" ht="18" customHeight="1" x14ac:dyDescent="0.15">
      <c r="A16" s="23" t="s">
        <v>81</v>
      </c>
      <c r="B16" s="18"/>
      <c r="C16" s="20"/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2">
        <v>0</v>
      </c>
      <c r="K16" s="15">
        <v>0</v>
      </c>
      <c r="L16" s="67">
        <v>0</v>
      </c>
      <c r="M16" s="67">
        <v>0</v>
      </c>
      <c r="N16" s="67">
        <v>0</v>
      </c>
      <c r="O16" s="67">
        <v>0</v>
      </c>
      <c r="P16" s="67">
        <v>0</v>
      </c>
      <c r="Q16" s="67">
        <v>0</v>
      </c>
      <c r="R16" s="67">
        <v>0</v>
      </c>
      <c r="S16" s="67">
        <v>0</v>
      </c>
      <c r="T16" s="67">
        <v>0</v>
      </c>
      <c r="U16" s="67">
        <v>0</v>
      </c>
      <c r="V16" s="67">
        <v>0</v>
      </c>
      <c r="W16" s="67">
        <v>0</v>
      </c>
      <c r="X16" s="67">
        <v>0</v>
      </c>
      <c r="Y16" s="94">
        <v>0</v>
      </c>
      <c r="Z16" s="94">
        <v>0</v>
      </c>
      <c r="AA16" s="94">
        <v>0</v>
      </c>
      <c r="AB16" s="94">
        <v>0</v>
      </c>
      <c r="AC16" s="17">
        <v>0</v>
      </c>
      <c r="AD16" s="17">
        <v>0</v>
      </c>
      <c r="AE16" s="17">
        <v>0</v>
      </c>
      <c r="AF16" s="17">
        <v>0</v>
      </c>
    </row>
    <row r="17" spans="1:32" ht="18" customHeight="1" x14ac:dyDescent="0.15">
      <c r="A17" s="23" t="s">
        <v>113</v>
      </c>
      <c r="B17" s="18"/>
      <c r="C17" s="20"/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2">
        <v>0</v>
      </c>
      <c r="K17" s="15">
        <v>0</v>
      </c>
      <c r="L17" s="67">
        <v>0</v>
      </c>
      <c r="M17" s="67">
        <v>0</v>
      </c>
      <c r="N17" s="67">
        <v>0</v>
      </c>
      <c r="O17" s="67">
        <v>0</v>
      </c>
      <c r="P17" s="67">
        <v>0</v>
      </c>
      <c r="Q17" s="67">
        <v>0</v>
      </c>
      <c r="R17" s="67">
        <v>0</v>
      </c>
      <c r="S17" s="67">
        <v>0</v>
      </c>
      <c r="T17" s="67">
        <v>0</v>
      </c>
      <c r="U17" s="67">
        <v>0</v>
      </c>
      <c r="V17" s="67">
        <v>0</v>
      </c>
      <c r="W17" s="67">
        <v>0</v>
      </c>
      <c r="X17" s="67">
        <v>0</v>
      </c>
      <c r="Y17" s="94">
        <v>0</v>
      </c>
      <c r="Z17" s="94">
        <v>0</v>
      </c>
      <c r="AA17" s="94">
        <v>0</v>
      </c>
      <c r="AB17" s="94">
        <v>0</v>
      </c>
      <c r="AC17" s="94">
        <v>0</v>
      </c>
      <c r="AD17" s="94">
        <v>0</v>
      </c>
      <c r="AE17" s="94">
        <v>0</v>
      </c>
      <c r="AF17" s="94">
        <v>0</v>
      </c>
    </row>
    <row r="18" spans="1:32" ht="18" customHeight="1" x14ac:dyDescent="0.15">
      <c r="A18" s="23" t="s">
        <v>112</v>
      </c>
      <c r="B18" s="18"/>
      <c r="C18" s="20"/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2">
        <v>0</v>
      </c>
      <c r="K18" s="15">
        <v>0</v>
      </c>
      <c r="L18" s="67">
        <v>0</v>
      </c>
      <c r="M18" s="67">
        <v>0</v>
      </c>
      <c r="N18" s="67">
        <v>0</v>
      </c>
      <c r="O18" s="67">
        <v>0</v>
      </c>
      <c r="P18" s="67">
        <v>0</v>
      </c>
      <c r="Q18" s="67">
        <v>0</v>
      </c>
      <c r="R18" s="67">
        <v>0</v>
      </c>
      <c r="S18" s="67">
        <v>0</v>
      </c>
      <c r="T18" s="67">
        <v>0</v>
      </c>
      <c r="U18" s="67">
        <v>0</v>
      </c>
      <c r="V18" s="67">
        <v>0</v>
      </c>
      <c r="W18" s="67">
        <v>0</v>
      </c>
      <c r="X18" s="67">
        <v>0</v>
      </c>
      <c r="Y18" s="94">
        <v>0</v>
      </c>
      <c r="Z18" s="94">
        <v>0</v>
      </c>
      <c r="AA18" s="94">
        <v>0</v>
      </c>
      <c r="AB18" s="94">
        <v>0</v>
      </c>
      <c r="AC18" s="94">
        <v>0</v>
      </c>
      <c r="AD18" s="94">
        <v>0</v>
      </c>
      <c r="AE18" s="94">
        <v>0</v>
      </c>
      <c r="AF18" s="94">
        <v>0</v>
      </c>
    </row>
    <row r="19" spans="1:32" ht="18" customHeight="1" x14ac:dyDescent="0.15">
      <c r="A19" s="23" t="s">
        <v>114</v>
      </c>
      <c r="B19" s="18">
        <f t="shared" ref="B19:G19" si="0">SUM(B4:B18)</f>
        <v>0</v>
      </c>
      <c r="C19" s="20">
        <f t="shared" si="0"/>
        <v>0</v>
      </c>
      <c r="D19" s="20">
        <f t="shared" si="0"/>
        <v>5136648</v>
      </c>
      <c r="E19" s="20">
        <f t="shared" si="0"/>
        <v>5616909</v>
      </c>
      <c r="F19" s="20">
        <f t="shared" si="0"/>
        <v>6174659</v>
      </c>
      <c r="G19" s="20">
        <f t="shared" si="0"/>
        <v>5845858</v>
      </c>
      <c r="H19" s="20">
        <f t="shared" ref="H19:N19" si="1">SUM(H4:H18)</f>
        <v>5592996</v>
      </c>
      <c r="I19" s="20">
        <f t="shared" si="1"/>
        <v>5343080</v>
      </c>
      <c r="J19" s="20">
        <f t="shared" si="1"/>
        <v>5415515</v>
      </c>
      <c r="K19" s="20">
        <f t="shared" si="1"/>
        <v>6108741</v>
      </c>
      <c r="L19" s="68">
        <f t="shared" si="1"/>
        <v>5635458</v>
      </c>
      <c r="M19" s="68">
        <f t="shared" si="1"/>
        <v>6214689</v>
      </c>
      <c r="N19" s="68">
        <f t="shared" si="1"/>
        <v>5484440</v>
      </c>
      <c r="O19" s="68">
        <f t="shared" ref="O19:U19" si="2">SUM(O4:O18)</f>
        <v>5607308</v>
      </c>
      <c r="P19" s="68">
        <f t="shared" si="2"/>
        <v>5611339</v>
      </c>
      <c r="Q19" s="68">
        <f t="shared" si="2"/>
        <v>6235746</v>
      </c>
      <c r="R19" s="68">
        <f t="shared" si="2"/>
        <v>4763176</v>
      </c>
      <c r="S19" s="68">
        <f t="shared" si="2"/>
        <v>4441080</v>
      </c>
      <c r="T19" s="68">
        <f t="shared" si="2"/>
        <v>4705811</v>
      </c>
      <c r="U19" s="68">
        <f t="shared" si="2"/>
        <v>4815761</v>
      </c>
      <c r="V19" s="68">
        <f t="shared" ref="V19:AE19" si="3">SUM(V4:V18)</f>
        <v>5150177</v>
      </c>
      <c r="W19" s="68">
        <f t="shared" si="3"/>
        <v>5150177</v>
      </c>
      <c r="X19" s="68">
        <f t="shared" si="3"/>
        <v>5385433</v>
      </c>
      <c r="Y19" s="66">
        <f t="shared" si="3"/>
        <v>4461716</v>
      </c>
      <c r="Z19" s="66">
        <f t="shared" si="3"/>
        <v>5490597</v>
      </c>
      <c r="AA19" s="66">
        <f t="shared" si="3"/>
        <v>4969396</v>
      </c>
      <c r="AB19" s="66">
        <f t="shared" si="3"/>
        <v>5165554</v>
      </c>
      <c r="AC19" s="66">
        <f t="shared" si="3"/>
        <v>5127776</v>
      </c>
      <c r="AD19" s="66">
        <f t="shared" si="3"/>
        <v>4853399</v>
      </c>
      <c r="AE19" s="66">
        <f t="shared" si="3"/>
        <v>5545708</v>
      </c>
      <c r="AF19" s="66">
        <f t="shared" ref="AF19" si="4">SUM(AF4:AF18)</f>
        <v>5385797</v>
      </c>
    </row>
    <row r="20" spans="1:32" ht="18" customHeight="1" x14ac:dyDescent="0.15"/>
    <row r="21" spans="1:32" ht="18" customHeight="1" x14ac:dyDescent="0.15"/>
    <row r="22" spans="1:32" ht="18" customHeight="1" x14ac:dyDescent="0.15"/>
    <row r="23" spans="1:32" ht="18" customHeight="1" x14ac:dyDescent="0.15"/>
    <row r="24" spans="1:32" ht="18" customHeight="1" x14ac:dyDescent="0.15"/>
    <row r="25" spans="1:32" ht="18" customHeight="1" x14ac:dyDescent="0.15"/>
    <row r="26" spans="1:32" ht="18" customHeight="1" x14ac:dyDescent="0.15"/>
    <row r="27" spans="1:32" ht="18" customHeight="1" x14ac:dyDescent="0.15"/>
    <row r="28" spans="1:32" ht="18" customHeight="1" x14ac:dyDescent="0.15"/>
    <row r="29" spans="1:32" ht="18" customHeight="1" x14ac:dyDescent="0.2">
      <c r="A29" s="37" t="s">
        <v>102</v>
      </c>
      <c r="K29" s="33" t="str">
        <f>財政指標!$L$1</f>
        <v>塩谷町</v>
      </c>
      <c r="L29" s="17"/>
      <c r="M29" s="38"/>
      <c r="P29" s="38"/>
      <c r="R29" s="38"/>
      <c r="S29" s="38"/>
      <c r="T29" s="38"/>
      <c r="U29" s="33" t="str">
        <f>財政指標!$L$1</f>
        <v>塩谷町</v>
      </c>
      <c r="V29" s="17"/>
      <c r="W29" s="38"/>
      <c r="X29" s="38"/>
      <c r="Y29" s="33"/>
      <c r="Z29" s="33"/>
      <c r="AA29" s="33"/>
      <c r="AB29" s="33"/>
      <c r="AC29" s="33"/>
      <c r="AD29" s="33"/>
      <c r="AE29" s="33" t="str">
        <f>財政指標!$L$1</f>
        <v>塩谷町</v>
      </c>
    </row>
    <row r="30" spans="1:32" ht="18" customHeight="1" x14ac:dyDescent="0.15">
      <c r="K30" s="17"/>
      <c r="L30" s="17" t="s">
        <v>233</v>
      </c>
      <c r="U30" s="17"/>
      <c r="V30" s="17" t="s">
        <v>233</v>
      </c>
      <c r="AF30" s="17" t="s">
        <v>233</v>
      </c>
    </row>
    <row r="31" spans="1:32" s="74" customFormat="1" ht="18" customHeight="1" x14ac:dyDescent="0.2">
      <c r="A31" s="73"/>
      <c r="B31" s="73" t="s">
        <v>10</v>
      </c>
      <c r="C31" s="73" t="s">
        <v>85</v>
      </c>
      <c r="D31" s="73" t="s">
        <v>86</v>
      </c>
      <c r="E31" s="73" t="s">
        <v>87</v>
      </c>
      <c r="F31" s="73" t="s">
        <v>88</v>
      </c>
      <c r="G31" s="73" t="s">
        <v>89</v>
      </c>
      <c r="H31" s="73" t="s">
        <v>90</v>
      </c>
      <c r="I31" s="73" t="s">
        <v>91</v>
      </c>
      <c r="J31" s="53" t="s">
        <v>165</v>
      </c>
      <c r="K31" s="53" t="s">
        <v>166</v>
      </c>
      <c r="L31" s="52" t="s">
        <v>83</v>
      </c>
      <c r="M31" s="52" t="s">
        <v>174</v>
      </c>
      <c r="N31" s="52" t="s">
        <v>182</v>
      </c>
      <c r="O31" s="47" t="s">
        <v>183</v>
      </c>
      <c r="P31" s="47" t="s">
        <v>184</v>
      </c>
      <c r="Q31" s="47" t="s">
        <v>187</v>
      </c>
      <c r="R31" s="47" t="s">
        <v>196</v>
      </c>
      <c r="S31" s="47" t="s">
        <v>197</v>
      </c>
      <c r="T31" s="47" t="s">
        <v>204</v>
      </c>
      <c r="U31" s="47" t="s">
        <v>205</v>
      </c>
      <c r="V31" s="47" t="s">
        <v>206</v>
      </c>
      <c r="W31" s="47" t="s">
        <v>207</v>
      </c>
      <c r="X31" s="47" t="s">
        <v>209</v>
      </c>
      <c r="Y31" s="47" t="s">
        <v>216</v>
      </c>
      <c r="Z31" s="47" t="s">
        <v>217</v>
      </c>
      <c r="AA31" s="47" t="s">
        <v>218</v>
      </c>
      <c r="AB31" s="47" t="s">
        <v>219</v>
      </c>
      <c r="AC31" s="47" t="s">
        <v>223</v>
      </c>
      <c r="AD31" s="47" t="s">
        <v>226</v>
      </c>
      <c r="AE31" s="47" t="str">
        <f>AE3</f>
        <v>１８(H30)</v>
      </c>
      <c r="AF31" s="47" t="str">
        <f>AF3</f>
        <v>１９(R1)</v>
      </c>
    </row>
    <row r="32" spans="1:32" s="40" customFormat="1" ht="18" customHeight="1" x14ac:dyDescent="0.15">
      <c r="A32" s="23" t="s">
        <v>93</v>
      </c>
      <c r="B32" s="39" t="e">
        <f>B4/B$19*100</f>
        <v>#DIV/0!</v>
      </c>
      <c r="C32" s="39" t="e">
        <f>C4/C$19*100</f>
        <v>#DIV/0!</v>
      </c>
      <c r="D32" s="39">
        <f>D4/D$19*100</f>
        <v>1.863900349021385</v>
      </c>
      <c r="E32" s="39">
        <f>E4/E$19*100</f>
        <v>1.7400495539450611</v>
      </c>
      <c r="F32" s="39">
        <f>F4/F$19*100</f>
        <v>1.5985174242010773</v>
      </c>
      <c r="G32" s="39">
        <f>G4/G$19*100</f>
        <v>1.874575126525482</v>
      </c>
      <c r="H32" s="39">
        <f>H4/H$19*100</f>
        <v>2.0597904951121007</v>
      </c>
      <c r="I32" s="39">
        <f>I4/I$19*100</f>
        <v>2.0816270765176639</v>
      </c>
      <c r="J32" s="39">
        <f>J4/J$19*100</f>
        <v>2.115218958861715</v>
      </c>
      <c r="K32" s="39">
        <f>K4/K$19*100</f>
        <v>1.8374817331427213</v>
      </c>
      <c r="L32" s="39">
        <f>L4/L$19*100</f>
        <v>1.8570274146307186</v>
      </c>
      <c r="M32" s="39">
        <f>M4/M$19*100</f>
        <v>1.6820793445979354</v>
      </c>
      <c r="N32" s="39">
        <f>N4/N$19*100</f>
        <v>1.9842135204323503</v>
      </c>
      <c r="O32" s="39">
        <f>O4/O$19*100</f>
        <v>1.8767651072493254</v>
      </c>
      <c r="P32" s="39">
        <f>P4/P$19*100</f>
        <v>1.855974126674578</v>
      </c>
      <c r="Q32" s="39">
        <f>Q4/Q$19*100</f>
        <v>1.6573638502915287</v>
      </c>
      <c r="R32" s="39">
        <f>R4/R$19*100</f>
        <v>1.95846216893938</v>
      </c>
      <c r="S32" s="39">
        <f>S4/S$19*100</f>
        <v>2.0557837282823099</v>
      </c>
      <c r="T32" s="39">
        <f>T4/T$19*100</f>
        <v>1.9676735848507303</v>
      </c>
      <c r="U32" s="39">
        <f>U4/U$19*100</f>
        <v>1.8909991588037696</v>
      </c>
      <c r="V32" s="39">
        <f>V4/V$19*100</f>
        <v>1.5440634370430375</v>
      </c>
      <c r="W32" s="39">
        <f>W4/W$19*100</f>
        <v>1.5440634370430375</v>
      </c>
      <c r="X32" s="39">
        <f>X4/X$19*100</f>
        <v>1.9229651543339226</v>
      </c>
      <c r="Y32" s="95">
        <f>Y4/Y$19*100</f>
        <v>1.9930896542944463</v>
      </c>
      <c r="Z32" s="95">
        <f>Z4/Z$19*100</f>
        <v>1.5637461645791888</v>
      </c>
      <c r="AA32" s="95">
        <f>AA4/AA$19*100</f>
        <v>1.6434995319350683</v>
      </c>
      <c r="AB32" s="95">
        <f>AB4/AB$19*100</f>
        <v>1.6487873323945506</v>
      </c>
      <c r="AC32" s="95">
        <f>AC4/AC$19*100</f>
        <v>1.5251641257340414</v>
      </c>
      <c r="AD32" s="95">
        <f>AD4/AD$19*100</f>
        <v>1.6548814552440463</v>
      </c>
      <c r="AE32" s="95">
        <f>AE4/AE$19*100</f>
        <v>1.5111686370793413</v>
      </c>
      <c r="AF32" s="95">
        <f>AF4/AF$19*100</f>
        <v>1.3999042295875614</v>
      </c>
    </row>
    <row r="33" spans="1:32" s="40" customFormat="1" ht="18" customHeight="1" x14ac:dyDescent="0.15">
      <c r="A33" s="23" t="s">
        <v>92</v>
      </c>
      <c r="B33" s="39" t="e">
        <f>B5/B$19*100</f>
        <v>#DIV/0!</v>
      </c>
      <c r="C33" s="39" t="e">
        <f>C5/C$19*100</f>
        <v>#DIV/0!</v>
      </c>
      <c r="D33" s="39">
        <f>D5/D$19*100</f>
        <v>25.686264661312201</v>
      </c>
      <c r="E33" s="39">
        <f>E5/E$19*100</f>
        <v>18.32158932964732</v>
      </c>
      <c r="F33" s="39">
        <f>F5/F$19*100</f>
        <v>18.155366960345503</v>
      </c>
      <c r="G33" s="39">
        <f>G5/G$19*100</f>
        <v>16.444446649234383</v>
      </c>
      <c r="H33" s="39">
        <f>H5/H$19*100</f>
        <v>15.791429137442616</v>
      </c>
      <c r="I33" s="39">
        <f>I5/I$19*100</f>
        <v>15.515957088420912</v>
      </c>
      <c r="J33" s="39">
        <f>J5/J$19*100</f>
        <v>14.06366707506119</v>
      </c>
      <c r="K33" s="39">
        <f>K5/K$19*100</f>
        <v>13.340784950614209</v>
      </c>
      <c r="L33" s="39">
        <f>L5/L$19*100</f>
        <v>15.233686419098502</v>
      </c>
      <c r="M33" s="39">
        <f>M5/M$19*100</f>
        <v>13.00301591921977</v>
      </c>
      <c r="N33" s="39">
        <f>N5/N$19*100</f>
        <v>15.514364274201196</v>
      </c>
      <c r="O33" s="39">
        <f>O5/O$19*100</f>
        <v>16.106445374500563</v>
      </c>
      <c r="P33" s="39">
        <f>P5/P$19*100</f>
        <v>18.608677893101806</v>
      </c>
      <c r="Q33" s="39">
        <f>Q5/Q$19*100</f>
        <v>11.593705067525201</v>
      </c>
      <c r="R33" s="39">
        <f>R5/R$19*100</f>
        <v>15.345580343871401</v>
      </c>
      <c r="S33" s="39">
        <f>S5/S$19*100</f>
        <v>16.829014564024966</v>
      </c>
      <c r="T33" s="39">
        <f>T5/T$19*100</f>
        <v>15.254926302820065</v>
      </c>
      <c r="U33" s="39">
        <f>U5/U$19*100</f>
        <v>17.929668851921846</v>
      </c>
      <c r="V33" s="39">
        <f>V5/V$19*100</f>
        <v>21.222027903118672</v>
      </c>
      <c r="W33" s="39">
        <f>W5/W$19*100</f>
        <v>21.222027903118672</v>
      </c>
      <c r="X33" s="39">
        <f>X5/X$19*100</f>
        <v>12.860172988875732</v>
      </c>
      <c r="Y33" s="95">
        <f>Y5/Y$19*100</f>
        <v>14.330091830138898</v>
      </c>
      <c r="Z33" s="95">
        <f>Z5/Z$19*100</f>
        <v>16.299520798922231</v>
      </c>
      <c r="AA33" s="95">
        <f>AA5/AA$19*100</f>
        <v>17.658182201619674</v>
      </c>
      <c r="AB33" s="95">
        <f>AB5/AB$19*100</f>
        <v>17.880424829553615</v>
      </c>
      <c r="AC33" s="95">
        <f>AC5/AC$19*100</f>
        <v>20.053235554751222</v>
      </c>
      <c r="AD33" s="95">
        <f>AD5/AD$19*100</f>
        <v>19.434070843959049</v>
      </c>
      <c r="AE33" s="95">
        <f>AE5/AE$19*100</f>
        <v>17.150019438455828</v>
      </c>
      <c r="AF33" s="95">
        <f>AF5/AF$19*100</f>
        <v>15.945717968946843</v>
      </c>
    </row>
    <row r="34" spans="1:32" s="40" customFormat="1" ht="18" customHeight="1" x14ac:dyDescent="0.15">
      <c r="A34" s="23" t="s">
        <v>94</v>
      </c>
      <c r="B34" s="39" t="e">
        <f>B6/B$19*100</f>
        <v>#DIV/0!</v>
      </c>
      <c r="C34" s="39" t="e">
        <f>C6/C$19*100</f>
        <v>#DIV/0!</v>
      </c>
      <c r="D34" s="39">
        <f>D6/D$19*100</f>
        <v>8.2393810126759703</v>
      </c>
      <c r="E34" s="39">
        <f>E6/E$19*100</f>
        <v>8.644113693136207</v>
      </c>
      <c r="F34" s="39">
        <f>F6/F$19*100</f>
        <v>11.397908775205238</v>
      </c>
      <c r="G34" s="39">
        <f>G6/G$19*100</f>
        <v>11.154701328701449</v>
      </c>
      <c r="H34" s="39">
        <f>H6/H$19*100</f>
        <v>12.554970538151643</v>
      </c>
      <c r="I34" s="39">
        <f>I6/I$19*100</f>
        <v>14.668730395202767</v>
      </c>
      <c r="J34" s="39">
        <f>J6/J$19*100</f>
        <v>17.972879772283893</v>
      </c>
      <c r="K34" s="39">
        <f>K6/K$19*100</f>
        <v>19.253492659125669</v>
      </c>
      <c r="L34" s="39">
        <f>L6/L$19*100</f>
        <v>19.957348630759025</v>
      </c>
      <c r="M34" s="39">
        <f>M6/M$19*100</f>
        <v>14.954231820771724</v>
      </c>
      <c r="N34" s="39">
        <f>N6/N$19*100</f>
        <v>21.556476139769966</v>
      </c>
      <c r="O34" s="39">
        <f>O6/O$19*100</f>
        <v>15.495474833913173</v>
      </c>
      <c r="P34" s="39">
        <f>P6/P$19*100</f>
        <v>15.50043581398308</v>
      </c>
      <c r="Q34" s="39">
        <f>Q6/Q$19*100</f>
        <v>14.87124395381082</v>
      </c>
      <c r="R34" s="39">
        <f>R6/R$19*100</f>
        <v>19.602886813336312</v>
      </c>
      <c r="S34" s="39">
        <f>S6/S$19*100</f>
        <v>21.269916326659281</v>
      </c>
      <c r="T34" s="39">
        <f>T6/T$19*100</f>
        <v>21.571053321095981</v>
      </c>
      <c r="U34" s="39">
        <f>U6/U$19*100</f>
        <v>21.800396655897167</v>
      </c>
      <c r="V34" s="39">
        <f>V6/V$19*100</f>
        <v>20.297846074028136</v>
      </c>
      <c r="W34" s="39">
        <f>W6/W$19*100</f>
        <v>20.297846074028136</v>
      </c>
      <c r="X34" s="39">
        <f>X6/X$19*100</f>
        <v>22.566950512614305</v>
      </c>
      <c r="Y34" s="95">
        <f>Y6/Y$19*100</f>
        <v>28.587296905495553</v>
      </c>
      <c r="Z34" s="95">
        <f>Z6/Z$19*100</f>
        <v>23.396800020107104</v>
      </c>
      <c r="AA34" s="95">
        <f>AA6/AA$19*100</f>
        <v>26.464020979612009</v>
      </c>
      <c r="AB34" s="95">
        <f>AB6/AB$19*100</f>
        <v>28.266726085914502</v>
      </c>
      <c r="AC34" s="95">
        <f>AC6/AC$19*100</f>
        <v>28.258664185019001</v>
      </c>
      <c r="AD34" s="95">
        <f>AD6/AD$19*100</f>
        <v>29.169495440205928</v>
      </c>
      <c r="AE34" s="95">
        <f>AE6/AE$19*100</f>
        <v>25.087725498709997</v>
      </c>
      <c r="AF34" s="95">
        <f>AF6/AF$19*100</f>
        <v>27.145694499811263</v>
      </c>
    </row>
    <row r="35" spans="1:32" s="40" customFormat="1" ht="18" customHeight="1" x14ac:dyDescent="0.15">
      <c r="A35" s="23" t="s">
        <v>103</v>
      </c>
      <c r="B35" s="39" t="e">
        <f>B7/B$19*100</f>
        <v>#DIV/0!</v>
      </c>
      <c r="C35" s="39" t="e">
        <f>C7/C$19*100</f>
        <v>#DIV/0!</v>
      </c>
      <c r="D35" s="39">
        <f>D7/D$19*100</f>
        <v>6.8512773310532475</v>
      </c>
      <c r="E35" s="39">
        <f>E7/E$19*100</f>
        <v>6.7674943638930243</v>
      </c>
      <c r="F35" s="39">
        <f>F7/F$19*100</f>
        <v>6.8713592119014173</v>
      </c>
      <c r="G35" s="39">
        <f>G7/G$19*100</f>
        <v>10.776022955056384</v>
      </c>
      <c r="H35" s="39">
        <f>H7/H$19*100</f>
        <v>11.340004534242471</v>
      </c>
      <c r="I35" s="39">
        <f>I7/I$19*100</f>
        <v>13.032932316192159</v>
      </c>
      <c r="J35" s="39">
        <f>J7/J$19*100</f>
        <v>11.378012986761185</v>
      </c>
      <c r="K35" s="39">
        <f>K7/K$19*100</f>
        <v>9.6503191083072615</v>
      </c>
      <c r="L35" s="39">
        <f>L7/L$19*100</f>
        <v>9.1667970908486947</v>
      </c>
      <c r="M35" s="39">
        <f>M7/M$19*100</f>
        <v>8.7648151017693721</v>
      </c>
      <c r="N35" s="39">
        <f>N7/N$19*100</f>
        <v>9.6067784495773498</v>
      </c>
      <c r="O35" s="39">
        <f>O7/O$19*100</f>
        <v>8.9027569022425723</v>
      </c>
      <c r="P35" s="39">
        <f>P7/P$19*100</f>
        <v>7.7622114792921968</v>
      </c>
      <c r="Q35" s="39">
        <f>Q7/Q$19*100</f>
        <v>7.0021614093967264</v>
      </c>
      <c r="R35" s="39">
        <f>R7/R$19*100</f>
        <v>8.7089790509525571</v>
      </c>
      <c r="S35" s="39">
        <f>S7/S$19*100</f>
        <v>10.581435146405829</v>
      </c>
      <c r="T35" s="39">
        <f>T7/T$19*100</f>
        <v>8.7049607389672055</v>
      </c>
      <c r="U35" s="39">
        <f>U7/U$19*100</f>
        <v>7.9409671700900439</v>
      </c>
      <c r="V35" s="39">
        <f>V7/V$19*100</f>
        <v>10.742329826722461</v>
      </c>
      <c r="W35" s="39">
        <f>W7/W$19*100</f>
        <v>10.742329826722461</v>
      </c>
      <c r="X35" s="39">
        <f>X7/X$19*100</f>
        <v>8.3083570067625008</v>
      </c>
      <c r="Y35" s="95">
        <f>Y7/Y$19*100</f>
        <v>8.7468364189921548</v>
      </c>
      <c r="Z35" s="95">
        <f>Z7/Z$19*100</f>
        <v>6.9661641530055842</v>
      </c>
      <c r="AA35" s="95">
        <f>AA7/AA$19*100</f>
        <v>8.0308150125286861</v>
      </c>
      <c r="AB35" s="95">
        <f>AB7/AB$19*100</f>
        <v>8.7747025778841934</v>
      </c>
      <c r="AC35" s="95">
        <f>AC7/AC$19*100</f>
        <v>8.5969238905911638</v>
      </c>
      <c r="AD35" s="95">
        <f>AD7/AD$19*100</f>
        <v>10.258254060710854</v>
      </c>
      <c r="AE35" s="95">
        <f>AE7/AE$19*100</f>
        <v>16.77872329376159</v>
      </c>
      <c r="AF35" s="95">
        <f>AF7/AF$19*100</f>
        <v>12.261212221700893</v>
      </c>
    </row>
    <row r="36" spans="1:32" s="40" customFormat="1" ht="18" customHeight="1" x14ac:dyDescent="0.15">
      <c r="A36" s="23" t="s">
        <v>104</v>
      </c>
      <c r="B36" s="39" t="e">
        <f>B8/B$19*100</f>
        <v>#DIV/0!</v>
      </c>
      <c r="C36" s="39" t="e">
        <f>C8/C$19*100</f>
        <v>#DIV/0!</v>
      </c>
      <c r="D36" s="39">
        <f>D8/D$19*100</f>
        <v>0</v>
      </c>
      <c r="E36" s="39">
        <f>E8/E$19*100</f>
        <v>0</v>
      </c>
      <c r="F36" s="39">
        <f>F8/F$19*100</f>
        <v>0</v>
      </c>
      <c r="G36" s="39">
        <f>G8/G$19*100</f>
        <v>0</v>
      </c>
      <c r="H36" s="39">
        <f>H8/H$19*100</f>
        <v>0</v>
      </c>
      <c r="I36" s="39">
        <f>I8/I$19*100</f>
        <v>0</v>
      </c>
      <c r="J36" s="39">
        <f>J8/J$19*100</f>
        <v>0</v>
      </c>
      <c r="K36" s="39">
        <f>K8/K$19*100</f>
        <v>0</v>
      </c>
      <c r="L36" s="39">
        <f>L8/L$19*100</f>
        <v>0</v>
      </c>
      <c r="M36" s="39">
        <f>M8/M$19*100</f>
        <v>0</v>
      </c>
      <c r="N36" s="39">
        <f>N8/N$19*100</f>
        <v>0</v>
      </c>
      <c r="O36" s="39">
        <f>O8/O$19*100</f>
        <v>0</v>
      </c>
      <c r="P36" s="39">
        <f>P8/P$19*100</f>
        <v>0</v>
      </c>
      <c r="Q36" s="39">
        <f>Q8/Q$19*100</f>
        <v>0</v>
      </c>
      <c r="R36" s="39">
        <f>R8/R$19*100</f>
        <v>0</v>
      </c>
      <c r="S36" s="39">
        <f>S8/S$19*100</f>
        <v>0</v>
      </c>
      <c r="T36" s="39">
        <f>T8/T$19*100</f>
        <v>0</v>
      </c>
      <c r="U36" s="39">
        <f>U8/U$19*100</f>
        <v>0</v>
      </c>
      <c r="V36" s="39">
        <f>V8/V$19*100</f>
        <v>0</v>
      </c>
      <c r="W36" s="39">
        <f>W8/W$19*100</f>
        <v>0</v>
      </c>
      <c r="X36" s="39">
        <f>X8/X$19*100</f>
        <v>0</v>
      </c>
      <c r="Y36" s="95">
        <f>Y8/Y$19*100</f>
        <v>0</v>
      </c>
      <c r="Z36" s="95">
        <f>Z8/Z$19*100</f>
        <v>0</v>
      </c>
      <c r="AA36" s="95">
        <f>AA8/AA$19*100</f>
        <v>0</v>
      </c>
      <c r="AB36" s="95">
        <f>AB8/AB$19*100</f>
        <v>0</v>
      </c>
      <c r="AC36" s="95">
        <f>AC8/AC$19*100</f>
        <v>0</v>
      </c>
      <c r="AD36" s="95">
        <f>AD8/AD$19*100</f>
        <v>0</v>
      </c>
      <c r="AE36" s="95">
        <f>AE8/AE$19*100</f>
        <v>0</v>
      </c>
      <c r="AF36" s="95" t="e">
        <f>AF8/AF$19*100</f>
        <v>#VALUE!</v>
      </c>
    </row>
    <row r="37" spans="1:32" s="40" customFormat="1" ht="18" customHeight="1" x14ac:dyDescent="0.15">
      <c r="A37" s="23" t="s">
        <v>105</v>
      </c>
      <c r="B37" s="39" t="e">
        <f>B9/B$19*100</f>
        <v>#DIV/0!</v>
      </c>
      <c r="C37" s="39" t="e">
        <f>C9/C$19*100</f>
        <v>#DIV/0!</v>
      </c>
      <c r="D37" s="39">
        <f>D9/D$19*100</f>
        <v>13.474117751498643</v>
      </c>
      <c r="E37" s="39">
        <f>E9/E$19*100</f>
        <v>13.246449248154098</v>
      </c>
      <c r="F37" s="39">
        <f>F9/F$19*100</f>
        <v>17.871642790314411</v>
      </c>
      <c r="G37" s="39">
        <f>G9/G$19*100</f>
        <v>17.445771005727472</v>
      </c>
      <c r="H37" s="39">
        <f>H9/H$19*100</f>
        <v>16.442404035332764</v>
      </c>
      <c r="I37" s="39">
        <f>I9/I$19*100</f>
        <v>15.610696452233544</v>
      </c>
      <c r="J37" s="39">
        <f>J9/J$19*100</f>
        <v>15.648317842347403</v>
      </c>
      <c r="K37" s="39">
        <f>K9/K$19*100</f>
        <v>12.339842203164284</v>
      </c>
      <c r="L37" s="39">
        <f>L9/L$19*100</f>
        <v>13.153269885074115</v>
      </c>
      <c r="M37" s="39">
        <f>M9/M$19*100</f>
        <v>13.243076202204165</v>
      </c>
      <c r="N37" s="39">
        <f>N9/N$19*100</f>
        <v>13.20947991043753</v>
      </c>
      <c r="O37" s="39">
        <f>O9/O$19*100</f>
        <v>13.468833886064399</v>
      </c>
      <c r="P37" s="39">
        <f>P9/P$19*100</f>
        <v>7.3916225699427534</v>
      </c>
      <c r="Q37" s="39">
        <f>Q9/Q$19*100</f>
        <v>7.5892764073456496</v>
      </c>
      <c r="R37" s="39">
        <f>R9/R$19*100</f>
        <v>7.4153673935206266</v>
      </c>
      <c r="S37" s="39">
        <f>S9/S$19*100</f>
        <v>7.1973033586424933</v>
      </c>
      <c r="T37" s="39">
        <f>T9/T$19*100</f>
        <v>6.2094291504694938</v>
      </c>
      <c r="U37" s="39">
        <f>U9/U$19*100</f>
        <v>9.445547650724361</v>
      </c>
      <c r="V37" s="39">
        <f>V9/V$19*100</f>
        <v>4.8581825440174189</v>
      </c>
      <c r="W37" s="39">
        <f>W9/W$19*100</f>
        <v>4.8581825440174189</v>
      </c>
      <c r="X37" s="39">
        <f>X9/X$19*100</f>
        <v>6.0434694851834569</v>
      </c>
      <c r="Y37" s="95">
        <f>Y9/Y$19*100</f>
        <v>5.7850611737726023</v>
      </c>
      <c r="Z37" s="95">
        <f>Z9/Z$19*100</f>
        <v>4.0594492730025538</v>
      </c>
      <c r="AA37" s="95">
        <f>AA9/AA$19*100</f>
        <v>4.1765639123949869</v>
      </c>
      <c r="AB37" s="95">
        <f>AB9/AB$19*100</f>
        <v>5.7997264185022557</v>
      </c>
      <c r="AC37" s="95">
        <f>AC9/AC$19*100</f>
        <v>6.1818222948896366</v>
      </c>
      <c r="AD37" s="95">
        <f>AD9/AD$19*100</f>
        <v>5.6973267600706228</v>
      </c>
      <c r="AE37" s="95">
        <f>AE9/AE$19*100</f>
        <v>4.9413348124351302</v>
      </c>
      <c r="AF37" s="95">
        <f>AF9/AF$19*100</f>
        <v>5.2843061110546863</v>
      </c>
    </row>
    <row r="38" spans="1:32" s="40" customFormat="1" ht="18" customHeight="1" x14ac:dyDescent="0.15">
      <c r="A38" s="23" t="s">
        <v>106</v>
      </c>
      <c r="B38" s="39" t="e">
        <f>B10/B$19*100</f>
        <v>#DIV/0!</v>
      </c>
      <c r="C38" s="39" t="e">
        <f>C10/C$19*100</f>
        <v>#DIV/0!</v>
      </c>
      <c r="D38" s="39">
        <f>D10/D$19*100</f>
        <v>0.92221620013674299</v>
      </c>
      <c r="E38" s="39">
        <f>E10/E$19*100</f>
        <v>1.060885978391318</v>
      </c>
      <c r="F38" s="39">
        <f>F10/F$19*100</f>
        <v>0.37030384997778826</v>
      </c>
      <c r="G38" s="39">
        <f>G10/G$19*100</f>
        <v>0.49077483578971642</v>
      </c>
      <c r="H38" s="39">
        <f>H10/H$19*100</f>
        <v>0.43509775440568876</v>
      </c>
      <c r="I38" s="39">
        <f>I10/I$19*100</f>
        <v>0.97475613316663801</v>
      </c>
      <c r="J38" s="39">
        <f>J10/J$19*100</f>
        <v>0.6291553065590253</v>
      </c>
      <c r="K38" s="39">
        <f>K10/K$19*100</f>
        <v>0.67961630718997579</v>
      </c>
      <c r="L38" s="39">
        <f>L10/L$19*100</f>
        <v>0.79349362554028446</v>
      </c>
      <c r="M38" s="39">
        <f>M10/M$19*100</f>
        <v>1.00241540646684</v>
      </c>
      <c r="N38" s="39">
        <f>N10/N$19*100</f>
        <v>1.2691906557460744</v>
      </c>
      <c r="O38" s="39">
        <f>O10/O$19*100</f>
        <v>1.0966759807023263</v>
      </c>
      <c r="P38" s="39">
        <f>P10/P$19*100</f>
        <v>1.5776270155839809</v>
      </c>
      <c r="Q38" s="39">
        <f>Q10/Q$19*100</f>
        <v>1.3279565909195146</v>
      </c>
      <c r="R38" s="39">
        <f>R10/R$19*100</f>
        <v>1.882672401775622</v>
      </c>
      <c r="S38" s="39">
        <f>S10/S$19*100</f>
        <v>1.9997838363641278</v>
      </c>
      <c r="T38" s="39">
        <f>T10/T$19*100</f>
        <v>2.0523986194940678</v>
      </c>
      <c r="U38" s="39">
        <f>U10/U$19*100</f>
        <v>1.7902258853792787</v>
      </c>
      <c r="V38" s="39">
        <f>V10/V$19*100</f>
        <v>2.6272689268737754</v>
      </c>
      <c r="W38" s="39">
        <f>W10/W$19*100</f>
        <v>2.6272689268737754</v>
      </c>
      <c r="X38" s="39">
        <f>X10/X$19*100</f>
        <v>2.3568207050389449</v>
      </c>
      <c r="Y38" s="95">
        <f>Y10/Y$19*100</f>
        <v>2.3332950819819098</v>
      </c>
      <c r="Z38" s="95">
        <f>Z10/Z$19*100</f>
        <v>2.2275173355465716</v>
      </c>
      <c r="AA38" s="95">
        <f>AA10/AA$19*100</f>
        <v>2.4352054052444201</v>
      </c>
      <c r="AB38" s="95">
        <f>AB10/AB$19*100</f>
        <v>2.7455525583509535</v>
      </c>
      <c r="AC38" s="95">
        <f>AC10/AC$19*100</f>
        <v>2.2987938630704616</v>
      </c>
      <c r="AD38" s="95">
        <f>AD10/AD$19*100</f>
        <v>2.4899457060917514</v>
      </c>
      <c r="AE38" s="95">
        <f>AE10/AE$19*100</f>
        <v>2.1737891717342492</v>
      </c>
      <c r="AF38" s="95">
        <f>AF10/AF$19*100</f>
        <v>2.3202879722351213</v>
      </c>
    </row>
    <row r="39" spans="1:32" s="40" customFormat="1" ht="18" customHeight="1" x14ac:dyDescent="0.15">
      <c r="A39" s="23" t="s">
        <v>107</v>
      </c>
      <c r="B39" s="39" t="e">
        <f>B11/B$19*100</f>
        <v>#DIV/0!</v>
      </c>
      <c r="C39" s="39" t="e">
        <f>C11/C$19*100</f>
        <v>#DIV/0!</v>
      </c>
      <c r="D39" s="39">
        <f>D11/D$19*100</f>
        <v>9.7285817521465354</v>
      </c>
      <c r="E39" s="39">
        <f>E11/E$19*100</f>
        <v>13.386508487141239</v>
      </c>
      <c r="F39" s="39">
        <f>F11/F$19*100</f>
        <v>11.996727268663744</v>
      </c>
      <c r="G39" s="39">
        <f>G11/G$19*100</f>
        <v>9.1898400542743257</v>
      </c>
      <c r="H39" s="39">
        <f>H11/H$19*100</f>
        <v>9.8921222185748032</v>
      </c>
      <c r="I39" s="39">
        <f>I11/I$19*100</f>
        <v>9.6225959558906098</v>
      </c>
      <c r="J39" s="39">
        <f>J11/J$19*100</f>
        <v>9.5809539812926374</v>
      </c>
      <c r="K39" s="39">
        <f>K11/K$19*100</f>
        <v>11.215567986922347</v>
      </c>
      <c r="L39" s="39">
        <f>L11/L$19*100</f>
        <v>8.165884653918102</v>
      </c>
      <c r="M39" s="39">
        <f>M11/M$19*100</f>
        <v>11.827751959913039</v>
      </c>
      <c r="N39" s="39">
        <f>N11/N$19*100</f>
        <v>4.961126386650232</v>
      </c>
      <c r="O39" s="39">
        <f>O11/O$19*100</f>
        <v>5.40455419962663</v>
      </c>
      <c r="P39" s="39">
        <f>P11/P$19*100</f>
        <v>5.6825117855114442</v>
      </c>
      <c r="Q39" s="39">
        <f>Q11/Q$19*100</f>
        <v>6.382748752114022</v>
      </c>
      <c r="R39" s="39">
        <f>R11/R$19*100</f>
        <v>9.4174769103640088</v>
      </c>
      <c r="S39" s="39">
        <f>S11/S$19*100</f>
        <v>5.5749727543750618</v>
      </c>
      <c r="T39" s="39">
        <f>T11/T$19*100</f>
        <v>9.9997003704568677</v>
      </c>
      <c r="U39" s="39">
        <f>U11/U$19*100</f>
        <v>6.1729807604654798</v>
      </c>
      <c r="V39" s="39">
        <f>V11/V$19*100</f>
        <v>8.2154263824330691</v>
      </c>
      <c r="W39" s="39">
        <f>W11/W$19*100</f>
        <v>8.2154263824330691</v>
      </c>
      <c r="X39" s="39">
        <f>X11/X$19*100</f>
        <v>12.880747007715071</v>
      </c>
      <c r="Y39" s="95">
        <f>Y11/Y$19*100</f>
        <v>6.5450826542971363</v>
      </c>
      <c r="Z39" s="95">
        <f>Z11/Z$19*100</f>
        <v>13.100615470412416</v>
      </c>
      <c r="AA39" s="95">
        <f>AA11/AA$19*100</f>
        <v>5.1147262162242653</v>
      </c>
      <c r="AB39" s="95">
        <f>AB11/AB$19*100</f>
        <v>4.9777816667873376</v>
      </c>
      <c r="AC39" s="95">
        <f>AC11/AC$19*100</f>
        <v>4.5821619353107472</v>
      </c>
      <c r="AD39" s="95">
        <f>AD11/AD$19*100</f>
        <v>5.3893982341035631</v>
      </c>
      <c r="AE39" s="95">
        <f>AE11/AE$19*100</f>
        <v>8.7952521120837961</v>
      </c>
      <c r="AF39" s="95">
        <f>AF11/AF$19*100</f>
        <v>9.159702825784187</v>
      </c>
    </row>
    <row r="40" spans="1:32" s="40" customFormat="1" ht="18" customHeight="1" x14ac:dyDescent="0.15">
      <c r="A40" s="23" t="s">
        <v>108</v>
      </c>
      <c r="B40" s="39" t="e">
        <f>B12/B$19*100</f>
        <v>#DIV/0!</v>
      </c>
      <c r="C40" s="39" t="e">
        <f>C12/C$19*100</f>
        <v>#DIV/0!</v>
      </c>
      <c r="D40" s="39">
        <f>D12/D$19*100</f>
        <v>3.3206674858779497</v>
      </c>
      <c r="E40" s="39">
        <f>E12/E$19*100</f>
        <v>3.5317467311647741</v>
      </c>
      <c r="F40" s="39">
        <f>F12/F$19*100</f>
        <v>3.2951455294940173</v>
      </c>
      <c r="G40" s="39">
        <f>G12/G$19*100</f>
        <v>3.7634851890004852</v>
      </c>
      <c r="H40" s="39">
        <f>H12/H$19*100</f>
        <v>4.0319535361727414</v>
      </c>
      <c r="I40" s="39">
        <f>I12/I$19*100</f>
        <v>4.4991465596622167</v>
      </c>
      <c r="J40" s="39">
        <f>J12/J$19*100</f>
        <v>4.1303920310441384</v>
      </c>
      <c r="K40" s="39">
        <f>K12/K$19*100</f>
        <v>4.2294476063070938</v>
      </c>
      <c r="L40" s="39">
        <f>L12/L$19*100</f>
        <v>4.4544915426572249</v>
      </c>
      <c r="M40" s="39">
        <f>M12/M$19*100</f>
        <v>3.8964942573956636</v>
      </c>
      <c r="N40" s="39">
        <f>N12/N$19*100</f>
        <v>4.825378707762324</v>
      </c>
      <c r="O40" s="39">
        <f>O12/O$19*100</f>
        <v>4.2179241803731848</v>
      </c>
      <c r="P40" s="39">
        <f>P12/P$19*100</f>
        <v>3.8057583047468708</v>
      </c>
      <c r="Q40" s="39">
        <f>Q12/Q$19*100</f>
        <v>3.4782366055320404</v>
      </c>
      <c r="R40" s="39">
        <f>R12/R$19*100</f>
        <v>4.5970167804003044</v>
      </c>
      <c r="S40" s="39">
        <f>S12/S$19*100</f>
        <v>4.7530555630612374</v>
      </c>
      <c r="T40" s="39">
        <f>T12/T$19*100</f>
        <v>4.3854289940671229</v>
      </c>
      <c r="U40" s="39">
        <f>U12/U$19*100</f>
        <v>4.0841727818303273</v>
      </c>
      <c r="V40" s="39">
        <f>V12/V$19*100</f>
        <v>4.4075766716367228</v>
      </c>
      <c r="W40" s="39">
        <f>W12/W$19*100</f>
        <v>4.4075766716367228</v>
      </c>
      <c r="X40" s="39">
        <f>X12/X$19*100</f>
        <v>3.7125148525661724</v>
      </c>
      <c r="Y40" s="95">
        <f>Y12/Y$19*100</f>
        <v>4.2084480500327679</v>
      </c>
      <c r="Z40" s="95">
        <f>Z12/Z$19*100</f>
        <v>7.0528942481118166</v>
      </c>
      <c r="AA40" s="95">
        <f>AA12/AA$19*100</f>
        <v>8.0484831556994063</v>
      </c>
      <c r="AB40" s="95">
        <f>AB12/AB$19*100</f>
        <v>4.5020534099537048</v>
      </c>
      <c r="AC40" s="95">
        <f>AC12/AC$19*100</f>
        <v>4.9583094113315402</v>
      </c>
      <c r="AD40" s="95">
        <f>AD12/AD$19*100</f>
        <v>4.606853877045757</v>
      </c>
      <c r="AE40" s="95">
        <f>AE12/AE$19*100</f>
        <v>4.5354713951762333</v>
      </c>
      <c r="AF40" s="95">
        <f>AF12/AF$19*100</f>
        <v>4.9595630878772443</v>
      </c>
    </row>
    <row r="41" spans="1:32" s="40" customFormat="1" ht="18" customHeight="1" x14ac:dyDescent="0.15">
      <c r="A41" s="23" t="s">
        <v>109</v>
      </c>
      <c r="B41" s="39" t="e">
        <f>B13/B$19*100</f>
        <v>#DIV/0!</v>
      </c>
      <c r="C41" s="39" t="e">
        <f>C13/C$19*100</f>
        <v>#DIV/0!</v>
      </c>
      <c r="D41" s="39">
        <f>D13/D$19*100</f>
        <v>21.669033969234412</v>
      </c>
      <c r="E41" s="39">
        <f>E13/E$19*100</f>
        <v>26.091645778843848</v>
      </c>
      <c r="F41" s="39">
        <f>F13/F$19*100</f>
        <v>20.986616426915237</v>
      </c>
      <c r="G41" s="39">
        <f>G13/G$19*100</f>
        <v>20.81424146806166</v>
      </c>
      <c r="H41" s="39">
        <f>H13/H$19*100</f>
        <v>18.580149172286195</v>
      </c>
      <c r="I41" s="39">
        <f>I13/I$19*100</f>
        <v>13.204986636921026</v>
      </c>
      <c r="J41" s="39">
        <f>J13/J$19*100</f>
        <v>12.102782468518692</v>
      </c>
      <c r="K41" s="39">
        <f>K13/K$19*100</f>
        <v>13.211822206899914</v>
      </c>
      <c r="L41" s="39">
        <f>L13/L$19*100</f>
        <v>13.679544768144844</v>
      </c>
      <c r="M41" s="39">
        <f>M13/M$19*100</f>
        <v>20.810164434616116</v>
      </c>
      <c r="N41" s="39">
        <f>N13/N$19*100</f>
        <v>13.253258308961351</v>
      </c>
      <c r="O41" s="39">
        <f>O13/O$19*100</f>
        <v>20.388660654988097</v>
      </c>
      <c r="P41" s="39">
        <f>P13/P$19*100</f>
        <v>25.529860163501084</v>
      </c>
      <c r="Q41" s="39">
        <f>Q13/Q$19*100</f>
        <v>34.722822257353009</v>
      </c>
      <c r="R41" s="39">
        <f>R13/R$19*100</f>
        <v>13.443362160037756</v>
      </c>
      <c r="S41" s="39">
        <f>S13/S$19*100</f>
        <v>13.979842740954904</v>
      </c>
      <c r="T41" s="39">
        <f>T13/T$19*100</f>
        <v>12.207970103346693</v>
      </c>
      <c r="U41" s="39">
        <f>U13/U$19*100</f>
        <v>12.596846064412251</v>
      </c>
      <c r="V41" s="39">
        <f>V13/V$19*100</f>
        <v>12.889712334158613</v>
      </c>
      <c r="W41" s="39">
        <f>W13/W$19*100</f>
        <v>12.889712334158613</v>
      </c>
      <c r="X41" s="39">
        <f>X13/X$19*100</f>
        <v>10.996757363799716</v>
      </c>
      <c r="Y41" s="95">
        <f>Y13/Y$19*100</f>
        <v>12.168076139315009</v>
      </c>
      <c r="Z41" s="95">
        <f>Z13/Z$19*100</f>
        <v>14.115277446150209</v>
      </c>
      <c r="AA41" s="95">
        <f>AA13/AA$19*100</f>
        <v>11.262314373819272</v>
      </c>
      <c r="AB41" s="95">
        <f>AB13/AB$19*100</f>
        <v>12.897319435630719</v>
      </c>
      <c r="AC41" s="95">
        <f>AC13/AC$19*100</f>
        <v>12.011718140574002</v>
      </c>
      <c r="AD41" s="95">
        <f>AD13/AD$19*100</f>
        <v>11.341597919313866</v>
      </c>
      <c r="AE41" s="95">
        <f>AE13/AE$19*100</f>
        <v>10.901944350477883</v>
      </c>
      <c r="AF41" s="95">
        <f>AF13/AF$19*100</f>
        <v>11.081442542301538</v>
      </c>
    </row>
    <row r="42" spans="1:32" s="40" customFormat="1" ht="18" customHeight="1" x14ac:dyDescent="0.15">
      <c r="A42" s="23" t="s">
        <v>110</v>
      </c>
      <c r="B42" s="39" t="e">
        <f>B14/B$19*100</f>
        <v>#DIV/0!</v>
      </c>
      <c r="C42" s="39" t="e">
        <f>C14/C$19*100</f>
        <v>#DIV/0!</v>
      </c>
      <c r="D42" s="39">
        <f>D14/D$19*100</f>
        <v>0.58059263550860407</v>
      </c>
      <c r="E42" s="39">
        <f>E14/E$19*100</f>
        <v>0</v>
      </c>
      <c r="F42" s="39">
        <f>F14/F$19*100</f>
        <v>0.48971125369028473</v>
      </c>
      <c r="G42" s="39">
        <f>G14/G$19*100</f>
        <v>0.2083868612614265</v>
      </c>
      <c r="H42" s="39">
        <f>H14/H$19*100</f>
        <v>0</v>
      </c>
      <c r="I42" s="39">
        <f>I14/I$19*100</f>
        <v>0.42625227396932108</v>
      </c>
      <c r="J42" s="39">
        <f>J14/J$19*100</f>
        <v>0.61765132217342211</v>
      </c>
      <c r="K42" s="39">
        <f>K14/K$19*100</f>
        <v>3.34327482536909</v>
      </c>
      <c r="L42" s="39">
        <f>L14/L$19*100</f>
        <v>1.9123556594690263</v>
      </c>
      <c r="M42" s="39">
        <f>M14/M$19*100</f>
        <v>0</v>
      </c>
      <c r="N42" s="39">
        <f>N14/N$19*100</f>
        <v>1.179281749823136</v>
      </c>
      <c r="O42" s="39">
        <f>O14/O$19*100</f>
        <v>0.52303172930753938</v>
      </c>
      <c r="P42" s="39">
        <f>P14/P$19*100</f>
        <v>0</v>
      </c>
      <c r="Q42" s="39">
        <f>Q14/Q$19*100</f>
        <v>0</v>
      </c>
      <c r="R42" s="39">
        <f>R14/R$19*100</f>
        <v>0</v>
      </c>
      <c r="S42" s="39">
        <f>S14/S$19*100</f>
        <v>0</v>
      </c>
      <c r="T42" s="39">
        <f>T14/T$19*100</f>
        <v>0.28832437171828618</v>
      </c>
      <c r="U42" s="39">
        <f>U14/U$19*100</f>
        <v>0.43868456096554626</v>
      </c>
      <c r="V42" s="39">
        <f>V14/V$19*100</f>
        <v>0</v>
      </c>
      <c r="W42" s="39">
        <f>W14/W$19*100</f>
        <v>0</v>
      </c>
      <c r="X42" s="39">
        <f>X14/X$19*100</f>
        <v>0.89198027345247821</v>
      </c>
      <c r="Y42" s="95">
        <f>Y14/Y$19*100</f>
        <v>1.6713524572160128</v>
      </c>
      <c r="Z42" s="95">
        <f>Z14/Z$19*100</f>
        <v>0.53689972146926823</v>
      </c>
      <c r="AA42" s="95">
        <f>AA14/AA$19*100</f>
        <v>1.2931551440054285</v>
      </c>
      <c r="AB42" s="95">
        <f>AB14/AB$19*100</f>
        <v>2.5074948398564798</v>
      </c>
      <c r="AC42" s="95">
        <f>AC14/AC$19*100</f>
        <v>0.90518774611059449</v>
      </c>
      <c r="AD42" s="95">
        <f>AD14/AD$19*100</f>
        <v>1.9676931568989073E-2</v>
      </c>
      <c r="AE42" s="95">
        <f>AE14/AE$19*100</f>
        <v>0</v>
      </c>
      <c r="AF42" s="95">
        <f>AF14/AF$19*100</f>
        <v>2.8584070287090286</v>
      </c>
    </row>
    <row r="43" spans="1:32" s="40" customFormat="1" ht="18" customHeight="1" x14ac:dyDescent="0.15">
      <c r="A43" s="23" t="s">
        <v>111</v>
      </c>
      <c r="B43" s="39" t="e">
        <f>B15/B$19*100</f>
        <v>#DIV/0!</v>
      </c>
      <c r="C43" s="39" t="e">
        <f>C15/C$19*100</f>
        <v>#DIV/0!</v>
      </c>
      <c r="D43" s="39">
        <f>D15/D$19*100</f>
        <v>7.6639668515343082</v>
      </c>
      <c r="E43" s="39">
        <f>E15/E$19*100</f>
        <v>7.2095168356831136</v>
      </c>
      <c r="F43" s="39">
        <f>F15/F$19*100</f>
        <v>6.9667005092912824</v>
      </c>
      <c r="G43" s="39">
        <f>G15/G$19*100</f>
        <v>7.8377545263672159</v>
      </c>
      <c r="H43" s="39">
        <f>H15/H$19*100</f>
        <v>8.8720785782789768</v>
      </c>
      <c r="I43" s="39">
        <f>I15/I$19*100</f>
        <v>10.362319111823142</v>
      </c>
      <c r="J43" s="39">
        <f>J15/J$19*100</f>
        <v>11.760968255096699</v>
      </c>
      <c r="K43" s="39">
        <f>K15/K$19*100</f>
        <v>10.898350412957432</v>
      </c>
      <c r="L43" s="39">
        <f>L15/L$19*100</f>
        <v>11.626100309859465</v>
      </c>
      <c r="M43" s="39">
        <f>M15/M$19*100</f>
        <v>10.815955553045374</v>
      </c>
      <c r="N43" s="39">
        <f>N15/N$19*100</f>
        <v>12.64045189663849</v>
      </c>
      <c r="O43" s="39">
        <f>O15/O$19*100</f>
        <v>12.518877151032189</v>
      </c>
      <c r="P43" s="39">
        <f>P15/P$19*100</f>
        <v>12.285320847662206</v>
      </c>
      <c r="Q43" s="39">
        <f>Q15/Q$19*100</f>
        <v>11.374485105711491</v>
      </c>
      <c r="R43" s="39">
        <f>R15/R$19*100</f>
        <v>17.628195976802033</v>
      </c>
      <c r="S43" s="39">
        <f>S15/S$19*100</f>
        <v>15.758891981229791</v>
      </c>
      <c r="T43" s="39">
        <f>T15/T$19*100</f>
        <v>17.358134442713489</v>
      </c>
      <c r="U43" s="39">
        <f>U15/U$19*100</f>
        <v>15.90951045950993</v>
      </c>
      <c r="V43" s="39">
        <f>V15/V$19*100</f>
        <v>13.195565899968098</v>
      </c>
      <c r="W43" s="39">
        <f>W15/W$19*100</f>
        <v>13.195565899968098</v>
      </c>
      <c r="X43" s="39">
        <f>X15/X$19*100</f>
        <v>17.459264649657698</v>
      </c>
      <c r="Y43" s="95">
        <f>Y15/Y$19*100</f>
        <v>13.63136963446351</v>
      </c>
      <c r="Z43" s="95">
        <f>Z15/Z$19*100</f>
        <v>10.681115368693058</v>
      </c>
      <c r="AA43" s="95">
        <f>AA15/AA$19*100</f>
        <v>13.873034066916784</v>
      </c>
      <c r="AB43" s="95">
        <f>AB15/AB$19*100</f>
        <v>9.9994308451716893</v>
      </c>
      <c r="AC43" s="95">
        <f>AC15/AC$19*100</f>
        <v>10.628018852617586</v>
      </c>
      <c r="AD43" s="95">
        <f>AD15/AD$19*100</f>
        <v>9.9384987716855751</v>
      </c>
      <c r="AE43" s="95">
        <f>AE15/AE$19*100</f>
        <v>8.1245712900859548</v>
      </c>
      <c r="AF43" s="95">
        <f>AF15/AF$19*100</f>
        <v>7.5837615119916322</v>
      </c>
    </row>
    <row r="44" spans="1:32" s="40" customFormat="1" ht="18" customHeight="1" x14ac:dyDescent="0.15">
      <c r="A44" s="23" t="s">
        <v>81</v>
      </c>
      <c r="B44" s="39" t="e">
        <f>B16/B$19*100</f>
        <v>#DIV/0!</v>
      </c>
      <c r="C44" s="39" t="e">
        <f>C16/C$19*100</f>
        <v>#DIV/0!</v>
      </c>
      <c r="D44" s="39">
        <f>D16/D$19*100</f>
        <v>0</v>
      </c>
      <c r="E44" s="39">
        <f>E16/E$19*100</f>
        <v>0</v>
      </c>
      <c r="F44" s="39">
        <f>F16/F$19*100</f>
        <v>0</v>
      </c>
      <c r="G44" s="39">
        <f>G16/G$19*100</f>
        <v>0</v>
      </c>
      <c r="H44" s="39">
        <f>H16/H$19*100</f>
        <v>0</v>
      </c>
      <c r="I44" s="39">
        <f>I16/I$19*100</f>
        <v>0</v>
      </c>
      <c r="J44" s="39">
        <f>J16/J$19*100</f>
        <v>0</v>
      </c>
      <c r="K44" s="39">
        <f>K16/K$19*100</f>
        <v>0</v>
      </c>
      <c r="L44" s="39">
        <f>L16/L$19*100</f>
        <v>0</v>
      </c>
      <c r="M44" s="39">
        <f>M16/M$19*100</f>
        <v>0</v>
      </c>
      <c r="N44" s="39">
        <f>N16/N$19*100</f>
        <v>0</v>
      </c>
      <c r="O44" s="39">
        <f>O16/O$19*100</f>
        <v>0</v>
      </c>
      <c r="P44" s="39">
        <f>P16/P$19*100</f>
        <v>0</v>
      </c>
      <c r="Q44" s="39">
        <f>Q16/Q$19*100</f>
        <v>0</v>
      </c>
      <c r="R44" s="39">
        <f>R16/R$19*100</f>
        <v>0</v>
      </c>
      <c r="S44" s="39">
        <f>S16/S$19*100</f>
        <v>0</v>
      </c>
      <c r="T44" s="39">
        <f>T16/T$19*100</f>
        <v>0</v>
      </c>
      <c r="U44" s="39">
        <f>U16/U$19*100</f>
        <v>0</v>
      </c>
      <c r="V44" s="39">
        <f>V16/V$19*100</f>
        <v>0</v>
      </c>
      <c r="W44" s="39">
        <f>W16/W$19*100</f>
        <v>0</v>
      </c>
      <c r="X44" s="39">
        <f>X16/X$19*100</f>
        <v>0</v>
      </c>
      <c r="Y44" s="95">
        <f>Y16/Y$19*100</f>
        <v>0</v>
      </c>
      <c r="Z44" s="95">
        <f>Z16/Z$19*100</f>
        <v>0</v>
      </c>
      <c r="AA44" s="95">
        <f>AA16/AA$19*100</f>
        <v>0</v>
      </c>
      <c r="AB44" s="95">
        <f>AB16/AB$19*100</f>
        <v>0</v>
      </c>
      <c r="AC44" s="95">
        <f>AC16/AC$19*100</f>
        <v>0</v>
      </c>
      <c r="AD44" s="95">
        <f>AD16/AD$19*100</f>
        <v>0</v>
      </c>
      <c r="AE44" s="95">
        <f>AE16/AE$19*100</f>
        <v>0</v>
      </c>
      <c r="AF44" s="95">
        <f>AF16/AF$19*100</f>
        <v>0</v>
      </c>
    </row>
    <row r="45" spans="1:32" s="40" customFormat="1" ht="18" customHeight="1" x14ac:dyDescent="0.15">
      <c r="A45" s="23" t="s">
        <v>113</v>
      </c>
      <c r="B45" s="39" t="e">
        <f>B17/B$19*100</f>
        <v>#DIV/0!</v>
      </c>
      <c r="C45" s="39" t="e">
        <f>C17/C$19*100</f>
        <v>#DIV/0!</v>
      </c>
      <c r="D45" s="39">
        <f>D17/D$19*100</f>
        <v>0</v>
      </c>
      <c r="E45" s="39">
        <f>E17/E$19*100</f>
        <v>0</v>
      </c>
      <c r="F45" s="39">
        <f>F17/F$19*100</f>
        <v>0</v>
      </c>
      <c r="G45" s="39">
        <f>G17/G$19*100</f>
        <v>0</v>
      </c>
      <c r="H45" s="39">
        <f>H17/H$19*100</f>
        <v>0</v>
      </c>
      <c r="I45" s="39">
        <f>I17/I$19*100</f>
        <v>0</v>
      </c>
      <c r="J45" s="39">
        <f>J17/J$19*100</f>
        <v>0</v>
      </c>
      <c r="K45" s="39">
        <f>K17/K$19*100</f>
        <v>0</v>
      </c>
      <c r="L45" s="39">
        <f>L17/L$19*100</f>
        <v>0</v>
      </c>
      <c r="M45" s="39">
        <f>M17/M$19*100</f>
        <v>0</v>
      </c>
      <c r="N45" s="39">
        <f>N17/N$19*100</f>
        <v>0</v>
      </c>
      <c r="O45" s="39">
        <f>O17/O$19*100</f>
        <v>0</v>
      </c>
      <c r="P45" s="39">
        <f>P17/P$19*100</f>
        <v>0</v>
      </c>
      <c r="Q45" s="39">
        <f>Q17/Q$19*100</f>
        <v>0</v>
      </c>
      <c r="R45" s="39">
        <f>R17/R$19*100</f>
        <v>0</v>
      </c>
      <c r="S45" s="39">
        <f>S17/S$19*100</f>
        <v>0</v>
      </c>
      <c r="T45" s="39">
        <f>T17/T$19*100</f>
        <v>0</v>
      </c>
      <c r="U45" s="39">
        <f>U17/U$19*100</f>
        <v>0</v>
      </c>
      <c r="V45" s="39">
        <f>V17/V$19*100</f>
        <v>0</v>
      </c>
      <c r="W45" s="39">
        <f>W17/W$19*100</f>
        <v>0</v>
      </c>
      <c r="X45" s="39">
        <f>X17/X$19*100</f>
        <v>0</v>
      </c>
      <c r="Y45" s="95">
        <f>Y17/Y$19*100</f>
        <v>0</v>
      </c>
      <c r="Z45" s="95">
        <f>Z17/Z$19*100</f>
        <v>0</v>
      </c>
      <c r="AA45" s="95">
        <f>AA17/AA$19*100</f>
        <v>0</v>
      </c>
      <c r="AB45" s="95">
        <f>AB17/AB$19*100</f>
        <v>0</v>
      </c>
      <c r="AC45" s="95">
        <f>AC17/AC$19*100</f>
        <v>0</v>
      </c>
      <c r="AD45" s="95">
        <f>AD17/AD$19*100</f>
        <v>0</v>
      </c>
      <c r="AE45" s="95">
        <f>AE17/AE$19*100</f>
        <v>0</v>
      </c>
      <c r="AF45" s="95">
        <f>AF17/AF$19*100</f>
        <v>0</v>
      </c>
    </row>
    <row r="46" spans="1:32" s="40" customFormat="1" ht="18" customHeight="1" x14ac:dyDescent="0.15">
      <c r="A46" s="23" t="s">
        <v>112</v>
      </c>
      <c r="B46" s="39" t="e">
        <f>B18/B$19*100</f>
        <v>#DIV/0!</v>
      </c>
      <c r="C46" s="39" t="e">
        <f>C18/C$19*100</f>
        <v>#DIV/0!</v>
      </c>
      <c r="D46" s="39">
        <f>D18/D$19*100</f>
        <v>0</v>
      </c>
      <c r="E46" s="39">
        <f>E18/E$19*100</f>
        <v>0</v>
      </c>
      <c r="F46" s="39">
        <f>F18/F$19*100</f>
        <v>0</v>
      </c>
      <c r="G46" s="39">
        <f>G18/G$19*100</f>
        <v>0</v>
      </c>
      <c r="H46" s="39">
        <f>H18/H$19*100</f>
        <v>0</v>
      </c>
      <c r="I46" s="39">
        <f>I18/I$19*100</f>
        <v>0</v>
      </c>
      <c r="J46" s="39">
        <f>J18/J$19*100</f>
        <v>0</v>
      </c>
      <c r="K46" s="39">
        <f>K18/K$19*100</f>
        <v>0</v>
      </c>
      <c r="L46" s="39">
        <f>L18/L$19*100</f>
        <v>0</v>
      </c>
      <c r="M46" s="39">
        <f>M18/M$19*100</f>
        <v>0</v>
      </c>
      <c r="N46" s="39">
        <f>N18/N$19*100</f>
        <v>0</v>
      </c>
      <c r="O46" s="39">
        <f>O18/O$19*100</f>
        <v>0</v>
      </c>
      <c r="P46" s="39">
        <f>P18/P$19*100</f>
        <v>0</v>
      </c>
      <c r="Q46" s="39">
        <f>Q18/Q$19*100</f>
        <v>0</v>
      </c>
      <c r="R46" s="39">
        <f>R18/R$19*100</f>
        <v>0</v>
      </c>
      <c r="S46" s="39">
        <f>S18/S$19*100</f>
        <v>0</v>
      </c>
      <c r="T46" s="39">
        <f>T18/T$19*100</f>
        <v>0</v>
      </c>
      <c r="U46" s="39">
        <f>U18/U$19*100</f>
        <v>0</v>
      </c>
      <c r="V46" s="39">
        <f>V18/V$19*100</f>
        <v>0</v>
      </c>
      <c r="W46" s="39">
        <f>W18/W$19*100</f>
        <v>0</v>
      </c>
      <c r="X46" s="39">
        <f>X18/X$19*100</f>
        <v>0</v>
      </c>
      <c r="Y46" s="95">
        <f>Y18/Y$19*100</f>
        <v>0</v>
      </c>
      <c r="Z46" s="95">
        <f>Z18/Z$19*100</f>
        <v>0</v>
      </c>
      <c r="AA46" s="95">
        <f>AA18/AA$19*100</f>
        <v>0</v>
      </c>
      <c r="AB46" s="95">
        <f>AB18/AB$19*100</f>
        <v>0</v>
      </c>
      <c r="AC46" s="95">
        <f>AC18/AC$19*100</f>
        <v>0</v>
      </c>
      <c r="AD46" s="95">
        <f>AD18/AD$19*100</f>
        <v>0</v>
      </c>
      <c r="AE46" s="95">
        <f>AE18/AE$19*100</f>
        <v>0</v>
      </c>
      <c r="AF46" s="95">
        <f>AF18/AF$19*100</f>
        <v>0</v>
      </c>
    </row>
    <row r="47" spans="1:32" s="40" customFormat="1" ht="18" customHeight="1" x14ac:dyDescent="0.15">
      <c r="A47" s="23" t="s">
        <v>114</v>
      </c>
      <c r="B47" s="39" t="e">
        <f t="shared" ref="B47:L47" si="5">SUM(B32:B46)</f>
        <v>#DIV/0!</v>
      </c>
      <c r="C47" s="36" t="e">
        <f t="shared" si="5"/>
        <v>#DIV/0!</v>
      </c>
      <c r="D47" s="36">
        <f t="shared" si="5"/>
        <v>100</v>
      </c>
      <c r="E47" s="36">
        <f t="shared" si="5"/>
        <v>100.00000000000001</v>
      </c>
      <c r="F47" s="36">
        <f t="shared" si="5"/>
        <v>100.00000000000001</v>
      </c>
      <c r="G47" s="36">
        <f t="shared" si="5"/>
        <v>100.00000000000001</v>
      </c>
      <c r="H47" s="36">
        <f t="shared" si="5"/>
        <v>100</v>
      </c>
      <c r="I47" s="36">
        <f t="shared" si="5"/>
        <v>99.999999999999986</v>
      </c>
      <c r="J47" s="36">
        <f t="shared" si="5"/>
        <v>100</v>
      </c>
      <c r="K47" s="36">
        <f t="shared" si="5"/>
        <v>99.999999999999986</v>
      </c>
      <c r="L47" s="36">
        <f t="shared" si="5"/>
        <v>100.00000000000001</v>
      </c>
      <c r="M47" s="36">
        <f t="shared" ref="M47:U47" si="6">SUM(M32:M46)</f>
        <v>99.999999999999986</v>
      </c>
      <c r="N47" s="36">
        <f t="shared" si="6"/>
        <v>100</v>
      </c>
      <c r="O47" s="36">
        <f t="shared" si="6"/>
        <v>100</v>
      </c>
      <c r="P47" s="36">
        <f t="shared" si="6"/>
        <v>100</v>
      </c>
      <c r="Q47" s="36">
        <f t="shared" si="6"/>
        <v>100</v>
      </c>
      <c r="R47" s="36">
        <f t="shared" si="6"/>
        <v>100</v>
      </c>
      <c r="S47" s="36">
        <f t="shared" si="6"/>
        <v>100.00000000000001</v>
      </c>
      <c r="T47" s="36">
        <f t="shared" si="6"/>
        <v>100.00000000000003</v>
      </c>
      <c r="U47" s="36">
        <f t="shared" si="6"/>
        <v>100.00000000000001</v>
      </c>
      <c r="V47" s="36">
        <f t="shared" ref="V47:AE47" si="7">SUM(V32:V46)</f>
        <v>100</v>
      </c>
      <c r="W47" s="36">
        <f t="shared" si="7"/>
        <v>100</v>
      </c>
      <c r="X47" s="36">
        <f t="shared" si="7"/>
        <v>99.999999999999986</v>
      </c>
      <c r="Y47" s="25">
        <f t="shared" si="7"/>
        <v>100</v>
      </c>
      <c r="Z47" s="25">
        <f t="shared" si="7"/>
        <v>100.00000000000001</v>
      </c>
      <c r="AA47" s="25">
        <f t="shared" si="7"/>
        <v>99.999999999999986</v>
      </c>
      <c r="AB47" s="25">
        <f t="shared" si="7"/>
        <v>99.999999999999986</v>
      </c>
      <c r="AC47" s="25">
        <f t="shared" si="7"/>
        <v>100</v>
      </c>
      <c r="AD47" s="25">
        <f t="shared" si="7"/>
        <v>100</v>
      </c>
      <c r="AE47" s="25">
        <f t="shared" si="7"/>
        <v>100</v>
      </c>
      <c r="AF47" s="25" t="e">
        <f t="shared" ref="AF47" si="8">SUM(AF32:AF46)</f>
        <v>#VALUE!</v>
      </c>
    </row>
    <row r="48" spans="1:32" s="40" customFormat="1" ht="18" customHeight="1" x14ac:dyDescent="0.15">
      <c r="J48" s="41"/>
      <c r="K48" s="41"/>
      <c r="Y48" s="96"/>
      <c r="Z48" s="96"/>
      <c r="AA48" s="96"/>
      <c r="AB48" s="96"/>
      <c r="AC48" s="96"/>
      <c r="AD48" s="96"/>
      <c r="AE48" s="96"/>
      <c r="AF48" s="96"/>
    </row>
    <row r="49" spans="10:32" s="40" customFormat="1" ht="18" customHeight="1" x14ac:dyDescent="0.15">
      <c r="J49" s="41"/>
      <c r="K49" s="41"/>
      <c r="Y49" s="96"/>
      <c r="Z49" s="96"/>
      <c r="AA49" s="96"/>
      <c r="AB49" s="96"/>
      <c r="AC49" s="96"/>
      <c r="AD49" s="96"/>
      <c r="AE49" s="96"/>
      <c r="AF49" s="96"/>
    </row>
    <row r="50" spans="10:32" s="40" customFormat="1" ht="18" customHeight="1" x14ac:dyDescent="0.15">
      <c r="J50" s="41"/>
      <c r="K50" s="41"/>
      <c r="Y50" s="96"/>
      <c r="Z50" s="96"/>
      <c r="AA50" s="96"/>
      <c r="AB50" s="96"/>
      <c r="AC50" s="96"/>
      <c r="AD50" s="96"/>
      <c r="AE50" s="96"/>
      <c r="AF50" s="96"/>
    </row>
    <row r="51" spans="10:32" s="40" customFormat="1" ht="18" customHeight="1" x14ac:dyDescent="0.15">
      <c r="J51" s="41"/>
      <c r="K51" s="41"/>
      <c r="Y51" s="96"/>
      <c r="Z51" s="96"/>
      <c r="AA51" s="96"/>
      <c r="AB51" s="96"/>
      <c r="AC51" s="96"/>
      <c r="AD51" s="96"/>
      <c r="AE51" s="96"/>
      <c r="AF51" s="96"/>
    </row>
    <row r="52" spans="10:32" s="40" customFormat="1" ht="18" customHeight="1" x14ac:dyDescent="0.15">
      <c r="J52" s="41"/>
      <c r="K52" s="41"/>
      <c r="Y52" s="96"/>
      <c r="Z52" s="96"/>
      <c r="AA52" s="96"/>
      <c r="AB52" s="96"/>
      <c r="AC52" s="96"/>
      <c r="AD52" s="96"/>
      <c r="AE52" s="96"/>
      <c r="AF52" s="96"/>
    </row>
    <row r="53" spans="10:32" s="40" customFormat="1" ht="18" customHeight="1" x14ac:dyDescent="0.15">
      <c r="J53" s="41"/>
      <c r="K53" s="41"/>
      <c r="Y53" s="96"/>
      <c r="Z53" s="96"/>
      <c r="AA53" s="96"/>
      <c r="AB53" s="96"/>
      <c r="AC53" s="96"/>
      <c r="AD53" s="96"/>
      <c r="AE53" s="96"/>
      <c r="AF53" s="96"/>
    </row>
    <row r="54" spans="10:32" s="40" customFormat="1" ht="18" customHeight="1" x14ac:dyDescent="0.15">
      <c r="J54" s="41"/>
      <c r="K54" s="41"/>
      <c r="Y54" s="96"/>
      <c r="Z54" s="96"/>
      <c r="AA54" s="96"/>
      <c r="AB54" s="96"/>
      <c r="AC54" s="96"/>
      <c r="AD54" s="96"/>
      <c r="AE54" s="96"/>
      <c r="AF54" s="96"/>
    </row>
    <row r="55" spans="10:32" s="40" customFormat="1" ht="18" customHeight="1" x14ac:dyDescent="0.15">
      <c r="J55" s="41"/>
      <c r="K55" s="41"/>
      <c r="Y55" s="96"/>
      <c r="Z55" s="96"/>
      <c r="AA55" s="96"/>
      <c r="AB55" s="96"/>
      <c r="AC55" s="96"/>
      <c r="AD55" s="96"/>
      <c r="AE55" s="96"/>
      <c r="AF55" s="96"/>
    </row>
    <row r="56" spans="10:32" s="40" customFormat="1" ht="18" customHeight="1" x14ac:dyDescent="0.15">
      <c r="J56" s="41"/>
      <c r="K56" s="41"/>
      <c r="Y56" s="96"/>
      <c r="Z56" s="96"/>
      <c r="AA56" s="96"/>
      <c r="AB56" s="96"/>
      <c r="AC56" s="96"/>
      <c r="AD56" s="96"/>
      <c r="AE56" s="96"/>
      <c r="AF56" s="96"/>
    </row>
    <row r="57" spans="10:32" s="40" customFormat="1" ht="18" customHeight="1" x14ac:dyDescent="0.15">
      <c r="J57" s="41"/>
      <c r="K57" s="41"/>
      <c r="Y57" s="96"/>
      <c r="Z57" s="96"/>
      <c r="AA57" s="96"/>
      <c r="AB57" s="96"/>
      <c r="AC57" s="96"/>
      <c r="AD57" s="96"/>
      <c r="AE57" s="96"/>
      <c r="AF57" s="96"/>
    </row>
    <row r="58" spans="10:32" s="40" customFormat="1" ht="18" customHeight="1" x14ac:dyDescent="0.15">
      <c r="J58" s="41"/>
      <c r="K58" s="41"/>
      <c r="Y58" s="96"/>
      <c r="Z58" s="96"/>
      <c r="AA58" s="96"/>
      <c r="AB58" s="96"/>
      <c r="AC58" s="96"/>
      <c r="AD58" s="96"/>
      <c r="AE58" s="96"/>
      <c r="AF58" s="96"/>
    </row>
    <row r="59" spans="10:32" s="40" customFormat="1" ht="18" customHeight="1" x14ac:dyDescent="0.15">
      <c r="J59" s="41"/>
      <c r="K59" s="41"/>
      <c r="Y59" s="96"/>
      <c r="Z59" s="96"/>
      <c r="AA59" s="96"/>
      <c r="AB59" s="96"/>
      <c r="AC59" s="96"/>
      <c r="AD59" s="96"/>
      <c r="AE59" s="96"/>
      <c r="AF59" s="96"/>
    </row>
    <row r="60" spans="10:32" s="40" customFormat="1" ht="18" customHeight="1" x14ac:dyDescent="0.15">
      <c r="J60" s="41"/>
      <c r="K60" s="41"/>
      <c r="Y60" s="96"/>
      <c r="Z60" s="96"/>
      <c r="AA60" s="96"/>
      <c r="AB60" s="96"/>
      <c r="AC60" s="96"/>
      <c r="AD60" s="96"/>
      <c r="AE60" s="96"/>
      <c r="AF60" s="96"/>
    </row>
    <row r="61" spans="10:32" s="40" customFormat="1" ht="18" customHeight="1" x14ac:dyDescent="0.15">
      <c r="J61" s="41"/>
      <c r="K61" s="41"/>
      <c r="Y61" s="96"/>
      <c r="Z61" s="96"/>
      <c r="AA61" s="96"/>
      <c r="AB61" s="96"/>
      <c r="AC61" s="96"/>
      <c r="AD61" s="96"/>
      <c r="AE61" s="96"/>
      <c r="AF61" s="96"/>
    </row>
    <row r="62" spans="10:32" s="40" customFormat="1" ht="18" customHeight="1" x14ac:dyDescent="0.15">
      <c r="J62" s="41"/>
      <c r="K62" s="41"/>
      <c r="Y62" s="96"/>
      <c r="Z62" s="96"/>
      <c r="AA62" s="96"/>
      <c r="AB62" s="96"/>
      <c r="AC62" s="96"/>
      <c r="AD62" s="96"/>
      <c r="AE62" s="96"/>
      <c r="AF62" s="96"/>
    </row>
    <row r="63" spans="10:32" s="40" customFormat="1" ht="18" customHeight="1" x14ac:dyDescent="0.15">
      <c r="J63" s="41"/>
      <c r="K63" s="41"/>
      <c r="Y63" s="96"/>
      <c r="Z63" s="96"/>
      <c r="AA63" s="96"/>
      <c r="AB63" s="96"/>
      <c r="AC63" s="96"/>
      <c r="AD63" s="96"/>
      <c r="AE63" s="96"/>
      <c r="AF63" s="96"/>
    </row>
    <row r="64" spans="10:32" s="40" customFormat="1" ht="18" customHeight="1" x14ac:dyDescent="0.15">
      <c r="J64" s="41"/>
      <c r="K64" s="41"/>
      <c r="Y64" s="96"/>
      <c r="Z64" s="96"/>
      <c r="AA64" s="96"/>
      <c r="AB64" s="96"/>
      <c r="AC64" s="96"/>
      <c r="AD64" s="96"/>
      <c r="AE64" s="96"/>
      <c r="AF64" s="96"/>
    </row>
    <row r="65" spans="10:32" s="40" customFormat="1" ht="18" customHeight="1" x14ac:dyDescent="0.15">
      <c r="J65" s="41"/>
      <c r="K65" s="41"/>
      <c r="Y65" s="96"/>
      <c r="Z65" s="96"/>
      <c r="AA65" s="96"/>
      <c r="AB65" s="96"/>
      <c r="AC65" s="96"/>
      <c r="AD65" s="96"/>
      <c r="AE65" s="96"/>
      <c r="AF65" s="96"/>
    </row>
    <row r="66" spans="10:32" s="40" customFormat="1" ht="18" customHeight="1" x14ac:dyDescent="0.15">
      <c r="J66" s="41"/>
      <c r="K66" s="41"/>
      <c r="Y66" s="96"/>
      <c r="Z66" s="96"/>
      <c r="AA66" s="96"/>
      <c r="AB66" s="96"/>
      <c r="AC66" s="96"/>
      <c r="AD66" s="96"/>
      <c r="AE66" s="96"/>
      <c r="AF66" s="96"/>
    </row>
    <row r="67" spans="10:32" s="40" customFormat="1" ht="18" customHeight="1" x14ac:dyDescent="0.15">
      <c r="J67" s="41"/>
      <c r="K67" s="41"/>
      <c r="Y67" s="96"/>
      <c r="Z67" s="96"/>
      <c r="AA67" s="96"/>
      <c r="AB67" s="96"/>
      <c r="AC67" s="96"/>
      <c r="AD67" s="96"/>
      <c r="AE67" s="96"/>
      <c r="AF67" s="96"/>
    </row>
    <row r="68" spans="10:32" s="40" customFormat="1" ht="18" customHeight="1" x14ac:dyDescent="0.15">
      <c r="J68" s="41"/>
      <c r="K68" s="41"/>
      <c r="Y68" s="96"/>
      <c r="Z68" s="96"/>
      <c r="AA68" s="96"/>
      <c r="AB68" s="96"/>
      <c r="AC68" s="96"/>
      <c r="AD68" s="96"/>
      <c r="AE68" s="96"/>
      <c r="AF68" s="96"/>
    </row>
    <row r="69" spans="10:32" s="40" customFormat="1" ht="18" customHeight="1" x14ac:dyDescent="0.15">
      <c r="J69" s="41"/>
      <c r="K69" s="41"/>
      <c r="Y69" s="96"/>
      <c r="Z69" s="96"/>
      <c r="AA69" s="96"/>
      <c r="AB69" s="96"/>
      <c r="AC69" s="96"/>
      <c r="AD69" s="96"/>
      <c r="AE69" s="96"/>
      <c r="AF69" s="96"/>
    </row>
    <row r="70" spans="10:32" s="40" customFormat="1" ht="18" customHeight="1" x14ac:dyDescent="0.15">
      <c r="J70" s="41"/>
      <c r="K70" s="41"/>
      <c r="Y70" s="96"/>
      <c r="Z70" s="96"/>
      <c r="AA70" s="96"/>
      <c r="AB70" s="96"/>
      <c r="AC70" s="96"/>
      <c r="AD70" s="96"/>
      <c r="AE70" s="96"/>
      <c r="AF70" s="96"/>
    </row>
    <row r="71" spans="10:32" s="40" customFormat="1" ht="18" customHeight="1" x14ac:dyDescent="0.15">
      <c r="J71" s="41"/>
      <c r="K71" s="41"/>
      <c r="Y71" s="96"/>
      <c r="Z71" s="96"/>
      <c r="AA71" s="96"/>
      <c r="AB71" s="96"/>
      <c r="AC71" s="96"/>
      <c r="AD71" s="96"/>
      <c r="AE71" s="96"/>
      <c r="AF71" s="96"/>
    </row>
    <row r="72" spans="10:32" s="40" customFormat="1" ht="18" customHeight="1" x14ac:dyDescent="0.15">
      <c r="J72" s="41"/>
      <c r="K72" s="41"/>
      <c r="Y72" s="96"/>
      <c r="Z72" s="96"/>
      <c r="AA72" s="96"/>
      <c r="AB72" s="96"/>
      <c r="AC72" s="96"/>
      <c r="AD72" s="96"/>
      <c r="AE72" s="96"/>
      <c r="AF72" s="96"/>
    </row>
    <row r="73" spans="10:32" s="40" customFormat="1" ht="18" customHeight="1" x14ac:dyDescent="0.15">
      <c r="J73" s="41"/>
      <c r="K73" s="41"/>
      <c r="Y73" s="96"/>
      <c r="Z73" s="96"/>
      <c r="AA73" s="96"/>
      <c r="AB73" s="96"/>
      <c r="AC73" s="96"/>
      <c r="AD73" s="96"/>
      <c r="AE73" s="96"/>
      <c r="AF73" s="96"/>
    </row>
    <row r="74" spans="10:32" s="40" customFormat="1" ht="18" customHeight="1" x14ac:dyDescent="0.15">
      <c r="J74" s="41"/>
      <c r="K74" s="41"/>
      <c r="Y74" s="96"/>
      <c r="Z74" s="96"/>
      <c r="AA74" s="96"/>
      <c r="AB74" s="96"/>
      <c r="AC74" s="96"/>
      <c r="AD74" s="96"/>
      <c r="AE74" s="96"/>
      <c r="AF74" s="96"/>
    </row>
    <row r="75" spans="10:32" s="40" customFormat="1" ht="18" customHeight="1" x14ac:dyDescent="0.15">
      <c r="J75" s="41"/>
      <c r="K75" s="41"/>
      <c r="Y75" s="96"/>
      <c r="Z75" s="96"/>
      <c r="AA75" s="96"/>
      <c r="AB75" s="96"/>
      <c r="AC75" s="96"/>
      <c r="AD75" s="96"/>
      <c r="AE75" s="96"/>
      <c r="AF75" s="96"/>
    </row>
    <row r="76" spans="10:32" s="40" customFormat="1" ht="18" customHeight="1" x14ac:dyDescent="0.15">
      <c r="J76" s="41"/>
      <c r="K76" s="41"/>
      <c r="Y76" s="96"/>
      <c r="Z76" s="96"/>
      <c r="AA76" s="96"/>
      <c r="AB76" s="96"/>
      <c r="AC76" s="96"/>
      <c r="AD76" s="96"/>
      <c r="AE76" s="96"/>
      <c r="AF76" s="96"/>
    </row>
    <row r="77" spans="10:32" s="40" customFormat="1" ht="18" customHeight="1" x14ac:dyDescent="0.15">
      <c r="J77" s="41"/>
      <c r="K77" s="41"/>
      <c r="Y77" s="96"/>
      <c r="Z77" s="96"/>
      <c r="AA77" s="96"/>
      <c r="AB77" s="96"/>
      <c r="AC77" s="96"/>
      <c r="AD77" s="96"/>
      <c r="AE77" s="96"/>
      <c r="AF77" s="96"/>
    </row>
    <row r="78" spans="10:32" s="40" customFormat="1" ht="18" customHeight="1" x14ac:dyDescent="0.15">
      <c r="J78" s="41"/>
      <c r="K78" s="41"/>
      <c r="Y78" s="96"/>
      <c r="Z78" s="96"/>
      <c r="AA78" s="96"/>
      <c r="AB78" s="96"/>
      <c r="AC78" s="96"/>
      <c r="AD78" s="96"/>
      <c r="AE78" s="96"/>
      <c r="AF78" s="96"/>
    </row>
    <row r="79" spans="10:32" s="40" customFormat="1" ht="18" customHeight="1" x14ac:dyDescent="0.15">
      <c r="J79" s="41"/>
      <c r="K79" s="41"/>
      <c r="Y79" s="96"/>
      <c r="Z79" s="96"/>
      <c r="AA79" s="96"/>
      <c r="AB79" s="96"/>
      <c r="AC79" s="96"/>
      <c r="AD79" s="96"/>
      <c r="AE79" s="96"/>
      <c r="AF79" s="96"/>
    </row>
    <row r="80" spans="10:32" s="40" customFormat="1" ht="18" customHeight="1" x14ac:dyDescent="0.15">
      <c r="J80" s="41"/>
      <c r="K80" s="41"/>
      <c r="Y80" s="96"/>
      <c r="Z80" s="96"/>
      <c r="AA80" s="96"/>
      <c r="AB80" s="96"/>
      <c r="AC80" s="96"/>
      <c r="AD80" s="96"/>
      <c r="AE80" s="96"/>
      <c r="AF80" s="96"/>
    </row>
    <row r="81" spans="10:32" s="40" customFormat="1" ht="18" customHeight="1" x14ac:dyDescent="0.15">
      <c r="J81" s="41"/>
      <c r="K81" s="41"/>
      <c r="Y81" s="96"/>
      <c r="Z81" s="96"/>
      <c r="AA81" s="96"/>
      <c r="AB81" s="96"/>
      <c r="AC81" s="96"/>
      <c r="AD81" s="96"/>
      <c r="AE81" s="96"/>
      <c r="AF81" s="96"/>
    </row>
    <row r="82" spans="10:32" s="40" customFormat="1" ht="18" customHeight="1" x14ac:dyDescent="0.15">
      <c r="J82" s="41"/>
      <c r="K82" s="41"/>
      <c r="Y82" s="96"/>
      <c r="Z82" s="96"/>
      <c r="AA82" s="96"/>
      <c r="AB82" s="96"/>
      <c r="AC82" s="96"/>
      <c r="AD82" s="96"/>
      <c r="AE82" s="96"/>
      <c r="AF82" s="96"/>
    </row>
    <row r="83" spans="10:32" s="40" customFormat="1" ht="18" customHeight="1" x14ac:dyDescent="0.15">
      <c r="J83" s="41"/>
      <c r="K83" s="41"/>
      <c r="Y83" s="96"/>
      <c r="Z83" s="96"/>
      <c r="AA83" s="96"/>
      <c r="AB83" s="96"/>
      <c r="AC83" s="96"/>
      <c r="AD83" s="96"/>
      <c r="AE83" s="96"/>
      <c r="AF83" s="96"/>
    </row>
    <row r="84" spans="10:32" s="40" customFormat="1" ht="18" customHeight="1" x14ac:dyDescent="0.15">
      <c r="J84" s="41"/>
      <c r="K84" s="41"/>
      <c r="Y84" s="96"/>
      <c r="Z84" s="96"/>
      <c r="AA84" s="96"/>
      <c r="AB84" s="96"/>
      <c r="AC84" s="96"/>
      <c r="AD84" s="96"/>
      <c r="AE84" s="96"/>
      <c r="AF84" s="96"/>
    </row>
    <row r="85" spans="10:32" s="40" customFormat="1" ht="18" customHeight="1" x14ac:dyDescent="0.15">
      <c r="J85" s="41"/>
      <c r="K85" s="41"/>
      <c r="Y85" s="96"/>
      <c r="Z85" s="96"/>
      <c r="AA85" s="96"/>
      <c r="AB85" s="96"/>
      <c r="AC85" s="96"/>
      <c r="AD85" s="96"/>
      <c r="AE85" s="96"/>
      <c r="AF85" s="96"/>
    </row>
    <row r="86" spans="10:32" s="40" customFormat="1" ht="18" customHeight="1" x14ac:dyDescent="0.15">
      <c r="J86" s="41"/>
      <c r="K86" s="41"/>
      <c r="Y86" s="96"/>
      <c r="Z86" s="96"/>
      <c r="AA86" s="96"/>
      <c r="AB86" s="96"/>
      <c r="AC86" s="96"/>
      <c r="AD86" s="96"/>
      <c r="AE86" s="96"/>
      <c r="AF86" s="96"/>
    </row>
    <row r="87" spans="10:32" s="40" customFormat="1" ht="18" customHeight="1" x14ac:dyDescent="0.15">
      <c r="J87" s="41"/>
      <c r="K87" s="41"/>
      <c r="Y87" s="96"/>
      <c r="Z87" s="96"/>
      <c r="AA87" s="96"/>
      <c r="AB87" s="96"/>
      <c r="AC87" s="96"/>
      <c r="AD87" s="96"/>
      <c r="AE87" s="96"/>
      <c r="AF87" s="96"/>
    </row>
    <row r="88" spans="10:32" s="40" customFormat="1" ht="18" customHeight="1" x14ac:dyDescent="0.15">
      <c r="J88" s="41"/>
      <c r="K88" s="41"/>
      <c r="Y88" s="96"/>
      <c r="Z88" s="96"/>
      <c r="AA88" s="96"/>
      <c r="AB88" s="96"/>
      <c r="AC88" s="96"/>
      <c r="AD88" s="96"/>
      <c r="AE88" s="96"/>
      <c r="AF88" s="96"/>
    </row>
    <row r="89" spans="10:32" s="40" customFormat="1" ht="18" customHeight="1" x14ac:dyDescent="0.15">
      <c r="J89" s="41"/>
      <c r="K89" s="41"/>
      <c r="Y89" s="96"/>
      <c r="Z89" s="96"/>
      <c r="AA89" s="96"/>
      <c r="AB89" s="96"/>
      <c r="AC89" s="96"/>
      <c r="AD89" s="96"/>
      <c r="AE89" s="96"/>
      <c r="AF89" s="96"/>
    </row>
    <row r="90" spans="10:32" s="40" customFormat="1" ht="18" customHeight="1" x14ac:dyDescent="0.15">
      <c r="J90" s="41"/>
      <c r="K90" s="41"/>
      <c r="Y90" s="96"/>
      <c r="Z90" s="96"/>
      <c r="AA90" s="96"/>
      <c r="AB90" s="96"/>
      <c r="AC90" s="96"/>
      <c r="AD90" s="96"/>
      <c r="AE90" s="96"/>
      <c r="AF90" s="96"/>
    </row>
    <row r="91" spans="10:32" s="40" customFormat="1" ht="18" customHeight="1" x14ac:dyDescent="0.15">
      <c r="J91" s="41"/>
      <c r="K91" s="41"/>
      <c r="Y91" s="96"/>
      <c r="Z91" s="96"/>
      <c r="AA91" s="96"/>
      <c r="AB91" s="96"/>
      <c r="AC91" s="96"/>
      <c r="AD91" s="96"/>
      <c r="AE91" s="96"/>
      <c r="AF91" s="96"/>
    </row>
    <row r="92" spans="10:32" s="40" customFormat="1" ht="18" customHeight="1" x14ac:dyDescent="0.15">
      <c r="J92" s="41"/>
      <c r="K92" s="41"/>
      <c r="Y92" s="96"/>
      <c r="Z92" s="96"/>
      <c r="AA92" s="96"/>
      <c r="AB92" s="96"/>
      <c r="AC92" s="96"/>
      <c r="AD92" s="96"/>
      <c r="AE92" s="96"/>
      <c r="AF92" s="96"/>
    </row>
    <row r="93" spans="10:32" s="40" customFormat="1" ht="18" customHeight="1" x14ac:dyDescent="0.15">
      <c r="J93" s="41"/>
      <c r="K93" s="41"/>
      <c r="Y93" s="96"/>
      <c r="Z93" s="96"/>
      <c r="AA93" s="96"/>
      <c r="AB93" s="96"/>
      <c r="AC93" s="96"/>
      <c r="AD93" s="96"/>
      <c r="AE93" s="96"/>
      <c r="AF93" s="96"/>
    </row>
    <row r="94" spans="10:32" s="40" customFormat="1" ht="18" customHeight="1" x14ac:dyDescent="0.15">
      <c r="J94" s="41"/>
      <c r="K94" s="41"/>
      <c r="Y94" s="96"/>
      <c r="Z94" s="96"/>
      <c r="AA94" s="96"/>
      <c r="AB94" s="96"/>
      <c r="AC94" s="96"/>
      <c r="AD94" s="96"/>
      <c r="AE94" s="96"/>
      <c r="AF94" s="96"/>
    </row>
    <row r="95" spans="10:32" s="40" customFormat="1" ht="18" customHeight="1" x14ac:dyDescent="0.15">
      <c r="J95" s="41"/>
      <c r="K95" s="41"/>
      <c r="Y95" s="96"/>
      <c r="Z95" s="96"/>
      <c r="AA95" s="96"/>
      <c r="AB95" s="96"/>
      <c r="AC95" s="96"/>
      <c r="AD95" s="96"/>
      <c r="AE95" s="96"/>
      <c r="AF95" s="96"/>
    </row>
    <row r="96" spans="10:32" s="40" customFormat="1" ht="18" customHeight="1" x14ac:dyDescent="0.15">
      <c r="J96" s="41"/>
      <c r="K96" s="41"/>
      <c r="Y96" s="96"/>
      <c r="Z96" s="96"/>
      <c r="AA96" s="96"/>
      <c r="AB96" s="96"/>
      <c r="AC96" s="96"/>
      <c r="AD96" s="96"/>
      <c r="AE96" s="96"/>
      <c r="AF96" s="96"/>
    </row>
    <row r="97" spans="10:32" s="40" customFormat="1" ht="18" customHeight="1" x14ac:dyDescent="0.15">
      <c r="J97" s="41"/>
      <c r="K97" s="41"/>
      <c r="Y97" s="96"/>
      <c r="Z97" s="96"/>
      <c r="AA97" s="96"/>
      <c r="AB97" s="96"/>
      <c r="AC97" s="96"/>
      <c r="AD97" s="96"/>
      <c r="AE97" s="96"/>
      <c r="AF97" s="96"/>
    </row>
    <row r="98" spans="10:32" s="40" customFormat="1" ht="18" customHeight="1" x14ac:dyDescent="0.15">
      <c r="J98" s="41"/>
      <c r="K98" s="41"/>
      <c r="Y98" s="96"/>
      <c r="Z98" s="96"/>
      <c r="AA98" s="96"/>
      <c r="AB98" s="96"/>
      <c r="AC98" s="96"/>
      <c r="AD98" s="96"/>
      <c r="AE98" s="96"/>
      <c r="AF98" s="96"/>
    </row>
    <row r="99" spans="10:32" s="40" customFormat="1" ht="18" customHeight="1" x14ac:dyDescent="0.15">
      <c r="J99" s="41"/>
      <c r="K99" s="41"/>
      <c r="Y99" s="96"/>
      <c r="Z99" s="96"/>
      <c r="AA99" s="96"/>
      <c r="AB99" s="96"/>
      <c r="AC99" s="96"/>
      <c r="AD99" s="96"/>
      <c r="AE99" s="96"/>
      <c r="AF99" s="96"/>
    </row>
    <row r="100" spans="10:32" s="40" customFormat="1" ht="18" customHeight="1" x14ac:dyDescent="0.15">
      <c r="J100" s="41"/>
      <c r="K100" s="41"/>
      <c r="Y100" s="96"/>
      <c r="Z100" s="96"/>
      <c r="AA100" s="96"/>
      <c r="AB100" s="96"/>
      <c r="AC100" s="96"/>
      <c r="AD100" s="96"/>
      <c r="AE100" s="96"/>
      <c r="AF100" s="96"/>
    </row>
    <row r="101" spans="10:32" s="40" customFormat="1" ht="18" customHeight="1" x14ac:dyDescent="0.15">
      <c r="J101" s="41"/>
      <c r="K101" s="41"/>
      <c r="Y101" s="96"/>
      <c r="Z101" s="96"/>
      <c r="AA101" s="96"/>
      <c r="AB101" s="96"/>
      <c r="AC101" s="96"/>
      <c r="AD101" s="96"/>
      <c r="AE101" s="96"/>
      <c r="AF101" s="96"/>
    </row>
    <row r="102" spans="10:32" s="40" customFormat="1" ht="18" customHeight="1" x14ac:dyDescent="0.15">
      <c r="J102" s="41"/>
      <c r="K102" s="41"/>
      <c r="Y102" s="96"/>
      <c r="Z102" s="96"/>
      <c r="AA102" s="96"/>
      <c r="AB102" s="96"/>
      <c r="AC102" s="96"/>
      <c r="AD102" s="96"/>
      <c r="AE102" s="96"/>
      <c r="AF102" s="96"/>
    </row>
    <row r="103" spans="10:32" s="40" customFormat="1" ht="18" customHeight="1" x14ac:dyDescent="0.15">
      <c r="J103" s="41"/>
      <c r="K103" s="41"/>
      <c r="Y103" s="96"/>
      <c r="Z103" s="96"/>
      <c r="AA103" s="96"/>
      <c r="AB103" s="96"/>
      <c r="AC103" s="96"/>
      <c r="AD103" s="96"/>
      <c r="AE103" s="96"/>
      <c r="AF103" s="96"/>
    </row>
    <row r="104" spans="10:32" s="40" customFormat="1" ht="18" customHeight="1" x14ac:dyDescent="0.15">
      <c r="J104" s="41"/>
      <c r="K104" s="41"/>
      <c r="Y104" s="96"/>
      <c r="Z104" s="96"/>
      <c r="AA104" s="96"/>
      <c r="AB104" s="96"/>
      <c r="AC104" s="96"/>
      <c r="AD104" s="96"/>
      <c r="AE104" s="96"/>
      <c r="AF104" s="96"/>
    </row>
    <row r="105" spans="10:32" s="40" customFormat="1" ht="18" customHeight="1" x14ac:dyDescent="0.15">
      <c r="J105" s="41"/>
      <c r="K105" s="41"/>
      <c r="Y105" s="96"/>
      <c r="Z105" s="96"/>
      <c r="AA105" s="96"/>
      <c r="AB105" s="96"/>
      <c r="AC105" s="96"/>
      <c r="AD105" s="96"/>
      <c r="AE105" s="96"/>
      <c r="AF105" s="96"/>
    </row>
    <row r="106" spans="10:32" s="40" customFormat="1" ht="18" customHeight="1" x14ac:dyDescent="0.15">
      <c r="J106" s="41"/>
      <c r="K106" s="41"/>
      <c r="Y106" s="96"/>
      <c r="Z106" s="96"/>
      <c r="AA106" s="96"/>
      <c r="AB106" s="96"/>
      <c r="AC106" s="96"/>
      <c r="AD106" s="96"/>
      <c r="AE106" s="96"/>
      <c r="AF106" s="96"/>
    </row>
    <row r="107" spans="10:32" s="40" customFormat="1" ht="18" customHeight="1" x14ac:dyDescent="0.15">
      <c r="J107" s="41"/>
      <c r="K107" s="41"/>
      <c r="Y107" s="96"/>
      <c r="Z107" s="96"/>
      <c r="AA107" s="96"/>
      <c r="AB107" s="96"/>
      <c r="AC107" s="96"/>
      <c r="AD107" s="96"/>
      <c r="AE107" s="96"/>
      <c r="AF107" s="96"/>
    </row>
    <row r="108" spans="10:32" s="40" customFormat="1" ht="18" customHeight="1" x14ac:dyDescent="0.15">
      <c r="J108" s="41"/>
      <c r="K108" s="41"/>
      <c r="Y108" s="96"/>
      <c r="Z108" s="96"/>
      <c r="AA108" s="96"/>
      <c r="AB108" s="96"/>
      <c r="AC108" s="96"/>
      <c r="AD108" s="96"/>
      <c r="AE108" s="96"/>
      <c r="AF108" s="96"/>
    </row>
    <row r="109" spans="10:32" s="40" customFormat="1" ht="18" customHeight="1" x14ac:dyDescent="0.15">
      <c r="J109" s="41"/>
      <c r="K109" s="41"/>
      <c r="Y109" s="96"/>
      <c r="Z109" s="96"/>
      <c r="AA109" s="96"/>
      <c r="AB109" s="96"/>
      <c r="AC109" s="96"/>
      <c r="AD109" s="96"/>
      <c r="AE109" s="96"/>
      <c r="AF109" s="96"/>
    </row>
    <row r="110" spans="10:32" s="40" customFormat="1" ht="18" customHeight="1" x14ac:dyDescent="0.15">
      <c r="J110" s="41"/>
      <c r="K110" s="41"/>
      <c r="Y110" s="96"/>
      <c r="Z110" s="96"/>
      <c r="AA110" s="96"/>
      <c r="AB110" s="96"/>
      <c r="AC110" s="96"/>
      <c r="AD110" s="96"/>
      <c r="AE110" s="96"/>
      <c r="AF110" s="96"/>
    </row>
    <row r="111" spans="10:32" s="40" customFormat="1" ht="18" customHeight="1" x14ac:dyDescent="0.15">
      <c r="J111" s="41"/>
      <c r="K111" s="41"/>
      <c r="Y111" s="96"/>
      <c r="Z111" s="96"/>
      <c r="AA111" s="96"/>
      <c r="AB111" s="96"/>
      <c r="AC111" s="96"/>
      <c r="AD111" s="96"/>
      <c r="AE111" s="96"/>
      <c r="AF111" s="96"/>
    </row>
    <row r="112" spans="10:32" s="40" customFormat="1" ht="18" customHeight="1" x14ac:dyDescent="0.15">
      <c r="J112" s="41"/>
      <c r="K112" s="41"/>
      <c r="Y112" s="96"/>
      <c r="Z112" s="96"/>
      <c r="AA112" s="96"/>
      <c r="AB112" s="96"/>
      <c r="AC112" s="96"/>
      <c r="AD112" s="96"/>
      <c r="AE112" s="96"/>
      <c r="AF112" s="96"/>
    </row>
    <row r="113" spans="10:32" s="40" customFormat="1" ht="18" customHeight="1" x14ac:dyDescent="0.15">
      <c r="J113" s="41"/>
      <c r="K113" s="41"/>
      <c r="Y113" s="96"/>
      <c r="Z113" s="96"/>
      <c r="AA113" s="96"/>
      <c r="AB113" s="96"/>
      <c r="AC113" s="96"/>
      <c r="AD113" s="96"/>
      <c r="AE113" s="96"/>
      <c r="AF113" s="96"/>
    </row>
    <row r="114" spans="10:32" s="40" customFormat="1" ht="18" customHeight="1" x14ac:dyDescent="0.15">
      <c r="J114" s="41"/>
      <c r="K114" s="41"/>
      <c r="Y114" s="96"/>
      <c r="Z114" s="96"/>
      <c r="AA114" s="96"/>
      <c r="AB114" s="96"/>
      <c r="AC114" s="96"/>
      <c r="AD114" s="96"/>
      <c r="AE114" s="96"/>
      <c r="AF114" s="96"/>
    </row>
    <row r="115" spans="10:32" s="40" customFormat="1" ht="18" customHeight="1" x14ac:dyDescent="0.15">
      <c r="J115" s="41"/>
      <c r="K115" s="41"/>
      <c r="Y115" s="96"/>
      <c r="Z115" s="96"/>
      <c r="AA115" s="96"/>
      <c r="AB115" s="96"/>
      <c r="AC115" s="96"/>
      <c r="AD115" s="96"/>
      <c r="AE115" s="96"/>
      <c r="AF115" s="96"/>
    </row>
    <row r="116" spans="10:32" s="40" customFormat="1" ht="18" customHeight="1" x14ac:dyDescent="0.15">
      <c r="J116" s="41"/>
      <c r="K116" s="41"/>
      <c r="Y116" s="96"/>
      <c r="Z116" s="96"/>
      <c r="AA116" s="96"/>
      <c r="AB116" s="96"/>
      <c r="AC116" s="96"/>
      <c r="AD116" s="96"/>
      <c r="AE116" s="96"/>
      <c r="AF116" s="96"/>
    </row>
    <row r="117" spans="10:32" s="40" customFormat="1" ht="18" customHeight="1" x14ac:dyDescent="0.15">
      <c r="J117" s="41"/>
      <c r="K117" s="41"/>
      <c r="Y117" s="96"/>
      <c r="Z117" s="96"/>
      <c r="AA117" s="96"/>
      <c r="AB117" s="96"/>
      <c r="AC117" s="96"/>
      <c r="AD117" s="96"/>
      <c r="AE117" s="96"/>
      <c r="AF117" s="96"/>
    </row>
    <row r="118" spans="10:32" s="40" customFormat="1" ht="18" customHeight="1" x14ac:dyDescent="0.15">
      <c r="J118" s="41"/>
      <c r="K118" s="41"/>
      <c r="Y118" s="96"/>
      <c r="Z118" s="96"/>
      <c r="AA118" s="96"/>
      <c r="AB118" s="96"/>
      <c r="AC118" s="96"/>
      <c r="AD118" s="96"/>
      <c r="AE118" s="96"/>
      <c r="AF118" s="96"/>
    </row>
    <row r="119" spans="10:32" s="40" customFormat="1" ht="18" customHeight="1" x14ac:dyDescent="0.15">
      <c r="J119" s="41"/>
      <c r="K119" s="41"/>
      <c r="Y119" s="96"/>
      <c r="Z119" s="96"/>
      <c r="AA119" s="96"/>
      <c r="AB119" s="96"/>
      <c r="AC119" s="96"/>
      <c r="AD119" s="96"/>
      <c r="AE119" s="96"/>
      <c r="AF119" s="96"/>
    </row>
    <row r="120" spans="10:32" s="40" customFormat="1" ht="18" customHeight="1" x14ac:dyDescent="0.15">
      <c r="J120" s="41"/>
      <c r="K120" s="41"/>
      <c r="Y120" s="96"/>
      <c r="Z120" s="96"/>
      <c r="AA120" s="96"/>
      <c r="AB120" s="96"/>
      <c r="AC120" s="96"/>
      <c r="AD120" s="96"/>
      <c r="AE120" s="96"/>
      <c r="AF120" s="96"/>
    </row>
    <row r="121" spans="10:32" s="40" customFormat="1" ht="18" customHeight="1" x14ac:dyDescent="0.15">
      <c r="J121" s="41"/>
      <c r="K121" s="41"/>
      <c r="Y121" s="96"/>
      <c r="Z121" s="96"/>
      <c r="AA121" s="96"/>
      <c r="AB121" s="96"/>
      <c r="AC121" s="96"/>
      <c r="AD121" s="96"/>
      <c r="AE121" s="96"/>
      <c r="AF121" s="96"/>
    </row>
    <row r="122" spans="10:32" s="40" customFormat="1" ht="18" customHeight="1" x14ac:dyDescent="0.15">
      <c r="J122" s="41"/>
      <c r="K122" s="41"/>
      <c r="Y122" s="96"/>
      <c r="Z122" s="96"/>
      <c r="AA122" s="96"/>
      <c r="AB122" s="96"/>
      <c r="AC122" s="96"/>
      <c r="AD122" s="96"/>
      <c r="AE122" s="96"/>
      <c r="AF122" s="96"/>
    </row>
    <row r="123" spans="10:32" s="40" customFormat="1" ht="18" customHeight="1" x14ac:dyDescent="0.15">
      <c r="J123" s="41"/>
      <c r="K123" s="41"/>
      <c r="Y123" s="96"/>
      <c r="Z123" s="96"/>
      <c r="AA123" s="96"/>
      <c r="AB123" s="96"/>
      <c r="AC123" s="96"/>
      <c r="AD123" s="96"/>
      <c r="AE123" s="96"/>
      <c r="AF123" s="96"/>
    </row>
    <row r="124" spans="10:32" s="40" customFormat="1" ht="18" customHeight="1" x14ac:dyDescent="0.15">
      <c r="J124" s="41"/>
      <c r="K124" s="41"/>
      <c r="Y124" s="96"/>
      <c r="Z124" s="96"/>
      <c r="AA124" s="96"/>
      <c r="AB124" s="96"/>
      <c r="AC124" s="96"/>
      <c r="AD124" s="96"/>
      <c r="AE124" s="96"/>
      <c r="AF124" s="96"/>
    </row>
    <row r="125" spans="10:32" s="40" customFormat="1" ht="18" customHeight="1" x14ac:dyDescent="0.15">
      <c r="J125" s="41"/>
      <c r="K125" s="41"/>
      <c r="Y125" s="96"/>
      <c r="Z125" s="96"/>
      <c r="AA125" s="96"/>
      <c r="AB125" s="96"/>
      <c r="AC125" s="96"/>
      <c r="AD125" s="96"/>
      <c r="AE125" s="96"/>
      <c r="AF125" s="96"/>
    </row>
    <row r="126" spans="10:32" s="40" customFormat="1" ht="18" customHeight="1" x14ac:dyDescent="0.15">
      <c r="J126" s="41"/>
      <c r="K126" s="41"/>
      <c r="Y126" s="96"/>
      <c r="Z126" s="96"/>
      <c r="AA126" s="96"/>
      <c r="AB126" s="96"/>
      <c r="AC126" s="96"/>
      <c r="AD126" s="96"/>
      <c r="AE126" s="96"/>
      <c r="AF126" s="96"/>
    </row>
    <row r="127" spans="10:32" s="40" customFormat="1" ht="18" customHeight="1" x14ac:dyDescent="0.15">
      <c r="J127" s="41"/>
      <c r="K127" s="41"/>
      <c r="Y127" s="96"/>
      <c r="Z127" s="96"/>
      <c r="AA127" s="96"/>
      <c r="AB127" s="96"/>
      <c r="AC127" s="96"/>
      <c r="AD127" s="96"/>
      <c r="AE127" s="96"/>
      <c r="AF127" s="96"/>
    </row>
    <row r="128" spans="10:32" s="40" customFormat="1" ht="18" customHeight="1" x14ac:dyDescent="0.15">
      <c r="J128" s="41"/>
      <c r="K128" s="41"/>
      <c r="Y128" s="96"/>
      <c r="Z128" s="96"/>
      <c r="AA128" s="96"/>
      <c r="AB128" s="96"/>
      <c r="AC128" s="96"/>
      <c r="AD128" s="96"/>
      <c r="AE128" s="96"/>
      <c r="AF128" s="96"/>
    </row>
    <row r="129" spans="10:32" s="40" customFormat="1" ht="18" customHeight="1" x14ac:dyDescent="0.15">
      <c r="J129" s="41"/>
      <c r="K129" s="41"/>
      <c r="Y129" s="96"/>
      <c r="Z129" s="96"/>
      <c r="AA129" s="96"/>
      <c r="AB129" s="96"/>
      <c r="AC129" s="96"/>
      <c r="AD129" s="96"/>
      <c r="AE129" s="96"/>
      <c r="AF129" s="96"/>
    </row>
    <row r="130" spans="10:32" s="40" customFormat="1" ht="18" customHeight="1" x14ac:dyDescent="0.15">
      <c r="J130" s="41"/>
      <c r="K130" s="41"/>
      <c r="Y130" s="96"/>
      <c r="Z130" s="96"/>
      <c r="AA130" s="96"/>
      <c r="AB130" s="96"/>
      <c r="AC130" s="96"/>
      <c r="AD130" s="96"/>
      <c r="AE130" s="96"/>
      <c r="AF130" s="96"/>
    </row>
    <row r="131" spans="10:32" s="40" customFormat="1" ht="18" customHeight="1" x14ac:dyDescent="0.15">
      <c r="J131" s="41"/>
      <c r="K131" s="41"/>
      <c r="Y131" s="96"/>
      <c r="Z131" s="96"/>
      <c r="AA131" s="96"/>
      <c r="AB131" s="96"/>
      <c r="AC131" s="96"/>
      <c r="AD131" s="96"/>
      <c r="AE131" s="96"/>
      <c r="AF131" s="96"/>
    </row>
    <row r="132" spans="10:32" s="40" customFormat="1" ht="18" customHeight="1" x14ac:dyDescent="0.15">
      <c r="J132" s="41"/>
      <c r="K132" s="41"/>
      <c r="Y132" s="96"/>
      <c r="Z132" s="96"/>
      <c r="AA132" s="96"/>
      <c r="AB132" s="96"/>
      <c r="AC132" s="96"/>
      <c r="AD132" s="96"/>
      <c r="AE132" s="96"/>
      <c r="AF132" s="96"/>
    </row>
    <row r="133" spans="10:32" s="40" customFormat="1" ht="18" customHeight="1" x14ac:dyDescent="0.15">
      <c r="J133" s="41"/>
      <c r="K133" s="41"/>
      <c r="Y133" s="96"/>
      <c r="Z133" s="96"/>
      <c r="AA133" s="96"/>
      <c r="AB133" s="96"/>
      <c r="AC133" s="96"/>
      <c r="AD133" s="96"/>
      <c r="AE133" s="96"/>
      <c r="AF133" s="96"/>
    </row>
    <row r="134" spans="10:32" s="40" customFormat="1" ht="18" customHeight="1" x14ac:dyDescent="0.15">
      <c r="J134" s="41"/>
      <c r="K134" s="41"/>
      <c r="Y134" s="96"/>
      <c r="Z134" s="96"/>
      <c r="AA134" s="96"/>
      <c r="AB134" s="96"/>
      <c r="AC134" s="96"/>
      <c r="AD134" s="96"/>
      <c r="AE134" s="96"/>
      <c r="AF134" s="96"/>
    </row>
    <row r="135" spans="10:32" s="40" customFormat="1" ht="18" customHeight="1" x14ac:dyDescent="0.15">
      <c r="J135" s="41"/>
      <c r="K135" s="41"/>
      <c r="Y135" s="96"/>
      <c r="Z135" s="96"/>
      <c r="AA135" s="96"/>
      <c r="AB135" s="96"/>
      <c r="AC135" s="96"/>
      <c r="AD135" s="96"/>
      <c r="AE135" s="96"/>
      <c r="AF135" s="96"/>
    </row>
    <row r="136" spans="10:32" s="40" customFormat="1" ht="18" customHeight="1" x14ac:dyDescent="0.15">
      <c r="J136" s="41"/>
      <c r="K136" s="41"/>
      <c r="Y136" s="96"/>
      <c r="Z136" s="96"/>
      <c r="AA136" s="96"/>
      <c r="AB136" s="96"/>
      <c r="AC136" s="96"/>
      <c r="AD136" s="96"/>
      <c r="AE136" s="96"/>
      <c r="AF136" s="96"/>
    </row>
    <row r="137" spans="10:32" s="40" customFormat="1" ht="18" customHeight="1" x14ac:dyDescent="0.15">
      <c r="J137" s="41"/>
      <c r="K137" s="41"/>
      <c r="Y137" s="96"/>
      <c r="Z137" s="96"/>
      <c r="AA137" s="96"/>
      <c r="AB137" s="96"/>
      <c r="AC137" s="96"/>
      <c r="AD137" s="96"/>
      <c r="AE137" s="96"/>
      <c r="AF137" s="96"/>
    </row>
    <row r="138" spans="10:32" s="40" customFormat="1" ht="18" customHeight="1" x14ac:dyDescent="0.15">
      <c r="J138" s="41"/>
      <c r="K138" s="41"/>
      <c r="Y138" s="96"/>
      <c r="Z138" s="96"/>
      <c r="AA138" s="96"/>
      <c r="AB138" s="96"/>
      <c r="AC138" s="96"/>
      <c r="AD138" s="96"/>
      <c r="AE138" s="96"/>
      <c r="AF138" s="96"/>
    </row>
    <row r="139" spans="10:32" s="40" customFormat="1" ht="18" customHeight="1" x14ac:dyDescent="0.15">
      <c r="J139" s="41"/>
      <c r="K139" s="41"/>
      <c r="Y139" s="96"/>
      <c r="Z139" s="96"/>
      <c r="AA139" s="96"/>
      <c r="AB139" s="96"/>
      <c r="AC139" s="96"/>
      <c r="AD139" s="96"/>
      <c r="AE139" s="96"/>
      <c r="AF139" s="96"/>
    </row>
    <row r="140" spans="10:32" s="40" customFormat="1" ht="18" customHeight="1" x14ac:dyDescent="0.15">
      <c r="J140" s="41"/>
      <c r="K140" s="41"/>
      <c r="Y140" s="96"/>
      <c r="Z140" s="96"/>
      <c r="AA140" s="96"/>
      <c r="AB140" s="96"/>
      <c r="AC140" s="96"/>
      <c r="AD140" s="96"/>
      <c r="AE140" s="96"/>
      <c r="AF140" s="96"/>
    </row>
    <row r="141" spans="10:32" s="40" customFormat="1" ht="18" customHeight="1" x14ac:dyDescent="0.15">
      <c r="J141" s="41"/>
      <c r="K141" s="41"/>
      <c r="Y141" s="96"/>
      <c r="Z141" s="96"/>
      <c r="AA141" s="96"/>
      <c r="AB141" s="96"/>
      <c r="AC141" s="96"/>
      <c r="AD141" s="96"/>
      <c r="AE141" s="96"/>
      <c r="AF141" s="96"/>
    </row>
    <row r="142" spans="10:32" s="40" customFormat="1" ht="18" customHeight="1" x14ac:dyDescent="0.15">
      <c r="J142" s="41"/>
      <c r="K142" s="41"/>
      <c r="Y142" s="96"/>
      <c r="Z142" s="96"/>
      <c r="AA142" s="96"/>
      <c r="AB142" s="96"/>
      <c r="AC142" s="96"/>
      <c r="AD142" s="96"/>
      <c r="AE142" s="96"/>
      <c r="AF142" s="96"/>
    </row>
    <row r="143" spans="10:32" s="40" customFormat="1" ht="18" customHeight="1" x14ac:dyDescent="0.15">
      <c r="J143" s="41"/>
      <c r="K143" s="41"/>
      <c r="Y143" s="96"/>
      <c r="Z143" s="96"/>
      <c r="AA143" s="96"/>
      <c r="AB143" s="96"/>
      <c r="AC143" s="96"/>
      <c r="AD143" s="96"/>
      <c r="AE143" s="96"/>
      <c r="AF143" s="96"/>
    </row>
    <row r="144" spans="10:32" s="40" customFormat="1" ht="18" customHeight="1" x14ac:dyDescent="0.15">
      <c r="J144" s="41"/>
      <c r="K144" s="41"/>
      <c r="Y144" s="96"/>
      <c r="Z144" s="96"/>
      <c r="AA144" s="96"/>
      <c r="AB144" s="96"/>
      <c r="AC144" s="96"/>
      <c r="AD144" s="96"/>
      <c r="AE144" s="96"/>
      <c r="AF144" s="96"/>
    </row>
    <row r="145" spans="10:32" s="40" customFormat="1" ht="18" customHeight="1" x14ac:dyDescent="0.15">
      <c r="J145" s="41"/>
      <c r="K145" s="41"/>
      <c r="Y145" s="96"/>
      <c r="Z145" s="96"/>
      <c r="AA145" s="96"/>
      <c r="AB145" s="96"/>
      <c r="AC145" s="96"/>
      <c r="AD145" s="96"/>
      <c r="AE145" s="96"/>
      <c r="AF145" s="96"/>
    </row>
    <row r="146" spans="10:32" s="40" customFormat="1" ht="18" customHeight="1" x14ac:dyDescent="0.15">
      <c r="J146" s="41"/>
      <c r="K146" s="41"/>
      <c r="Y146" s="96"/>
      <c r="Z146" s="96"/>
      <c r="AA146" s="96"/>
      <c r="AB146" s="96"/>
      <c r="AC146" s="96"/>
      <c r="AD146" s="96"/>
      <c r="AE146" s="96"/>
      <c r="AF146" s="96"/>
    </row>
    <row r="147" spans="10:32" s="40" customFormat="1" ht="18" customHeight="1" x14ac:dyDescent="0.15">
      <c r="J147" s="41"/>
      <c r="K147" s="41"/>
      <c r="Y147" s="96"/>
      <c r="Z147" s="96"/>
      <c r="AA147" s="96"/>
      <c r="AB147" s="96"/>
      <c r="AC147" s="96"/>
      <c r="AD147" s="96"/>
      <c r="AE147" s="96"/>
      <c r="AF147" s="96"/>
    </row>
    <row r="148" spans="10:32" s="40" customFormat="1" ht="18" customHeight="1" x14ac:dyDescent="0.15">
      <c r="J148" s="41"/>
      <c r="K148" s="41"/>
      <c r="Y148" s="96"/>
      <c r="Z148" s="96"/>
      <c r="AA148" s="96"/>
      <c r="AB148" s="96"/>
      <c r="AC148" s="96"/>
      <c r="AD148" s="96"/>
      <c r="AE148" s="96"/>
      <c r="AF148" s="96"/>
    </row>
    <row r="149" spans="10:32" s="40" customFormat="1" ht="18" customHeight="1" x14ac:dyDescent="0.15">
      <c r="J149" s="41"/>
      <c r="K149" s="41"/>
      <c r="Y149" s="96"/>
      <c r="Z149" s="96"/>
      <c r="AA149" s="96"/>
      <c r="AB149" s="96"/>
      <c r="AC149" s="96"/>
      <c r="AD149" s="96"/>
      <c r="AE149" s="96"/>
      <c r="AF149" s="96"/>
    </row>
    <row r="150" spans="10:32" s="40" customFormat="1" ht="18" customHeight="1" x14ac:dyDescent="0.15">
      <c r="J150" s="41"/>
      <c r="K150" s="41"/>
      <c r="Y150" s="96"/>
      <c r="Z150" s="96"/>
      <c r="AA150" s="96"/>
      <c r="AB150" s="96"/>
      <c r="AC150" s="96"/>
      <c r="AD150" s="96"/>
      <c r="AE150" s="96"/>
      <c r="AF150" s="96"/>
    </row>
    <row r="151" spans="10:32" s="40" customFormat="1" ht="18" customHeight="1" x14ac:dyDescent="0.15">
      <c r="J151" s="41"/>
      <c r="K151" s="41"/>
      <c r="Y151" s="96"/>
      <c r="Z151" s="96"/>
      <c r="AA151" s="96"/>
      <c r="AB151" s="96"/>
      <c r="AC151" s="96"/>
      <c r="AD151" s="96"/>
      <c r="AE151" s="96"/>
      <c r="AF151" s="96"/>
    </row>
    <row r="152" spans="10:32" s="40" customFormat="1" ht="18" customHeight="1" x14ac:dyDescent="0.15">
      <c r="J152" s="41"/>
      <c r="K152" s="41"/>
      <c r="Y152" s="96"/>
      <c r="Z152" s="96"/>
      <c r="AA152" s="96"/>
      <c r="AB152" s="96"/>
      <c r="AC152" s="96"/>
      <c r="AD152" s="96"/>
      <c r="AE152" s="96"/>
      <c r="AF152" s="96"/>
    </row>
    <row r="153" spans="10:32" s="40" customFormat="1" ht="18" customHeight="1" x14ac:dyDescent="0.15">
      <c r="J153" s="41"/>
      <c r="K153" s="41"/>
      <c r="Y153" s="96"/>
      <c r="Z153" s="96"/>
      <c r="AA153" s="96"/>
      <c r="AB153" s="96"/>
      <c r="AC153" s="96"/>
      <c r="AD153" s="96"/>
      <c r="AE153" s="96"/>
      <c r="AF153" s="96"/>
    </row>
    <row r="154" spans="10:32" s="40" customFormat="1" ht="18" customHeight="1" x14ac:dyDescent="0.15">
      <c r="J154" s="41"/>
      <c r="K154" s="41"/>
      <c r="Y154" s="96"/>
      <c r="Z154" s="96"/>
      <c r="AA154" s="96"/>
      <c r="AB154" s="96"/>
      <c r="AC154" s="96"/>
      <c r="AD154" s="96"/>
      <c r="AE154" s="96"/>
      <c r="AF154" s="96"/>
    </row>
    <row r="155" spans="10:32" s="40" customFormat="1" ht="18" customHeight="1" x14ac:dyDescent="0.15">
      <c r="J155" s="41"/>
      <c r="K155" s="41"/>
      <c r="Y155" s="96"/>
      <c r="Z155" s="96"/>
      <c r="AA155" s="96"/>
      <c r="AB155" s="96"/>
      <c r="AC155" s="96"/>
      <c r="AD155" s="96"/>
      <c r="AE155" s="96"/>
      <c r="AF155" s="96"/>
    </row>
    <row r="156" spans="10:32" s="40" customFormat="1" ht="18" customHeight="1" x14ac:dyDescent="0.15">
      <c r="J156" s="41"/>
      <c r="K156" s="41"/>
      <c r="Y156" s="96"/>
      <c r="Z156" s="96"/>
      <c r="AA156" s="96"/>
      <c r="AB156" s="96"/>
      <c r="AC156" s="96"/>
      <c r="AD156" s="96"/>
      <c r="AE156" s="96"/>
      <c r="AF156" s="96"/>
    </row>
    <row r="157" spans="10:32" s="40" customFormat="1" ht="18" customHeight="1" x14ac:dyDescent="0.15">
      <c r="J157" s="41"/>
      <c r="K157" s="41"/>
      <c r="Y157" s="96"/>
      <c r="Z157" s="96"/>
      <c r="AA157" s="96"/>
      <c r="AB157" s="96"/>
      <c r="AC157" s="96"/>
      <c r="AD157" s="96"/>
      <c r="AE157" s="96"/>
      <c r="AF157" s="96"/>
    </row>
    <row r="158" spans="10:32" s="40" customFormat="1" ht="18" customHeight="1" x14ac:dyDescent="0.15">
      <c r="J158" s="41"/>
      <c r="K158" s="41"/>
      <c r="Y158" s="96"/>
      <c r="Z158" s="96"/>
      <c r="AA158" s="96"/>
      <c r="AB158" s="96"/>
      <c r="AC158" s="96"/>
      <c r="AD158" s="96"/>
      <c r="AE158" s="96"/>
      <c r="AF158" s="96"/>
    </row>
    <row r="159" spans="10:32" s="40" customFormat="1" ht="18" customHeight="1" x14ac:dyDescent="0.15">
      <c r="J159" s="41"/>
      <c r="K159" s="41"/>
      <c r="Y159" s="96"/>
      <c r="Z159" s="96"/>
      <c r="AA159" s="96"/>
      <c r="AB159" s="96"/>
      <c r="AC159" s="96"/>
      <c r="AD159" s="96"/>
      <c r="AE159" s="96"/>
      <c r="AF159" s="96"/>
    </row>
    <row r="160" spans="10:32" s="40" customFormat="1" ht="18" customHeight="1" x14ac:dyDescent="0.15">
      <c r="J160" s="41"/>
      <c r="K160" s="41"/>
      <c r="Y160" s="96"/>
      <c r="Z160" s="96"/>
      <c r="AA160" s="96"/>
      <c r="AB160" s="96"/>
      <c r="AC160" s="96"/>
      <c r="AD160" s="96"/>
      <c r="AE160" s="96"/>
      <c r="AF160" s="96"/>
    </row>
    <row r="161" spans="10:32" s="40" customFormat="1" ht="18" customHeight="1" x14ac:dyDescent="0.15">
      <c r="J161" s="41"/>
      <c r="K161" s="41"/>
      <c r="Y161" s="96"/>
      <c r="Z161" s="96"/>
      <c r="AA161" s="96"/>
      <c r="AB161" s="96"/>
      <c r="AC161" s="96"/>
      <c r="AD161" s="96"/>
      <c r="AE161" s="96"/>
      <c r="AF161" s="96"/>
    </row>
    <row r="162" spans="10:32" s="40" customFormat="1" ht="18" customHeight="1" x14ac:dyDescent="0.15">
      <c r="J162" s="41"/>
      <c r="K162" s="41"/>
      <c r="Y162" s="96"/>
      <c r="Z162" s="96"/>
      <c r="AA162" s="96"/>
      <c r="AB162" s="96"/>
      <c r="AC162" s="96"/>
      <c r="AD162" s="96"/>
      <c r="AE162" s="96"/>
      <c r="AF162" s="96"/>
    </row>
    <row r="163" spans="10:32" s="40" customFormat="1" ht="18" customHeight="1" x14ac:dyDescent="0.15">
      <c r="J163" s="41"/>
      <c r="K163" s="41"/>
      <c r="Y163" s="96"/>
      <c r="Z163" s="96"/>
      <c r="AA163" s="96"/>
      <c r="AB163" s="96"/>
      <c r="AC163" s="96"/>
      <c r="AD163" s="96"/>
      <c r="AE163" s="96"/>
      <c r="AF163" s="96"/>
    </row>
    <row r="164" spans="10:32" s="40" customFormat="1" ht="18" customHeight="1" x14ac:dyDescent="0.15">
      <c r="J164" s="41"/>
      <c r="K164" s="41"/>
      <c r="Y164" s="96"/>
      <c r="Z164" s="96"/>
      <c r="AA164" s="96"/>
      <c r="AB164" s="96"/>
      <c r="AC164" s="96"/>
      <c r="AD164" s="96"/>
      <c r="AE164" s="96"/>
      <c r="AF164" s="96"/>
    </row>
    <row r="165" spans="10:32" s="40" customFormat="1" ht="18" customHeight="1" x14ac:dyDescent="0.15">
      <c r="J165" s="41"/>
      <c r="K165" s="41"/>
      <c r="Y165" s="96"/>
      <c r="Z165" s="96"/>
      <c r="AA165" s="96"/>
      <c r="AB165" s="96"/>
      <c r="AC165" s="96"/>
      <c r="AD165" s="96"/>
      <c r="AE165" s="96"/>
      <c r="AF165" s="96"/>
    </row>
    <row r="166" spans="10:32" s="40" customFormat="1" ht="18" customHeight="1" x14ac:dyDescent="0.15">
      <c r="J166" s="41"/>
      <c r="K166" s="41"/>
      <c r="Y166" s="96"/>
      <c r="Z166" s="96"/>
      <c r="AA166" s="96"/>
      <c r="AB166" s="96"/>
      <c r="AC166" s="96"/>
      <c r="AD166" s="96"/>
      <c r="AE166" s="96"/>
      <c r="AF166" s="96"/>
    </row>
    <row r="167" spans="10:32" s="40" customFormat="1" ht="18" customHeight="1" x14ac:dyDescent="0.15">
      <c r="J167" s="41"/>
      <c r="K167" s="41"/>
      <c r="Y167" s="96"/>
      <c r="Z167" s="96"/>
      <c r="AA167" s="96"/>
      <c r="AB167" s="96"/>
      <c r="AC167" s="96"/>
      <c r="AD167" s="96"/>
      <c r="AE167" s="96"/>
      <c r="AF167" s="96"/>
    </row>
    <row r="168" spans="10:32" s="40" customFormat="1" ht="18" customHeight="1" x14ac:dyDescent="0.15">
      <c r="J168" s="41"/>
      <c r="K168" s="41"/>
      <c r="Y168" s="96"/>
      <c r="Z168" s="96"/>
      <c r="AA168" s="96"/>
      <c r="AB168" s="96"/>
      <c r="AC168" s="96"/>
      <c r="AD168" s="96"/>
      <c r="AE168" s="96"/>
      <c r="AF168" s="96"/>
    </row>
    <row r="169" spans="10:32" s="40" customFormat="1" ht="18" customHeight="1" x14ac:dyDescent="0.15">
      <c r="J169" s="41"/>
      <c r="K169" s="41"/>
      <c r="Y169" s="96"/>
      <c r="Z169" s="96"/>
      <c r="AA169" s="96"/>
      <c r="AB169" s="96"/>
      <c r="AC169" s="96"/>
      <c r="AD169" s="96"/>
      <c r="AE169" s="96"/>
      <c r="AF169" s="96"/>
    </row>
    <row r="170" spans="10:32" s="40" customFormat="1" ht="18" customHeight="1" x14ac:dyDescent="0.15">
      <c r="J170" s="41"/>
      <c r="K170" s="41"/>
      <c r="Y170" s="96"/>
      <c r="Z170" s="96"/>
      <c r="AA170" s="96"/>
      <c r="AB170" s="96"/>
      <c r="AC170" s="96"/>
      <c r="AD170" s="96"/>
      <c r="AE170" s="96"/>
      <c r="AF170" s="96"/>
    </row>
    <row r="171" spans="10:32" s="40" customFormat="1" ht="18" customHeight="1" x14ac:dyDescent="0.15">
      <c r="J171" s="41"/>
      <c r="K171" s="41"/>
      <c r="Y171" s="96"/>
      <c r="Z171" s="96"/>
      <c r="AA171" s="96"/>
      <c r="AB171" s="96"/>
      <c r="AC171" s="96"/>
      <c r="AD171" s="96"/>
      <c r="AE171" s="96"/>
      <c r="AF171" s="96"/>
    </row>
    <row r="172" spans="10:32" s="40" customFormat="1" ht="18" customHeight="1" x14ac:dyDescent="0.15">
      <c r="J172" s="41"/>
      <c r="K172" s="41"/>
      <c r="Y172" s="96"/>
      <c r="Z172" s="96"/>
      <c r="AA172" s="96"/>
      <c r="AB172" s="96"/>
      <c r="AC172" s="96"/>
      <c r="AD172" s="96"/>
      <c r="AE172" s="96"/>
      <c r="AF172" s="96"/>
    </row>
    <row r="173" spans="10:32" s="40" customFormat="1" ht="18" customHeight="1" x14ac:dyDescent="0.15">
      <c r="J173" s="41"/>
      <c r="K173" s="41"/>
      <c r="Y173" s="96"/>
      <c r="Z173" s="96"/>
      <c r="AA173" s="96"/>
      <c r="AB173" s="96"/>
      <c r="AC173" s="96"/>
      <c r="AD173" s="96"/>
      <c r="AE173" s="96"/>
      <c r="AF173" s="96"/>
    </row>
    <row r="174" spans="10:32" s="40" customFormat="1" ht="18" customHeight="1" x14ac:dyDescent="0.15">
      <c r="J174" s="41"/>
      <c r="K174" s="41"/>
      <c r="Y174" s="96"/>
      <c r="Z174" s="96"/>
      <c r="AA174" s="96"/>
      <c r="AB174" s="96"/>
      <c r="AC174" s="96"/>
      <c r="AD174" s="96"/>
      <c r="AE174" s="96"/>
      <c r="AF174" s="96"/>
    </row>
    <row r="175" spans="10:32" s="40" customFormat="1" ht="18" customHeight="1" x14ac:dyDescent="0.15">
      <c r="J175" s="41"/>
      <c r="K175" s="41"/>
      <c r="Y175" s="96"/>
      <c r="Z175" s="96"/>
      <c r="AA175" s="96"/>
      <c r="AB175" s="96"/>
      <c r="AC175" s="96"/>
      <c r="AD175" s="96"/>
      <c r="AE175" s="96"/>
      <c r="AF175" s="96"/>
    </row>
    <row r="176" spans="10:32" s="40" customFormat="1" ht="18" customHeight="1" x14ac:dyDescent="0.15">
      <c r="J176" s="41"/>
      <c r="K176" s="41"/>
      <c r="Y176" s="96"/>
      <c r="Z176" s="96"/>
      <c r="AA176" s="96"/>
      <c r="AB176" s="96"/>
      <c r="AC176" s="96"/>
      <c r="AD176" s="96"/>
      <c r="AE176" s="96"/>
      <c r="AF176" s="96"/>
    </row>
    <row r="177" spans="10:32" s="40" customFormat="1" ht="18" customHeight="1" x14ac:dyDescent="0.15">
      <c r="J177" s="41"/>
      <c r="K177" s="41"/>
      <c r="Y177" s="96"/>
      <c r="Z177" s="96"/>
      <c r="AA177" s="96"/>
      <c r="AB177" s="96"/>
      <c r="AC177" s="96"/>
      <c r="AD177" s="96"/>
      <c r="AE177" s="96"/>
      <c r="AF177" s="96"/>
    </row>
    <row r="178" spans="10:32" s="40" customFormat="1" ht="18" customHeight="1" x14ac:dyDescent="0.15">
      <c r="J178" s="41"/>
      <c r="K178" s="41"/>
      <c r="Y178" s="96"/>
      <c r="Z178" s="96"/>
      <c r="AA178" s="96"/>
      <c r="AB178" s="96"/>
      <c r="AC178" s="96"/>
      <c r="AD178" s="96"/>
      <c r="AE178" s="96"/>
      <c r="AF178" s="96"/>
    </row>
    <row r="179" spans="10:32" s="40" customFormat="1" ht="18" customHeight="1" x14ac:dyDescent="0.15">
      <c r="J179" s="41"/>
      <c r="K179" s="41"/>
      <c r="Y179" s="96"/>
      <c r="Z179" s="96"/>
      <c r="AA179" s="96"/>
      <c r="AB179" s="96"/>
      <c r="AC179" s="96"/>
      <c r="AD179" s="96"/>
      <c r="AE179" s="96"/>
      <c r="AF179" s="96"/>
    </row>
    <row r="180" spans="10:32" s="40" customFormat="1" ht="18" customHeight="1" x14ac:dyDescent="0.15">
      <c r="J180" s="41"/>
      <c r="K180" s="41"/>
      <c r="Y180" s="96"/>
      <c r="Z180" s="96"/>
      <c r="AA180" s="96"/>
      <c r="AB180" s="96"/>
      <c r="AC180" s="96"/>
      <c r="AD180" s="96"/>
      <c r="AE180" s="96"/>
      <c r="AF180" s="96"/>
    </row>
    <row r="181" spans="10:32" s="40" customFormat="1" ht="18" customHeight="1" x14ac:dyDescent="0.15">
      <c r="J181" s="41"/>
      <c r="K181" s="41"/>
      <c r="Y181" s="96"/>
      <c r="Z181" s="96"/>
      <c r="AA181" s="96"/>
      <c r="AB181" s="96"/>
      <c r="AC181" s="96"/>
      <c r="AD181" s="96"/>
      <c r="AE181" s="96"/>
      <c r="AF181" s="96"/>
    </row>
    <row r="182" spans="10:32" s="40" customFormat="1" ht="18" customHeight="1" x14ac:dyDescent="0.15">
      <c r="J182" s="41"/>
      <c r="K182" s="41"/>
      <c r="Y182" s="96"/>
      <c r="Z182" s="96"/>
      <c r="AA182" s="96"/>
      <c r="AB182" s="96"/>
      <c r="AC182" s="96"/>
      <c r="AD182" s="96"/>
      <c r="AE182" s="96"/>
      <c r="AF182" s="96"/>
    </row>
    <row r="183" spans="10:32" s="40" customFormat="1" ht="18" customHeight="1" x14ac:dyDescent="0.15">
      <c r="J183" s="41"/>
      <c r="K183" s="41"/>
      <c r="Y183" s="96"/>
      <c r="Z183" s="96"/>
      <c r="AA183" s="96"/>
      <c r="AB183" s="96"/>
      <c r="AC183" s="96"/>
      <c r="AD183" s="96"/>
      <c r="AE183" s="96"/>
      <c r="AF183" s="96"/>
    </row>
    <row r="184" spans="10:32" s="40" customFormat="1" ht="18" customHeight="1" x14ac:dyDescent="0.15">
      <c r="J184" s="41"/>
      <c r="K184" s="41"/>
      <c r="Y184" s="96"/>
      <c r="Z184" s="96"/>
      <c r="AA184" s="96"/>
      <c r="AB184" s="96"/>
      <c r="AC184" s="96"/>
      <c r="AD184" s="96"/>
      <c r="AE184" s="96"/>
      <c r="AF184" s="96"/>
    </row>
    <row r="185" spans="10:32" s="40" customFormat="1" ht="18" customHeight="1" x14ac:dyDescent="0.15">
      <c r="J185" s="41"/>
      <c r="K185" s="41"/>
      <c r="Y185" s="96"/>
      <c r="Z185" s="96"/>
      <c r="AA185" s="96"/>
      <c r="AB185" s="96"/>
      <c r="AC185" s="96"/>
      <c r="AD185" s="96"/>
      <c r="AE185" s="96"/>
      <c r="AF185" s="96"/>
    </row>
    <row r="186" spans="10:32" s="40" customFormat="1" ht="18" customHeight="1" x14ac:dyDescent="0.15">
      <c r="J186" s="41"/>
      <c r="K186" s="41"/>
      <c r="Y186" s="96"/>
      <c r="Z186" s="96"/>
      <c r="AA186" s="96"/>
      <c r="AB186" s="96"/>
      <c r="AC186" s="96"/>
      <c r="AD186" s="96"/>
      <c r="AE186" s="96"/>
      <c r="AF186" s="96"/>
    </row>
    <row r="187" spans="10:32" s="40" customFormat="1" ht="18" customHeight="1" x14ac:dyDescent="0.15">
      <c r="J187" s="41"/>
      <c r="K187" s="41"/>
      <c r="Y187" s="96"/>
      <c r="Z187" s="96"/>
      <c r="AA187" s="96"/>
      <c r="AB187" s="96"/>
      <c r="AC187" s="96"/>
      <c r="AD187" s="96"/>
      <c r="AE187" s="96"/>
      <c r="AF187" s="96"/>
    </row>
    <row r="188" spans="10:32" s="40" customFormat="1" ht="18" customHeight="1" x14ac:dyDescent="0.15">
      <c r="J188" s="41"/>
      <c r="K188" s="41"/>
      <c r="Y188" s="96"/>
      <c r="Z188" s="96"/>
      <c r="AA188" s="96"/>
      <c r="AB188" s="96"/>
      <c r="AC188" s="96"/>
      <c r="AD188" s="96"/>
      <c r="AE188" s="96"/>
      <c r="AF188" s="96"/>
    </row>
    <row r="189" spans="10:32" s="40" customFormat="1" ht="18" customHeight="1" x14ac:dyDescent="0.15">
      <c r="J189" s="41"/>
      <c r="K189" s="41"/>
      <c r="Y189" s="96"/>
      <c r="Z189" s="96"/>
      <c r="AA189" s="96"/>
      <c r="AB189" s="96"/>
      <c r="AC189" s="96"/>
      <c r="AD189" s="96"/>
      <c r="AE189" s="96"/>
      <c r="AF189" s="96"/>
    </row>
    <row r="190" spans="10:32" s="40" customFormat="1" ht="18" customHeight="1" x14ac:dyDescent="0.15">
      <c r="J190" s="41"/>
      <c r="K190" s="41"/>
      <c r="Y190" s="96"/>
      <c r="Z190" s="96"/>
      <c r="AA190" s="96"/>
      <c r="AB190" s="96"/>
      <c r="AC190" s="96"/>
      <c r="AD190" s="96"/>
      <c r="AE190" s="96"/>
      <c r="AF190" s="96"/>
    </row>
    <row r="191" spans="10:32" s="40" customFormat="1" ht="18" customHeight="1" x14ac:dyDescent="0.15">
      <c r="J191" s="41"/>
      <c r="K191" s="41"/>
      <c r="Y191" s="96"/>
      <c r="Z191" s="96"/>
      <c r="AA191" s="96"/>
      <c r="AB191" s="96"/>
      <c r="AC191" s="96"/>
      <c r="AD191" s="96"/>
      <c r="AE191" s="96"/>
      <c r="AF191" s="96"/>
    </row>
    <row r="192" spans="10:32" s="40" customFormat="1" ht="18" customHeight="1" x14ac:dyDescent="0.15">
      <c r="J192" s="41"/>
      <c r="K192" s="41"/>
      <c r="Y192" s="96"/>
      <c r="Z192" s="96"/>
      <c r="AA192" s="96"/>
      <c r="AB192" s="96"/>
      <c r="AC192" s="96"/>
      <c r="AD192" s="96"/>
      <c r="AE192" s="96"/>
      <c r="AF192" s="96"/>
    </row>
    <row r="193" spans="10:32" s="40" customFormat="1" ht="18" customHeight="1" x14ac:dyDescent="0.15">
      <c r="J193" s="41"/>
      <c r="K193" s="41"/>
      <c r="Y193" s="96"/>
      <c r="Z193" s="96"/>
      <c r="AA193" s="96"/>
      <c r="AB193" s="96"/>
      <c r="AC193" s="96"/>
      <c r="AD193" s="96"/>
      <c r="AE193" s="96"/>
      <c r="AF193" s="96"/>
    </row>
    <row r="194" spans="10:32" s="40" customFormat="1" ht="18" customHeight="1" x14ac:dyDescent="0.15">
      <c r="J194" s="41"/>
      <c r="K194" s="41"/>
      <c r="Y194" s="96"/>
      <c r="Z194" s="96"/>
      <c r="AA194" s="96"/>
      <c r="AB194" s="96"/>
      <c r="AC194" s="96"/>
      <c r="AD194" s="96"/>
      <c r="AE194" s="96"/>
      <c r="AF194" s="96"/>
    </row>
    <row r="195" spans="10:32" s="40" customFormat="1" ht="18" customHeight="1" x14ac:dyDescent="0.15">
      <c r="J195" s="41"/>
      <c r="K195" s="41"/>
      <c r="Y195" s="96"/>
      <c r="Z195" s="96"/>
      <c r="AA195" s="96"/>
      <c r="AB195" s="96"/>
      <c r="AC195" s="96"/>
      <c r="AD195" s="96"/>
      <c r="AE195" s="96"/>
      <c r="AF195" s="96"/>
    </row>
    <row r="196" spans="10:32" s="40" customFormat="1" ht="18" customHeight="1" x14ac:dyDescent="0.15">
      <c r="J196" s="41"/>
      <c r="K196" s="41"/>
      <c r="Y196" s="96"/>
      <c r="Z196" s="96"/>
      <c r="AA196" s="96"/>
      <c r="AB196" s="96"/>
      <c r="AC196" s="96"/>
      <c r="AD196" s="96"/>
      <c r="AE196" s="96"/>
      <c r="AF196" s="96"/>
    </row>
    <row r="197" spans="10:32" s="40" customFormat="1" ht="18" customHeight="1" x14ac:dyDescent="0.15">
      <c r="J197" s="41"/>
      <c r="K197" s="41"/>
      <c r="Y197" s="96"/>
      <c r="Z197" s="96"/>
      <c r="AA197" s="96"/>
      <c r="AB197" s="96"/>
      <c r="AC197" s="96"/>
      <c r="AD197" s="96"/>
      <c r="AE197" s="96"/>
      <c r="AF197" s="96"/>
    </row>
    <row r="198" spans="10:32" s="40" customFormat="1" ht="18" customHeight="1" x14ac:dyDescent="0.15">
      <c r="J198" s="41"/>
      <c r="K198" s="41"/>
      <c r="Y198" s="96"/>
      <c r="Z198" s="96"/>
      <c r="AA198" s="96"/>
      <c r="AB198" s="96"/>
      <c r="AC198" s="96"/>
      <c r="AD198" s="96"/>
      <c r="AE198" s="96"/>
      <c r="AF198" s="96"/>
    </row>
    <row r="199" spans="10:32" s="40" customFormat="1" ht="18" customHeight="1" x14ac:dyDescent="0.15">
      <c r="J199" s="41"/>
      <c r="K199" s="41"/>
      <c r="Y199" s="96"/>
      <c r="Z199" s="96"/>
      <c r="AA199" s="96"/>
      <c r="AB199" s="96"/>
      <c r="AC199" s="96"/>
      <c r="AD199" s="96"/>
      <c r="AE199" s="96"/>
      <c r="AF199" s="96"/>
    </row>
    <row r="200" spans="10:32" s="40" customFormat="1" ht="18" customHeight="1" x14ac:dyDescent="0.15">
      <c r="J200" s="41"/>
      <c r="K200" s="41"/>
      <c r="Y200" s="96"/>
      <c r="Z200" s="96"/>
      <c r="AA200" s="96"/>
      <c r="AB200" s="96"/>
      <c r="AC200" s="96"/>
      <c r="AD200" s="96"/>
      <c r="AE200" s="96"/>
      <c r="AF200" s="96"/>
    </row>
    <row r="201" spans="10:32" s="40" customFormat="1" ht="18" customHeight="1" x14ac:dyDescent="0.15">
      <c r="J201" s="41"/>
      <c r="K201" s="41"/>
      <c r="Y201" s="96"/>
      <c r="Z201" s="96"/>
      <c r="AA201" s="96"/>
      <c r="AB201" s="96"/>
      <c r="AC201" s="96"/>
      <c r="AD201" s="96"/>
      <c r="AE201" s="96"/>
      <c r="AF201" s="96"/>
    </row>
    <row r="202" spans="10:32" s="40" customFormat="1" ht="18" customHeight="1" x14ac:dyDescent="0.15">
      <c r="J202" s="41"/>
      <c r="K202" s="41"/>
      <c r="Y202" s="96"/>
      <c r="Z202" s="96"/>
      <c r="AA202" s="96"/>
      <c r="AB202" s="96"/>
      <c r="AC202" s="96"/>
      <c r="AD202" s="96"/>
      <c r="AE202" s="96"/>
      <c r="AF202" s="96"/>
    </row>
    <row r="203" spans="10:32" s="40" customFormat="1" ht="18" customHeight="1" x14ac:dyDescent="0.15">
      <c r="J203" s="41"/>
      <c r="K203" s="41"/>
      <c r="Y203" s="96"/>
      <c r="Z203" s="96"/>
      <c r="AA203" s="96"/>
      <c r="AB203" s="96"/>
      <c r="AC203" s="96"/>
      <c r="AD203" s="96"/>
      <c r="AE203" s="96"/>
      <c r="AF203" s="96"/>
    </row>
    <row r="204" spans="10:32" s="40" customFormat="1" ht="18" customHeight="1" x14ac:dyDescent="0.15">
      <c r="J204" s="41"/>
      <c r="K204" s="41"/>
      <c r="Y204" s="96"/>
      <c r="Z204" s="96"/>
      <c r="AA204" s="96"/>
      <c r="AB204" s="96"/>
      <c r="AC204" s="96"/>
      <c r="AD204" s="96"/>
      <c r="AE204" s="96"/>
      <c r="AF204" s="96"/>
    </row>
    <row r="205" spans="10:32" s="40" customFormat="1" ht="18" customHeight="1" x14ac:dyDescent="0.15">
      <c r="J205" s="41"/>
      <c r="K205" s="41"/>
      <c r="Y205" s="96"/>
      <c r="Z205" s="96"/>
      <c r="AA205" s="96"/>
      <c r="AB205" s="96"/>
      <c r="AC205" s="96"/>
      <c r="AD205" s="96"/>
      <c r="AE205" s="96"/>
      <c r="AF205" s="96"/>
    </row>
    <row r="206" spans="10:32" s="40" customFormat="1" ht="18" customHeight="1" x14ac:dyDescent="0.15">
      <c r="J206" s="41"/>
      <c r="K206" s="41"/>
      <c r="Y206" s="96"/>
      <c r="Z206" s="96"/>
      <c r="AA206" s="96"/>
      <c r="AB206" s="96"/>
      <c r="AC206" s="96"/>
      <c r="AD206" s="96"/>
      <c r="AE206" s="96"/>
      <c r="AF206" s="96"/>
    </row>
    <row r="207" spans="10:32" s="40" customFormat="1" ht="18" customHeight="1" x14ac:dyDescent="0.15">
      <c r="J207" s="41"/>
      <c r="K207" s="41"/>
      <c r="Y207" s="96"/>
      <c r="Z207" s="96"/>
      <c r="AA207" s="96"/>
      <c r="AB207" s="96"/>
      <c r="AC207" s="96"/>
      <c r="AD207" s="96"/>
      <c r="AE207" s="96"/>
      <c r="AF207" s="96"/>
    </row>
    <row r="208" spans="10:32" s="40" customFormat="1" ht="18" customHeight="1" x14ac:dyDescent="0.15">
      <c r="J208" s="41"/>
      <c r="K208" s="41"/>
      <c r="Y208" s="96"/>
      <c r="Z208" s="96"/>
      <c r="AA208" s="96"/>
      <c r="AB208" s="96"/>
      <c r="AC208" s="96"/>
      <c r="AD208" s="96"/>
      <c r="AE208" s="96"/>
      <c r="AF208" s="96"/>
    </row>
    <row r="209" spans="10:32" s="40" customFormat="1" ht="18" customHeight="1" x14ac:dyDescent="0.15">
      <c r="J209" s="41"/>
      <c r="K209" s="41"/>
      <c r="Y209" s="96"/>
      <c r="Z209" s="96"/>
      <c r="AA209" s="96"/>
      <c r="AB209" s="96"/>
      <c r="AC209" s="96"/>
      <c r="AD209" s="96"/>
      <c r="AE209" s="96"/>
      <c r="AF209" s="96"/>
    </row>
    <row r="210" spans="10:32" s="40" customFormat="1" ht="18" customHeight="1" x14ac:dyDescent="0.15">
      <c r="J210" s="41"/>
      <c r="K210" s="41"/>
      <c r="Y210" s="96"/>
      <c r="Z210" s="96"/>
      <c r="AA210" s="96"/>
      <c r="AB210" s="96"/>
      <c r="AC210" s="96"/>
      <c r="AD210" s="96"/>
      <c r="AE210" s="96"/>
      <c r="AF210" s="96"/>
    </row>
    <row r="211" spans="10:32" s="40" customFormat="1" ht="18" customHeight="1" x14ac:dyDescent="0.15">
      <c r="J211" s="41"/>
      <c r="K211" s="41"/>
      <c r="Y211" s="96"/>
      <c r="Z211" s="96"/>
      <c r="AA211" s="96"/>
      <c r="AB211" s="96"/>
      <c r="AC211" s="96"/>
      <c r="AD211" s="96"/>
      <c r="AE211" s="96"/>
      <c r="AF211" s="96"/>
    </row>
    <row r="212" spans="10:32" s="40" customFormat="1" ht="18" customHeight="1" x14ac:dyDescent="0.15">
      <c r="J212" s="41"/>
      <c r="K212" s="41"/>
      <c r="Y212" s="96"/>
      <c r="Z212" s="96"/>
      <c r="AA212" s="96"/>
      <c r="AB212" s="96"/>
      <c r="AC212" s="96"/>
      <c r="AD212" s="96"/>
      <c r="AE212" s="96"/>
      <c r="AF212" s="96"/>
    </row>
    <row r="213" spans="10:32" s="40" customFormat="1" ht="18" customHeight="1" x14ac:dyDescent="0.15">
      <c r="J213" s="41"/>
      <c r="K213" s="41"/>
      <c r="Y213" s="96"/>
      <c r="Z213" s="96"/>
      <c r="AA213" s="96"/>
      <c r="AB213" s="96"/>
      <c r="AC213" s="96"/>
      <c r="AD213" s="96"/>
      <c r="AE213" s="96"/>
      <c r="AF213" s="96"/>
    </row>
    <row r="214" spans="10:32" s="40" customFormat="1" ht="18" customHeight="1" x14ac:dyDescent="0.15">
      <c r="J214" s="41"/>
      <c r="K214" s="41"/>
      <c r="Y214" s="96"/>
      <c r="Z214" s="96"/>
      <c r="AA214" s="96"/>
      <c r="AB214" s="96"/>
      <c r="AC214" s="96"/>
      <c r="AD214" s="96"/>
      <c r="AE214" s="96"/>
      <c r="AF214" s="96"/>
    </row>
    <row r="215" spans="10:32" s="40" customFormat="1" ht="18" customHeight="1" x14ac:dyDescent="0.15">
      <c r="J215" s="41"/>
      <c r="K215" s="41"/>
      <c r="Y215" s="96"/>
      <c r="Z215" s="96"/>
      <c r="AA215" s="96"/>
      <c r="AB215" s="96"/>
      <c r="AC215" s="96"/>
      <c r="AD215" s="96"/>
      <c r="AE215" s="96"/>
      <c r="AF215" s="96"/>
    </row>
    <row r="216" spans="10:32" s="40" customFormat="1" ht="18" customHeight="1" x14ac:dyDescent="0.15">
      <c r="J216" s="41"/>
      <c r="K216" s="41"/>
      <c r="Y216" s="96"/>
      <c r="Z216" s="96"/>
      <c r="AA216" s="96"/>
      <c r="AB216" s="96"/>
      <c r="AC216" s="96"/>
      <c r="AD216" s="96"/>
      <c r="AE216" s="96"/>
      <c r="AF216" s="96"/>
    </row>
    <row r="217" spans="10:32" s="40" customFormat="1" ht="18" customHeight="1" x14ac:dyDescent="0.15">
      <c r="J217" s="41"/>
      <c r="K217" s="41"/>
      <c r="Y217" s="96"/>
      <c r="Z217" s="96"/>
      <c r="AA217" s="96"/>
      <c r="AB217" s="96"/>
      <c r="AC217" s="96"/>
      <c r="AD217" s="96"/>
      <c r="AE217" s="96"/>
      <c r="AF217" s="96"/>
    </row>
    <row r="218" spans="10:32" s="40" customFormat="1" ht="18" customHeight="1" x14ac:dyDescent="0.15">
      <c r="J218" s="41"/>
      <c r="K218" s="41"/>
      <c r="Y218" s="96"/>
      <c r="Z218" s="96"/>
      <c r="AA218" s="96"/>
      <c r="AB218" s="96"/>
      <c r="AC218" s="96"/>
      <c r="AD218" s="96"/>
      <c r="AE218" s="96"/>
      <c r="AF218" s="96"/>
    </row>
    <row r="219" spans="10:32" s="40" customFormat="1" ht="18" customHeight="1" x14ac:dyDescent="0.15">
      <c r="J219" s="41"/>
      <c r="K219" s="41"/>
      <c r="Y219" s="96"/>
      <c r="Z219" s="96"/>
      <c r="AA219" s="96"/>
      <c r="AB219" s="96"/>
      <c r="AC219" s="96"/>
      <c r="AD219" s="96"/>
      <c r="AE219" s="96"/>
      <c r="AF219" s="96"/>
    </row>
    <row r="220" spans="10:32" s="40" customFormat="1" ht="18" customHeight="1" x14ac:dyDescent="0.15">
      <c r="J220" s="41"/>
      <c r="K220" s="41"/>
      <c r="Y220" s="96"/>
      <c r="Z220" s="96"/>
      <c r="AA220" s="96"/>
      <c r="AB220" s="96"/>
      <c r="AC220" s="96"/>
      <c r="AD220" s="96"/>
      <c r="AE220" s="96"/>
      <c r="AF220" s="96"/>
    </row>
    <row r="221" spans="10:32" s="40" customFormat="1" ht="18" customHeight="1" x14ac:dyDescent="0.15">
      <c r="J221" s="41"/>
      <c r="K221" s="41"/>
      <c r="Y221" s="96"/>
      <c r="Z221" s="96"/>
      <c r="AA221" s="96"/>
      <c r="AB221" s="96"/>
      <c r="AC221" s="96"/>
      <c r="AD221" s="96"/>
      <c r="AE221" s="96"/>
      <c r="AF221" s="96"/>
    </row>
    <row r="222" spans="10:32" s="40" customFormat="1" ht="18" customHeight="1" x14ac:dyDescent="0.15">
      <c r="J222" s="41"/>
      <c r="K222" s="41"/>
      <c r="Y222" s="96"/>
      <c r="Z222" s="96"/>
      <c r="AA222" s="96"/>
      <c r="AB222" s="96"/>
      <c r="AC222" s="96"/>
      <c r="AD222" s="96"/>
      <c r="AE222" s="96"/>
      <c r="AF222" s="96"/>
    </row>
    <row r="223" spans="10:32" s="40" customFormat="1" ht="18" customHeight="1" x14ac:dyDescent="0.15">
      <c r="J223" s="41"/>
      <c r="K223" s="41"/>
      <c r="Y223" s="96"/>
      <c r="Z223" s="96"/>
      <c r="AA223" s="96"/>
      <c r="AB223" s="96"/>
      <c r="AC223" s="96"/>
      <c r="AD223" s="96"/>
      <c r="AE223" s="96"/>
      <c r="AF223" s="96"/>
    </row>
    <row r="224" spans="10:32" s="40" customFormat="1" ht="18" customHeight="1" x14ac:dyDescent="0.15">
      <c r="J224" s="41"/>
      <c r="K224" s="41"/>
      <c r="Y224" s="96"/>
      <c r="Z224" s="96"/>
      <c r="AA224" s="96"/>
      <c r="AB224" s="96"/>
      <c r="AC224" s="96"/>
      <c r="AD224" s="96"/>
      <c r="AE224" s="96"/>
      <c r="AF224" s="96"/>
    </row>
    <row r="225" spans="10:32" s="40" customFormat="1" ht="18" customHeight="1" x14ac:dyDescent="0.15">
      <c r="J225" s="41"/>
      <c r="K225" s="41"/>
      <c r="Y225" s="96"/>
      <c r="Z225" s="96"/>
      <c r="AA225" s="96"/>
      <c r="AB225" s="96"/>
      <c r="AC225" s="96"/>
      <c r="AD225" s="96"/>
      <c r="AE225" s="96"/>
      <c r="AF225" s="96"/>
    </row>
    <row r="226" spans="10:32" s="40" customFormat="1" ht="18" customHeight="1" x14ac:dyDescent="0.15">
      <c r="J226" s="41"/>
      <c r="K226" s="41"/>
      <c r="Y226" s="96"/>
      <c r="Z226" s="96"/>
      <c r="AA226" s="96"/>
      <c r="AB226" s="96"/>
      <c r="AC226" s="96"/>
      <c r="AD226" s="96"/>
      <c r="AE226" s="96"/>
      <c r="AF226" s="96"/>
    </row>
    <row r="227" spans="10:32" s="40" customFormat="1" ht="18" customHeight="1" x14ac:dyDescent="0.15">
      <c r="J227" s="41"/>
      <c r="K227" s="41"/>
      <c r="Y227" s="96"/>
      <c r="Z227" s="96"/>
      <c r="AA227" s="96"/>
      <c r="AB227" s="96"/>
      <c r="AC227" s="96"/>
      <c r="AD227" s="96"/>
      <c r="AE227" s="96"/>
      <c r="AF227" s="96"/>
    </row>
    <row r="228" spans="10:32" s="40" customFormat="1" ht="18" customHeight="1" x14ac:dyDescent="0.15">
      <c r="J228" s="41"/>
      <c r="K228" s="41"/>
      <c r="Y228" s="96"/>
      <c r="Z228" s="96"/>
      <c r="AA228" s="96"/>
      <c r="AB228" s="96"/>
      <c r="AC228" s="96"/>
      <c r="AD228" s="96"/>
      <c r="AE228" s="96"/>
      <c r="AF228" s="96"/>
    </row>
    <row r="229" spans="10:32" s="40" customFormat="1" x14ac:dyDescent="0.15">
      <c r="J229" s="41"/>
      <c r="K229" s="41"/>
      <c r="Y229" s="96"/>
      <c r="Z229" s="96"/>
      <c r="AA229" s="96"/>
      <c r="AB229" s="96"/>
      <c r="AC229" s="96"/>
      <c r="AD229" s="96"/>
      <c r="AE229" s="96"/>
      <c r="AF229" s="96"/>
    </row>
    <row r="230" spans="10:32" s="40" customFormat="1" x14ac:dyDescent="0.15">
      <c r="J230" s="41"/>
      <c r="K230" s="41"/>
      <c r="Y230" s="96"/>
      <c r="Z230" s="96"/>
      <c r="AA230" s="96"/>
      <c r="AB230" s="96"/>
      <c r="AC230" s="96"/>
      <c r="AD230" s="96"/>
      <c r="AE230" s="96"/>
      <c r="AF230" s="96"/>
    </row>
    <row r="231" spans="10:32" s="40" customFormat="1" x14ac:dyDescent="0.15">
      <c r="J231" s="41"/>
      <c r="K231" s="41"/>
      <c r="Y231" s="96"/>
      <c r="Z231" s="96"/>
      <c r="AA231" s="96"/>
      <c r="AB231" s="96"/>
      <c r="AC231" s="96"/>
      <c r="AD231" s="96"/>
      <c r="AE231" s="96"/>
      <c r="AF231" s="96"/>
    </row>
    <row r="232" spans="10:32" s="40" customFormat="1" x14ac:dyDescent="0.15">
      <c r="J232" s="41"/>
      <c r="K232" s="41"/>
      <c r="Y232" s="96"/>
      <c r="Z232" s="96"/>
      <c r="AA232" s="96"/>
      <c r="AB232" s="96"/>
      <c r="AC232" s="96"/>
      <c r="AD232" s="96"/>
      <c r="AE232" s="96"/>
      <c r="AF232" s="96"/>
    </row>
    <row r="233" spans="10:32" s="40" customFormat="1" x14ac:dyDescent="0.15">
      <c r="J233" s="41"/>
      <c r="K233" s="41"/>
      <c r="Y233" s="96"/>
      <c r="Z233" s="96"/>
      <c r="AA233" s="96"/>
      <c r="AB233" s="96"/>
      <c r="AC233" s="96"/>
      <c r="AD233" s="96"/>
      <c r="AE233" s="96"/>
      <c r="AF233" s="96"/>
    </row>
    <row r="234" spans="10:32" s="40" customFormat="1" x14ac:dyDescent="0.15">
      <c r="J234" s="41"/>
      <c r="K234" s="41"/>
      <c r="Y234" s="96"/>
      <c r="Z234" s="96"/>
      <c r="AA234" s="96"/>
      <c r="AB234" s="96"/>
      <c r="AC234" s="96"/>
      <c r="AD234" s="96"/>
      <c r="AE234" s="96"/>
      <c r="AF234" s="96"/>
    </row>
    <row r="235" spans="10:32" s="40" customFormat="1" x14ac:dyDescent="0.15">
      <c r="J235" s="41"/>
      <c r="K235" s="41"/>
      <c r="Y235" s="96"/>
      <c r="Z235" s="96"/>
      <c r="AA235" s="96"/>
      <c r="AB235" s="96"/>
      <c r="AC235" s="96"/>
      <c r="AD235" s="96"/>
      <c r="AE235" s="96"/>
      <c r="AF235" s="96"/>
    </row>
    <row r="236" spans="10:32" s="40" customFormat="1" x14ac:dyDescent="0.15">
      <c r="J236" s="41"/>
      <c r="K236" s="41"/>
      <c r="Y236" s="96"/>
      <c r="Z236" s="96"/>
      <c r="AA236" s="96"/>
      <c r="AB236" s="96"/>
      <c r="AC236" s="96"/>
      <c r="AD236" s="96"/>
      <c r="AE236" s="96"/>
      <c r="AF236" s="96"/>
    </row>
    <row r="237" spans="10:32" s="40" customFormat="1" x14ac:dyDescent="0.15">
      <c r="J237" s="41"/>
      <c r="K237" s="41"/>
      <c r="Y237" s="96"/>
      <c r="Z237" s="96"/>
      <c r="AA237" s="96"/>
      <c r="AB237" s="96"/>
      <c r="AC237" s="96"/>
      <c r="AD237" s="96"/>
      <c r="AE237" s="96"/>
      <c r="AF237" s="96"/>
    </row>
    <row r="238" spans="10:32" s="40" customFormat="1" x14ac:dyDescent="0.15">
      <c r="J238" s="41"/>
      <c r="K238" s="41"/>
      <c r="Y238" s="96"/>
      <c r="Z238" s="96"/>
      <c r="AA238" s="96"/>
      <c r="AB238" s="96"/>
      <c r="AC238" s="96"/>
      <c r="AD238" s="96"/>
      <c r="AE238" s="96"/>
      <c r="AF238" s="96"/>
    </row>
    <row r="239" spans="10:32" s="40" customFormat="1" x14ac:dyDescent="0.15">
      <c r="J239" s="41"/>
      <c r="K239" s="41"/>
      <c r="Y239" s="96"/>
      <c r="Z239" s="96"/>
      <c r="AA239" s="96"/>
      <c r="AB239" s="96"/>
      <c r="AC239" s="96"/>
      <c r="AD239" s="96"/>
      <c r="AE239" s="96"/>
      <c r="AF239" s="96"/>
    </row>
    <row r="240" spans="10:32" s="40" customFormat="1" x14ac:dyDescent="0.15">
      <c r="J240" s="41"/>
      <c r="K240" s="41"/>
      <c r="Y240" s="96"/>
      <c r="Z240" s="96"/>
      <c r="AA240" s="96"/>
      <c r="AB240" s="96"/>
      <c r="AC240" s="96"/>
      <c r="AD240" s="96"/>
      <c r="AE240" s="96"/>
      <c r="AF240" s="96"/>
    </row>
    <row r="241" spans="10:32" s="40" customFormat="1" x14ac:dyDescent="0.15">
      <c r="J241" s="41"/>
      <c r="K241" s="41"/>
      <c r="Y241" s="96"/>
      <c r="Z241" s="96"/>
      <c r="AA241" s="96"/>
      <c r="AB241" s="96"/>
      <c r="AC241" s="96"/>
      <c r="AD241" s="96"/>
      <c r="AE241" s="96"/>
      <c r="AF241" s="96"/>
    </row>
    <row r="242" spans="10:32" s="40" customFormat="1" x14ac:dyDescent="0.15">
      <c r="J242" s="41"/>
      <c r="K242" s="41"/>
      <c r="Y242" s="96"/>
      <c r="Z242" s="96"/>
      <c r="AA242" s="96"/>
      <c r="AB242" s="96"/>
      <c r="AC242" s="96"/>
      <c r="AD242" s="96"/>
      <c r="AE242" s="96"/>
      <c r="AF242" s="96"/>
    </row>
    <row r="243" spans="10:32" s="40" customFormat="1" x14ac:dyDescent="0.15">
      <c r="J243" s="41"/>
      <c r="K243" s="41"/>
      <c r="Y243" s="96"/>
      <c r="Z243" s="96"/>
      <c r="AA243" s="96"/>
      <c r="AB243" s="96"/>
      <c r="AC243" s="96"/>
      <c r="AD243" s="96"/>
      <c r="AE243" s="96"/>
      <c r="AF243" s="96"/>
    </row>
    <row r="244" spans="10:32" s="40" customFormat="1" x14ac:dyDescent="0.15">
      <c r="J244" s="41"/>
      <c r="K244" s="41"/>
      <c r="Y244" s="96"/>
      <c r="Z244" s="96"/>
      <c r="AA244" s="96"/>
      <c r="AB244" s="96"/>
      <c r="AC244" s="96"/>
      <c r="AD244" s="96"/>
      <c r="AE244" s="96"/>
      <c r="AF244" s="96"/>
    </row>
    <row r="245" spans="10:32" s="40" customFormat="1" x14ac:dyDescent="0.15">
      <c r="J245" s="41"/>
      <c r="K245" s="41"/>
      <c r="Y245" s="96"/>
      <c r="Z245" s="96"/>
      <c r="AA245" s="96"/>
      <c r="AB245" s="96"/>
      <c r="AC245" s="96"/>
      <c r="AD245" s="96"/>
      <c r="AE245" s="96"/>
      <c r="AF245" s="96"/>
    </row>
    <row r="246" spans="10:32" s="40" customFormat="1" x14ac:dyDescent="0.15">
      <c r="J246" s="41"/>
      <c r="K246" s="41"/>
      <c r="Y246" s="96"/>
      <c r="Z246" s="96"/>
      <c r="AA246" s="96"/>
      <c r="AB246" s="96"/>
      <c r="AC246" s="96"/>
      <c r="AD246" s="96"/>
      <c r="AE246" s="96"/>
      <c r="AF246" s="96"/>
    </row>
    <row r="247" spans="10:32" s="40" customFormat="1" x14ac:dyDescent="0.15">
      <c r="J247" s="41"/>
      <c r="K247" s="41"/>
      <c r="Y247" s="96"/>
      <c r="Z247" s="96"/>
      <c r="AA247" s="96"/>
      <c r="AB247" s="96"/>
      <c r="AC247" s="96"/>
      <c r="AD247" s="96"/>
      <c r="AE247" s="96"/>
      <c r="AF247" s="96"/>
    </row>
    <row r="248" spans="10:32" s="40" customFormat="1" x14ac:dyDescent="0.15">
      <c r="J248" s="41"/>
      <c r="K248" s="41"/>
      <c r="Y248" s="96"/>
      <c r="Z248" s="96"/>
      <c r="AA248" s="96"/>
      <c r="AB248" s="96"/>
      <c r="AC248" s="96"/>
      <c r="AD248" s="96"/>
      <c r="AE248" s="96"/>
      <c r="AF248" s="96"/>
    </row>
    <row r="249" spans="10:32" s="40" customFormat="1" x14ac:dyDescent="0.15">
      <c r="J249" s="41"/>
      <c r="K249" s="41"/>
      <c r="Y249" s="96"/>
      <c r="Z249" s="96"/>
      <c r="AA249" s="96"/>
      <c r="AB249" s="96"/>
      <c r="AC249" s="96"/>
      <c r="AD249" s="96"/>
      <c r="AE249" s="96"/>
      <c r="AF249" s="96"/>
    </row>
    <row r="250" spans="10:32" s="40" customFormat="1" x14ac:dyDescent="0.15">
      <c r="J250" s="41"/>
      <c r="K250" s="41"/>
      <c r="Y250" s="96"/>
      <c r="Z250" s="96"/>
      <c r="AA250" s="96"/>
      <c r="AB250" s="96"/>
      <c r="AC250" s="96"/>
      <c r="AD250" s="96"/>
      <c r="AE250" s="96"/>
      <c r="AF250" s="96"/>
    </row>
    <row r="251" spans="10:32" s="40" customFormat="1" x14ac:dyDescent="0.15">
      <c r="J251" s="41"/>
      <c r="K251" s="41"/>
      <c r="Y251" s="96"/>
      <c r="Z251" s="96"/>
      <c r="AA251" s="96"/>
      <c r="AB251" s="96"/>
      <c r="AC251" s="96"/>
      <c r="AD251" s="96"/>
      <c r="AE251" s="96"/>
      <c r="AF251" s="96"/>
    </row>
    <row r="252" spans="10:32" s="40" customFormat="1" x14ac:dyDescent="0.15">
      <c r="J252" s="41"/>
      <c r="K252" s="41"/>
      <c r="Y252" s="96"/>
      <c r="Z252" s="96"/>
      <c r="AA252" s="96"/>
      <c r="AB252" s="96"/>
      <c r="AC252" s="96"/>
      <c r="AD252" s="96"/>
      <c r="AE252" s="96"/>
      <c r="AF252" s="96"/>
    </row>
    <row r="253" spans="10:32" s="40" customFormat="1" x14ac:dyDescent="0.15">
      <c r="J253" s="41"/>
      <c r="K253" s="41"/>
      <c r="Y253" s="96"/>
      <c r="Z253" s="96"/>
      <c r="AA253" s="96"/>
      <c r="AB253" s="96"/>
      <c r="AC253" s="96"/>
      <c r="AD253" s="96"/>
      <c r="AE253" s="96"/>
      <c r="AF253" s="96"/>
    </row>
    <row r="254" spans="10:32" s="40" customFormat="1" x14ac:dyDescent="0.15">
      <c r="J254" s="41"/>
      <c r="K254" s="41"/>
      <c r="Y254" s="96"/>
      <c r="Z254" s="96"/>
      <c r="AA254" s="96"/>
      <c r="AB254" s="96"/>
      <c r="AC254" s="96"/>
      <c r="AD254" s="96"/>
      <c r="AE254" s="96"/>
      <c r="AF254" s="96"/>
    </row>
    <row r="255" spans="10:32" s="40" customFormat="1" x14ac:dyDescent="0.15">
      <c r="J255" s="41"/>
      <c r="K255" s="41"/>
      <c r="Y255" s="96"/>
      <c r="Z255" s="96"/>
      <c r="AA255" s="96"/>
      <c r="AB255" s="96"/>
      <c r="AC255" s="96"/>
      <c r="AD255" s="96"/>
      <c r="AE255" s="96"/>
      <c r="AF255" s="96"/>
    </row>
    <row r="256" spans="10:32" s="40" customFormat="1" x14ac:dyDescent="0.15">
      <c r="J256" s="41"/>
      <c r="K256" s="41"/>
      <c r="Y256" s="96"/>
      <c r="Z256" s="96"/>
      <c r="AA256" s="96"/>
      <c r="AB256" s="96"/>
      <c r="AC256" s="96"/>
      <c r="AD256" s="96"/>
      <c r="AE256" s="96"/>
      <c r="AF256" s="96"/>
    </row>
    <row r="257" spans="10:32" s="40" customFormat="1" x14ac:dyDescent="0.15">
      <c r="J257" s="41"/>
      <c r="K257" s="41"/>
      <c r="Y257" s="96"/>
      <c r="Z257" s="96"/>
      <c r="AA257" s="96"/>
      <c r="AB257" s="96"/>
      <c r="AC257" s="96"/>
      <c r="AD257" s="96"/>
      <c r="AE257" s="96"/>
      <c r="AF257" s="96"/>
    </row>
    <row r="258" spans="10:32" s="40" customFormat="1" x14ac:dyDescent="0.15">
      <c r="J258" s="41"/>
      <c r="K258" s="41"/>
      <c r="Y258" s="96"/>
      <c r="Z258" s="96"/>
      <c r="AA258" s="96"/>
      <c r="AB258" s="96"/>
      <c r="AC258" s="96"/>
      <c r="AD258" s="96"/>
      <c r="AE258" s="96"/>
      <c r="AF258" s="96"/>
    </row>
    <row r="259" spans="10:32" s="40" customFormat="1" x14ac:dyDescent="0.15">
      <c r="J259" s="41"/>
      <c r="K259" s="41"/>
      <c r="Y259" s="96"/>
      <c r="Z259" s="96"/>
      <c r="AA259" s="96"/>
      <c r="AB259" s="96"/>
      <c r="AC259" s="96"/>
      <c r="AD259" s="96"/>
      <c r="AE259" s="96"/>
      <c r="AF259" s="96"/>
    </row>
    <row r="260" spans="10:32" s="40" customFormat="1" x14ac:dyDescent="0.15">
      <c r="J260" s="41"/>
      <c r="K260" s="41"/>
      <c r="Y260" s="96"/>
      <c r="Z260" s="96"/>
      <c r="AA260" s="96"/>
      <c r="AB260" s="96"/>
      <c r="AC260" s="96"/>
      <c r="AD260" s="96"/>
      <c r="AE260" s="96"/>
      <c r="AF260" s="96"/>
    </row>
    <row r="261" spans="10:32" s="40" customFormat="1" x14ac:dyDescent="0.15">
      <c r="J261" s="41"/>
      <c r="K261" s="41"/>
      <c r="Y261" s="96"/>
      <c r="Z261" s="96"/>
      <c r="AA261" s="96"/>
      <c r="AB261" s="96"/>
      <c r="AC261" s="96"/>
      <c r="AD261" s="96"/>
      <c r="AE261" s="96"/>
      <c r="AF261" s="96"/>
    </row>
    <row r="262" spans="10:32" s="40" customFormat="1" x14ac:dyDescent="0.15">
      <c r="J262" s="41"/>
      <c r="K262" s="41"/>
      <c r="Y262" s="96"/>
      <c r="Z262" s="96"/>
      <c r="AA262" s="96"/>
      <c r="AB262" s="96"/>
      <c r="AC262" s="96"/>
      <c r="AD262" s="96"/>
      <c r="AE262" s="96"/>
      <c r="AF262" s="96"/>
    </row>
    <row r="263" spans="10:32" s="40" customFormat="1" x14ac:dyDescent="0.15">
      <c r="J263" s="41"/>
      <c r="K263" s="41"/>
      <c r="Y263" s="96"/>
      <c r="Z263" s="96"/>
      <c r="AA263" s="96"/>
      <c r="AB263" s="96"/>
      <c r="AC263" s="96"/>
      <c r="AD263" s="96"/>
      <c r="AE263" s="96"/>
      <c r="AF263" s="96"/>
    </row>
    <row r="264" spans="10:32" s="40" customFormat="1" x14ac:dyDescent="0.15">
      <c r="J264" s="41"/>
      <c r="K264" s="41"/>
      <c r="Y264" s="96"/>
      <c r="Z264" s="96"/>
      <c r="AA264" s="96"/>
      <c r="AB264" s="96"/>
      <c r="AC264" s="96"/>
      <c r="AD264" s="96"/>
      <c r="AE264" s="96"/>
      <c r="AF264" s="96"/>
    </row>
    <row r="265" spans="10:32" s="40" customFormat="1" x14ac:dyDescent="0.15">
      <c r="J265" s="41"/>
      <c r="K265" s="41"/>
      <c r="Y265" s="96"/>
      <c r="Z265" s="96"/>
      <c r="AA265" s="96"/>
      <c r="AB265" s="96"/>
      <c r="AC265" s="96"/>
      <c r="AD265" s="96"/>
      <c r="AE265" s="96"/>
      <c r="AF265" s="96"/>
    </row>
    <row r="266" spans="10:32" s="40" customFormat="1" x14ac:dyDescent="0.15">
      <c r="J266" s="41"/>
      <c r="K266" s="41"/>
      <c r="Y266" s="96"/>
      <c r="Z266" s="96"/>
      <c r="AA266" s="96"/>
      <c r="AB266" s="96"/>
      <c r="AC266" s="96"/>
      <c r="AD266" s="96"/>
      <c r="AE266" s="96"/>
      <c r="AF266" s="96"/>
    </row>
    <row r="267" spans="10:32" s="40" customFormat="1" x14ac:dyDescent="0.15">
      <c r="J267" s="41"/>
      <c r="K267" s="41"/>
      <c r="Y267" s="96"/>
      <c r="Z267" s="96"/>
      <c r="AA267" s="96"/>
      <c r="AB267" s="96"/>
      <c r="AC267" s="96"/>
      <c r="AD267" s="96"/>
      <c r="AE267" s="96"/>
      <c r="AF267" s="96"/>
    </row>
    <row r="268" spans="10:32" s="40" customFormat="1" x14ac:dyDescent="0.15">
      <c r="J268" s="41"/>
      <c r="K268" s="41"/>
      <c r="Y268" s="96"/>
      <c r="Z268" s="96"/>
      <c r="AA268" s="96"/>
      <c r="AB268" s="96"/>
      <c r="AC268" s="96"/>
      <c r="AD268" s="96"/>
      <c r="AE268" s="96"/>
      <c r="AF268" s="96"/>
    </row>
    <row r="269" spans="10:32" s="40" customFormat="1" x14ac:dyDescent="0.15">
      <c r="J269" s="41"/>
      <c r="K269" s="41"/>
      <c r="Y269" s="96"/>
      <c r="Z269" s="96"/>
      <c r="AA269" s="96"/>
      <c r="AB269" s="96"/>
      <c r="AC269" s="96"/>
      <c r="AD269" s="96"/>
      <c r="AE269" s="96"/>
      <c r="AF269" s="96"/>
    </row>
    <row r="270" spans="10:32" s="40" customFormat="1" x14ac:dyDescent="0.15">
      <c r="J270" s="41"/>
      <c r="K270" s="41"/>
      <c r="Y270" s="96"/>
      <c r="Z270" s="96"/>
      <c r="AA270" s="96"/>
      <c r="AB270" s="96"/>
      <c r="AC270" s="96"/>
      <c r="AD270" s="96"/>
      <c r="AE270" s="96"/>
      <c r="AF270" s="96"/>
    </row>
    <row r="271" spans="10:32" s="40" customFormat="1" x14ac:dyDescent="0.15">
      <c r="J271" s="41"/>
      <c r="K271" s="41"/>
      <c r="Y271" s="96"/>
      <c r="Z271" s="96"/>
      <c r="AA271" s="96"/>
      <c r="AB271" s="96"/>
      <c r="AC271" s="96"/>
      <c r="AD271" s="96"/>
      <c r="AE271" s="96"/>
      <c r="AF271" s="96"/>
    </row>
    <row r="272" spans="10:32" s="40" customFormat="1" x14ac:dyDescent="0.15">
      <c r="J272" s="41"/>
      <c r="K272" s="41"/>
      <c r="Y272" s="96"/>
      <c r="Z272" s="96"/>
      <c r="AA272" s="96"/>
      <c r="AB272" s="96"/>
      <c r="AC272" s="96"/>
      <c r="AD272" s="96"/>
      <c r="AE272" s="96"/>
      <c r="AF272" s="96"/>
    </row>
    <row r="273" spans="10:32" s="40" customFormat="1" x14ac:dyDescent="0.15">
      <c r="J273" s="41"/>
      <c r="K273" s="41"/>
      <c r="Y273" s="96"/>
      <c r="Z273" s="96"/>
      <c r="AA273" s="96"/>
      <c r="AB273" s="96"/>
      <c r="AC273" s="96"/>
      <c r="AD273" s="96"/>
      <c r="AE273" s="96"/>
      <c r="AF273" s="96"/>
    </row>
    <row r="274" spans="10:32" s="40" customFormat="1" x14ac:dyDescent="0.15">
      <c r="J274" s="41"/>
      <c r="K274" s="41"/>
      <c r="Y274" s="96"/>
      <c r="Z274" s="96"/>
      <c r="AA274" s="96"/>
      <c r="AB274" s="96"/>
      <c r="AC274" s="96"/>
      <c r="AD274" s="96"/>
      <c r="AE274" s="96"/>
      <c r="AF274" s="96"/>
    </row>
    <row r="275" spans="10:32" s="40" customFormat="1" x14ac:dyDescent="0.15">
      <c r="J275" s="41"/>
      <c r="K275" s="41"/>
      <c r="Y275" s="96"/>
      <c r="Z275" s="96"/>
      <c r="AA275" s="96"/>
      <c r="AB275" s="96"/>
      <c r="AC275" s="96"/>
      <c r="AD275" s="96"/>
      <c r="AE275" s="96"/>
      <c r="AF275" s="96"/>
    </row>
    <row r="276" spans="10:32" s="40" customFormat="1" x14ac:dyDescent="0.15">
      <c r="J276" s="41"/>
      <c r="K276" s="41"/>
      <c r="Y276" s="96"/>
      <c r="Z276" s="96"/>
      <c r="AA276" s="96"/>
      <c r="AB276" s="96"/>
      <c r="AC276" s="96"/>
      <c r="AD276" s="96"/>
      <c r="AE276" s="96"/>
      <c r="AF276" s="96"/>
    </row>
    <row r="277" spans="10:32" s="40" customFormat="1" x14ac:dyDescent="0.15">
      <c r="J277" s="41"/>
      <c r="K277" s="41"/>
      <c r="Y277" s="96"/>
      <c r="Z277" s="96"/>
      <c r="AA277" s="96"/>
      <c r="AB277" s="96"/>
      <c r="AC277" s="96"/>
      <c r="AD277" s="96"/>
      <c r="AE277" s="96"/>
      <c r="AF277" s="96"/>
    </row>
    <row r="278" spans="10:32" s="40" customFormat="1" x14ac:dyDescent="0.15">
      <c r="J278" s="41"/>
      <c r="K278" s="41"/>
      <c r="Y278" s="96"/>
      <c r="Z278" s="96"/>
      <c r="AA278" s="96"/>
      <c r="AB278" s="96"/>
      <c r="AC278" s="96"/>
      <c r="AD278" s="96"/>
      <c r="AE278" s="96"/>
      <c r="AF278" s="96"/>
    </row>
    <row r="279" spans="10:32" s="40" customFormat="1" x14ac:dyDescent="0.15">
      <c r="J279" s="41"/>
      <c r="K279" s="41"/>
      <c r="Y279" s="96"/>
      <c r="Z279" s="96"/>
      <c r="AA279" s="96"/>
      <c r="AB279" s="96"/>
      <c r="AC279" s="96"/>
      <c r="AD279" s="96"/>
      <c r="AE279" s="96"/>
      <c r="AF279" s="96"/>
    </row>
    <row r="280" spans="10:32" s="40" customFormat="1" x14ac:dyDescent="0.15">
      <c r="J280" s="41"/>
      <c r="K280" s="41"/>
      <c r="Y280" s="96"/>
      <c r="Z280" s="96"/>
      <c r="AA280" s="96"/>
      <c r="AB280" s="96"/>
      <c r="AC280" s="96"/>
      <c r="AD280" s="96"/>
      <c r="AE280" s="96"/>
      <c r="AF280" s="96"/>
    </row>
    <row r="281" spans="10:32" s="40" customFormat="1" x14ac:dyDescent="0.15">
      <c r="J281" s="41"/>
      <c r="K281" s="41"/>
      <c r="Y281" s="96"/>
      <c r="Z281" s="96"/>
      <c r="AA281" s="96"/>
      <c r="AB281" s="96"/>
      <c r="AC281" s="96"/>
      <c r="AD281" s="96"/>
      <c r="AE281" s="96"/>
      <c r="AF281" s="96"/>
    </row>
    <row r="282" spans="10:32" s="40" customFormat="1" x14ac:dyDescent="0.15">
      <c r="J282" s="41"/>
      <c r="K282" s="41"/>
      <c r="Y282" s="96"/>
      <c r="Z282" s="96"/>
      <c r="AA282" s="96"/>
      <c r="AB282" s="96"/>
      <c r="AC282" s="96"/>
      <c r="AD282" s="96"/>
      <c r="AE282" s="96"/>
      <c r="AF282" s="96"/>
    </row>
    <row r="283" spans="10:32" s="40" customFormat="1" x14ac:dyDescent="0.15">
      <c r="J283" s="41"/>
      <c r="K283" s="41"/>
      <c r="Y283" s="96"/>
      <c r="Z283" s="96"/>
      <c r="AA283" s="96"/>
      <c r="AB283" s="96"/>
      <c r="AC283" s="96"/>
      <c r="AD283" s="96"/>
      <c r="AE283" s="96"/>
      <c r="AF283" s="96"/>
    </row>
    <row r="284" spans="10:32" s="40" customFormat="1" x14ac:dyDescent="0.15">
      <c r="J284" s="41"/>
      <c r="K284" s="41"/>
      <c r="Y284" s="96"/>
      <c r="Z284" s="96"/>
      <c r="AA284" s="96"/>
      <c r="AB284" s="96"/>
      <c r="AC284" s="96"/>
      <c r="AD284" s="96"/>
      <c r="AE284" s="96"/>
      <c r="AF284" s="96"/>
    </row>
    <row r="285" spans="10:32" s="40" customFormat="1" x14ac:dyDescent="0.15">
      <c r="J285" s="41"/>
      <c r="K285" s="41"/>
      <c r="Y285" s="96"/>
      <c r="Z285" s="96"/>
      <c r="AA285" s="96"/>
      <c r="AB285" s="96"/>
      <c r="AC285" s="96"/>
      <c r="AD285" s="96"/>
      <c r="AE285" s="96"/>
      <c r="AF285" s="96"/>
    </row>
    <row r="286" spans="10:32" s="40" customFormat="1" x14ac:dyDescent="0.15">
      <c r="J286" s="41"/>
      <c r="K286" s="41"/>
      <c r="Y286" s="96"/>
      <c r="Z286" s="96"/>
      <c r="AA286" s="96"/>
      <c r="AB286" s="96"/>
      <c r="AC286" s="96"/>
      <c r="AD286" s="96"/>
      <c r="AE286" s="96"/>
      <c r="AF286" s="96"/>
    </row>
    <row r="287" spans="10:32" s="40" customFormat="1" x14ac:dyDescent="0.15">
      <c r="J287" s="41"/>
      <c r="K287" s="41"/>
      <c r="Y287" s="96"/>
      <c r="Z287" s="96"/>
      <c r="AA287" s="96"/>
      <c r="AB287" s="96"/>
      <c r="AC287" s="96"/>
      <c r="AD287" s="96"/>
      <c r="AE287" s="96"/>
      <c r="AF287" s="96"/>
    </row>
    <row r="288" spans="10:32" s="40" customFormat="1" x14ac:dyDescent="0.15">
      <c r="J288" s="41"/>
      <c r="K288" s="41"/>
      <c r="Y288" s="96"/>
      <c r="Z288" s="96"/>
      <c r="AA288" s="96"/>
      <c r="AB288" s="96"/>
      <c r="AC288" s="96"/>
      <c r="AD288" s="96"/>
      <c r="AE288" s="96"/>
      <c r="AF288" s="96"/>
    </row>
    <row r="289" spans="10:32" s="40" customFormat="1" x14ac:dyDescent="0.15">
      <c r="J289" s="41"/>
      <c r="K289" s="41"/>
      <c r="Y289" s="96"/>
      <c r="Z289" s="96"/>
      <c r="AA289" s="96"/>
      <c r="AB289" s="96"/>
      <c r="AC289" s="96"/>
      <c r="AD289" s="96"/>
      <c r="AE289" s="96"/>
      <c r="AF289" s="96"/>
    </row>
    <row r="290" spans="10:32" s="40" customFormat="1" x14ac:dyDescent="0.15">
      <c r="J290" s="41"/>
      <c r="K290" s="41"/>
      <c r="Y290" s="96"/>
      <c r="Z290" s="96"/>
      <c r="AA290" s="96"/>
      <c r="AB290" s="96"/>
      <c r="AC290" s="96"/>
      <c r="AD290" s="96"/>
      <c r="AE290" s="96"/>
      <c r="AF290" s="96"/>
    </row>
    <row r="291" spans="10:32" s="40" customFormat="1" x14ac:dyDescent="0.15">
      <c r="J291" s="41"/>
      <c r="K291" s="41"/>
      <c r="Y291" s="96"/>
      <c r="Z291" s="96"/>
      <c r="AA291" s="96"/>
      <c r="AB291" s="96"/>
      <c r="AC291" s="96"/>
      <c r="AD291" s="96"/>
      <c r="AE291" s="96"/>
      <c r="AF291" s="96"/>
    </row>
    <row r="292" spans="10:32" s="40" customFormat="1" x14ac:dyDescent="0.15">
      <c r="J292" s="41"/>
      <c r="K292" s="41"/>
      <c r="Y292" s="96"/>
      <c r="Z292" s="96"/>
      <c r="AA292" s="96"/>
      <c r="AB292" s="96"/>
      <c r="AC292" s="96"/>
      <c r="AD292" s="96"/>
      <c r="AE292" s="96"/>
      <c r="AF292" s="96"/>
    </row>
    <row r="293" spans="10:32" s="40" customFormat="1" x14ac:dyDescent="0.15">
      <c r="J293" s="41"/>
      <c r="K293" s="41"/>
      <c r="Y293" s="96"/>
      <c r="Z293" s="96"/>
      <c r="AA293" s="96"/>
      <c r="AB293" s="96"/>
      <c r="AC293" s="96"/>
      <c r="AD293" s="96"/>
      <c r="AE293" s="96"/>
      <c r="AF293" s="96"/>
    </row>
    <row r="294" spans="10:32" s="40" customFormat="1" x14ac:dyDescent="0.15">
      <c r="J294" s="41"/>
      <c r="K294" s="41"/>
      <c r="Y294" s="96"/>
      <c r="Z294" s="96"/>
      <c r="AA294" s="96"/>
      <c r="AB294" s="96"/>
      <c r="AC294" s="96"/>
      <c r="AD294" s="96"/>
      <c r="AE294" s="96"/>
      <c r="AF294" s="96"/>
    </row>
    <row r="295" spans="10:32" s="40" customFormat="1" x14ac:dyDescent="0.15">
      <c r="J295" s="41"/>
      <c r="K295" s="41"/>
      <c r="Y295" s="96"/>
      <c r="Z295" s="96"/>
      <c r="AA295" s="96"/>
      <c r="AB295" s="96"/>
      <c r="AC295" s="96"/>
      <c r="AD295" s="96"/>
      <c r="AE295" s="96"/>
      <c r="AF295" s="96"/>
    </row>
    <row r="296" spans="10:32" s="40" customFormat="1" x14ac:dyDescent="0.15">
      <c r="J296" s="41"/>
      <c r="K296" s="41"/>
      <c r="Y296" s="96"/>
      <c r="Z296" s="96"/>
      <c r="AA296" s="96"/>
      <c r="AB296" s="96"/>
      <c r="AC296" s="96"/>
      <c r="AD296" s="96"/>
      <c r="AE296" s="96"/>
      <c r="AF296" s="96"/>
    </row>
    <row r="297" spans="10:32" s="40" customFormat="1" x14ac:dyDescent="0.15">
      <c r="J297" s="41"/>
      <c r="K297" s="41"/>
      <c r="Y297" s="96"/>
      <c r="Z297" s="96"/>
      <c r="AA297" s="96"/>
      <c r="AB297" s="96"/>
      <c r="AC297" s="96"/>
      <c r="AD297" s="96"/>
      <c r="AE297" s="96"/>
      <c r="AF297" s="96"/>
    </row>
    <row r="298" spans="10:32" s="40" customFormat="1" x14ac:dyDescent="0.15">
      <c r="J298" s="41"/>
      <c r="K298" s="41"/>
      <c r="Y298" s="96"/>
      <c r="Z298" s="96"/>
      <c r="AA298" s="96"/>
      <c r="AB298" s="96"/>
      <c r="AC298" s="96"/>
      <c r="AD298" s="96"/>
      <c r="AE298" s="96"/>
      <c r="AF298" s="96"/>
    </row>
    <row r="299" spans="10:32" s="40" customFormat="1" x14ac:dyDescent="0.15">
      <c r="J299" s="41"/>
      <c r="K299" s="41"/>
      <c r="Y299" s="96"/>
      <c r="Z299" s="96"/>
      <c r="AA299" s="96"/>
      <c r="AB299" s="96"/>
      <c r="AC299" s="96"/>
      <c r="AD299" s="96"/>
      <c r="AE299" s="96"/>
      <c r="AF299" s="96"/>
    </row>
    <row r="300" spans="10:32" s="40" customFormat="1" x14ac:dyDescent="0.15">
      <c r="J300" s="41"/>
      <c r="K300" s="41"/>
      <c r="Y300" s="96"/>
      <c r="Z300" s="96"/>
      <c r="AA300" s="96"/>
      <c r="AB300" s="96"/>
      <c r="AC300" s="96"/>
      <c r="AD300" s="96"/>
      <c r="AE300" s="96"/>
      <c r="AF300" s="96"/>
    </row>
    <row r="301" spans="10:32" s="40" customFormat="1" x14ac:dyDescent="0.15">
      <c r="J301" s="41"/>
      <c r="K301" s="41"/>
      <c r="Y301" s="96"/>
      <c r="Z301" s="96"/>
      <c r="AA301" s="96"/>
      <c r="AB301" s="96"/>
      <c r="AC301" s="96"/>
      <c r="AD301" s="96"/>
      <c r="AE301" s="96"/>
      <c r="AF301" s="96"/>
    </row>
    <row r="302" spans="10:32" s="40" customFormat="1" x14ac:dyDescent="0.15">
      <c r="J302" s="41"/>
      <c r="K302" s="41"/>
      <c r="Y302" s="96"/>
      <c r="Z302" s="96"/>
      <c r="AA302" s="96"/>
      <c r="AB302" s="96"/>
      <c r="AC302" s="96"/>
      <c r="AD302" s="96"/>
      <c r="AE302" s="96"/>
      <c r="AF302" s="96"/>
    </row>
    <row r="303" spans="10:32" s="40" customFormat="1" x14ac:dyDescent="0.15">
      <c r="J303" s="41"/>
      <c r="K303" s="41"/>
      <c r="Y303" s="96"/>
      <c r="Z303" s="96"/>
      <c r="AA303" s="96"/>
      <c r="AB303" s="96"/>
      <c r="AC303" s="96"/>
      <c r="AD303" s="96"/>
      <c r="AE303" s="96"/>
      <c r="AF303" s="96"/>
    </row>
    <row r="304" spans="10:32" s="40" customFormat="1" x14ac:dyDescent="0.15">
      <c r="J304" s="41"/>
      <c r="K304" s="41"/>
      <c r="Y304" s="96"/>
      <c r="Z304" s="96"/>
      <c r="AA304" s="96"/>
      <c r="AB304" s="96"/>
      <c r="AC304" s="96"/>
      <c r="AD304" s="96"/>
      <c r="AE304" s="96"/>
      <c r="AF304" s="96"/>
    </row>
    <row r="305" spans="10:32" s="40" customFormat="1" x14ac:dyDescent="0.15">
      <c r="J305" s="41"/>
      <c r="K305" s="41"/>
      <c r="Y305" s="96"/>
      <c r="Z305" s="96"/>
      <c r="AA305" s="96"/>
      <c r="AB305" s="96"/>
      <c r="AC305" s="96"/>
      <c r="AD305" s="96"/>
      <c r="AE305" s="96"/>
      <c r="AF305" s="96"/>
    </row>
    <row r="306" spans="10:32" s="40" customFormat="1" x14ac:dyDescent="0.15">
      <c r="J306" s="41"/>
      <c r="K306" s="41"/>
      <c r="Y306" s="96"/>
      <c r="Z306" s="96"/>
      <c r="AA306" s="96"/>
      <c r="AB306" s="96"/>
      <c r="AC306" s="96"/>
      <c r="AD306" s="96"/>
      <c r="AE306" s="96"/>
      <c r="AF306" s="96"/>
    </row>
    <row r="307" spans="10:32" s="40" customFormat="1" x14ac:dyDescent="0.15">
      <c r="J307" s="41"/>
      <c r="K307" s="41"/>
      <c r="Y307" s="96"/>
      <c r="Z307" s="96"/>
      <c r="AA307" s="96"/>
      <c r="AB307" s="96"/>
      <c r="AC307" s="96"/>
      <c r="AD307" s="96"/>
      <c r="AE307" s="96"/>
      <c r="AF307" s="96"/>
    </row>
    <row r="308" spans="10:32" s="40" customFormat="1" x14ac:dyDescent="0.15">
      <c r="J308" s="41"/>
      <c r="K308" s="41"/>
      <c r="Y308" s="96"/>
      <c r="Z308" s="96"/>
      <c r="AA308" s="96"/>
      <c r="AB308" s="96"/>
      <c r="AC308" s="96"/>
      <c r="AD308" s="96"/>
      <c r="AE308" s="96"/>
      <c r="AF308" s="96"/>
    </row>
    <row r="309" spans="10:32" s="40" customFormat="1" x14ac:dyDescent="0.15">
      <c r="J309" s="41"/>
      <c r="K309" s="41"/>
      <c r="Y309" s="96"/>
      <c r="Z309" s="96"/>
      <c r="AA309" s="96"/>
      <c r="AB309" s="96"/>
      <c r="AC309" s="96"/>
      <c r="AD309" s="96"/>
      <c r="AE309" s="96"/>
      <c r="AF309" s="96"/>
    </row>
    <row r="310" spans="10:32" s="40" customFormat="1" x14ac:dyDescent="0.15">
      <c r="J310" s="41"/>
      <c r="K310" s="41"/>
      <c r="Y310" s="96"/>
      <c r="Z310" s="96"/>
      <c r="AA310" s="96"/>
      <c r="AB310" s="96"/>
      <c r="AC310" s="96"/>
      <c r="AD310" s="96"/>
      <c r="AE310" s="96"/>
      <c r="AF310" s="96"/>
    </row>
    <row r="311" spans="10:32" s="40" customFormat="1" x14ac:dyDescent="0.15">
      <c r="J311" s="41"/>
      <c r="K311" s="41"/>
      <c r="Y311" s="96"/>
      <c r="Z311" s="96"/>
      <c r="AA311" s="96"/>
      <c r="AB311" s="96"/>
      <c r="AC311" s="96"/>
      <c r="AD311" s="96"/>
      <c r="AE311" s="96"/>
      <c r="AF311" s="96"/>
    </row>
    <row r="312" spans="10:32" s="40" customFormat="1" x14ac:dyDescent="0.15">
      <c r="J312" s="41"/>
      <c r="K312" s="41"/>
      <c r="Y312" s="96"/>
      <c r="Z312" s="96"/>
      <c r="AA312" s="96"/>
      <c r="AB312" s="96"/>
      <c r="AC312" s="96"/>
      <c r="AD312" s="96"/>
      <c r="AE312" s="96"/>
      <c r="AF312" s="96"/>
    </row>
    <row r="313" spans="10:32" s="40" customFormat="1" x14ac:dyDescent="0.15">
      <c r="J313" s="41"/>
      <c r="K313" s="41"/>
      <c r="Y313" s="96"/>
      <c r="Z313" s="96"/>
      <c r="AA313" s="96"/>
      <c r="AB313" s="96"/>
      <c r="AC313" s="96"/>
      <c r="AD313" s="96"/>
      <c r="AE313" s="96"/>
      <c r="AF313" s="96"/>
    </row>
    <row r="314" spans="10:32" s="40" customFormat="1" x14ac:dyDescent="0.15">
      <c r="J314" s="41"/>
      <c r="K314" s="41"/>
      <c r="Y314" s="96"/>
      <c r="Z314" s="96"/>
      <c r="AA314" s="96"/>
      <c r="AB314" s="96"/>
      <c r="AC314" s="96"/>
      <c r="AD314" s="96"/>
      <c r="AE314" s="96"/>
      <c r="AF314" s="96"/>
    </row>
    <row r="315" spans="10:32" s="40" customFormat="1" x14ac:dyDescent="0.15">
      <c r="J315" s="41"/>
      <c r="K315" s="41"/>
      <c r="Y315" s="96"/>
      <c r="Z315" s="96"/>
      <c r="AA315" s="96"/>
      <c r="AB315" s="96"/>
      <c r="AC315" s="96"/>
      <c r="AD315" s="96"/>
      <c r="AE315" s="96"/>
      <c r="AF315" s="96"/>
    </row>
    <row r="316" spans="10:32" s="40" customFormat="1" x14ac:dyDescent="0.15">
      <c r="J316" s="41"/>
      <c r="K316" s="41"/>
      <c r="Y316" s="96"/>
      <c r="Z316" s="96"/>
      <c r="AA316" s="96"/>
      <c r="AB316" s="96"/>
      <c r="AC316" s="96"/>
      <c r="AD316" s="96"/>
      <c r="AE316" s="96"/>
      <c r="AF316" s="96"/>
    </row>
    <row r="317" spans="10:32" s="40" customFormat="1" x14ac:dyDescent="0.15">
      <c r="J317" s="41"/>
      <c r="K317" s="41"/>
      <c r="Y317" s="96"/>
      <c r="Z317" s="96"/>
      <c r="AA317" s="96"/>
      <c r="AB317" s="96"/>
      <c r="AC317" s="96"/>
      <c r="AD317" s="96"/>
      <c r="AE317" s="96"/>
      <c r="AF317" s="96"/>
    </row>
    <row r="318" spans="10:32" s="40" customFormat="1" x14ac:dyDescent="0.15">
      <c r="J318" s="41"/>
      <c r="K318" s="41"/>
      <c r="Y318" s="96"/>
      <c r="Z318" s="96"/>
      <c r="AA318" s="96"/>
      <c r="AB318" s="96"/>
      <c r="AC318" s="96"/>
      <c r="AD318" s="96"/>
      <c r="AE318" s="96"/>
      <c r="AF318" s="96"/>
    </row>
    <row r="319" spans="10:32" s="40" customFormat="1" x14ac:dyDescent="0.15">
      <c r="J319" s="41"/>
      <c r="K319" s="41"/>
      <c r="Y319" s="96"/>
      <c r="Z319" s="96"/>
      <c r="AA319" s="96"/>
      <c r="AB319" s="96"/>
      <c r="AC319" s="96"/>
      <c r="AD319" s="96"/>
      <c r="AE319" s="96"/>
      <c r="AF319" s="96"/>
    </row>
    <row r="320" spans="10:32" s="40" customFormat="1" x14ac:dyDescent="0.15">
      <c r="J320" s="41"/>
      <c r="K320" s="41"/>
      <c r="Y320" s="96"/>
      <c r="Z320" s="96"/>
      <c r="AA320" s="96"/>
      <c r="AB320" s="96"/>
      <c r="AC320" s="96"/>
      <c r="AD320" s="96"/>
      <c r="AE320" s="96"/>
      <c r="AF320" s="96"/>
    </row>
    <row r="321" spans="10:32" s="40" customFormat="1" x14ac:dyDescent="0.15">
      <c r="J321" s="41"/>
      <c r="K321" s="41"/>
      <c r="Y321" s="96"/>
      <c r="Z321" s="96"/>
      <c r="AA321" s="96"/>
      <c r="AB321" s="96"/>
      <c r="AC321" s="96"/>
      <c r="AD321" s="96"/>
      <c r="AE321" s="96"/>
      <c r="AF321" s="96"/>
    </row>
    <row r="322" spans="10:32" s="40" customFormat="1" x14ac:dyDescent="0.15">
      <c r="J322" s="41"/>
      <c r="K322" s="41"/>
      <c r="Y322" s="96"/>
      <c r="Z322" s="96"/>
      <c r="AA322" s="96"/>
      <c r="AB322" s="96"/>
      <c r="AC322" s="96"/>
      <c r="AD322" s="96"/>
      <c r="AE322" s="96"/>
      <c r="AF322" s="96"/>
    </row>
    <row r="323" spans="10:32" s="40" customFormat="1" x14ac:dyDescent="0.15">
      <c r="J323" s="41"/>
      <c r="K323" s="41"/>
      <c r="Y323" s="96"/>
      <c r="Z323" s="96"/>
      <c r="AA323" s="96"/>
      <c r="AB323" s="96"/>
      <c r="AC323" s="96"/>
      <c r="AD323" s="96"/>
      <c r="AE323" s="96"/>
      <c r="AF323" s="96"/>
    </row>
    <row r="324" spans="10:32" s="40" customFormat="1" x14ac:dyDescent="0.15">
      <c r="J324" s="41"/>
      <c r="K324" s="41"/>
      <c r="Y324" s="96"/>
      <c r="Z324" s="96"/>
      <c r="AA324" s="96"/>
      <c r="AB324" s="96"/>
      <c r="AC324" s="96"/>
      <c r="AD324" s="96"/>
      <c r="AE324" s="96"/>
      <c r="AF324" s="96"/>
    </row>
    <row r="325" spans="10:32" s="40" customFormat="1" x14ac:dyDescent="0.15">
      <c r="J325" s="41"/>
      <c r="K325" s="41"/>
      <c r="Y325" s="96"/>
      <c r="Z325" s="96"/>
      <c r="AA325" s="96"/>
      <c r="AB325" s="96"/>
      <c r="AC325" s="96"/>
      <c r="AD325" s="96"/>
      <c r="AE325" s="96"/>
      <c r="AF325" s="96"/>
    </row>
    <row r="326" spans="10:32" s="40" customFormat="1" x14ac:dyDescent="0.15">
      <c r="J326" s="41"/>
      <c r="K326" s="41"/>
      <c r="Y326" s="96"/>
      <c r="Z326" s="96"/>
      <c r="AA326" s="96"/>
      <c r="AB326" s="96"/>
      <c r="AC326" s="96"/>
      <c r="AD326" s="96"/>
      <c r="AE326" s="96"/>
      <c r="AF326" s="96"/>
    </row>
    <row r="327" spans="10:32" s="40" customFormat="1" x14ac:dyDescent="0.15">
      <c r="J327" s="41"/>
      <c r="K327" s="41"/>
      <c r="Y327" s="96"/>
      <c r="Z327" s="96"/>
      <c r="AA327" s="96"/>
      <c r="AB327" s="96"/>
      <c r="AC327" s="96"/>
      <c r="AD327" s="96"/>
      <c r="AE327" s="96"/>
      <c r="AF327" s="96"/>
    </row>
    <row r="328" spans="10:32" s="40" customFormat="1" x14ac:dyDescent="0.15">
      <c r="J328" s="41"/>
      <c r="K328" s="41"/>
      <c r="Y328" s="96"/>
      <c r="Z328" s="96"/>
      <c r="AA328" s="96"/>
      <c r="AB328" s="96"/>
      <c r="AC328" s="96"/>
      <c r="AD328" s="96"/>
      <c r="AE328" s="96"/>
      <c r="AF328" s="96"/>
    </row>
    <row r="329" spans="10:32" s="40" customFormat="1" x14ac:dyDescent="0.15">
      <c r="J329" s="41"/>
      <c r="K329" s="41"/>
      <c r="Y329" s="96"/>
      <c r="Z329" s="96"/>
      <c r="AA329" s="96"/>
      <c r="AB329" s="96"/>
      <c r="AC329" s="96"/>
      <c r="AD329" s="96"/>
      <c r="AE329" s="96"/>
      <c r="AF329" s="96"/>
    </row>
    <row r="330" spans="10:32" s="40" customFormat="1" x14ac:dyDescent="0.15">
      <c r="J330" s="41"/>
      <c r="K330" s="41"/>
      <c r="Y330" s="96"/>
      <c r="Z330" s="96"/>
      <c r="AA330" s="96"/>
      <c r="AB330" s="96"/>
      <c r="AC330" s="96"/>
      <c r="AD330" s="96"/>
      <c r="AE330" s="96"/>
      <c r="AF330" s="96"/>
    </row>
    <row r="331" spans="10:32" s="40" customFormat="1" x14ac:dyDescent="0.15">
      <c r="J331" s="41"/>
      <c r="K331" s="41"/>
      <c r="Y331" s="96"/>
      <c r="Z331" s="96"/>
      <c r="AA331" s="96"/>
      <c r="AB331" s="96"/>
      <c r="AC331" s="96"/>
      <c r="AD331" s="96"/>
      <c r="AE331" s="96"/>
      <c r="AF331" s="96"/>
    </row>
    <row r="332" spans="10:32" s="40" customFormat="1" x14ac:dyDescent="0.15">
      <c r="J332" s="41"/>
      <c r="K332" s="41"/>
      <c r="Y332" s="96"/>
      <c r="Z332" s="96"/>
      <c r="AA332" s="96"/>
      <c r="AB332" s="96"/>
      <c r="AC332" s="96"/>
      <c r="AD332" s="96"/>
      <c r="AE332" s="96"/>
      <c r="AF332" s="96"/>
    </row>
    <row r="333" spans="10:32" s="40" customFormat="1" x14ac:dyDescent="0.15">
      <c r="J333" s="41"/>
      <c r="K333" s="41"/>
      <c r="Y333" s="96"/>
      <c r="Z333" s="96"/>
      <c r="AA333" s="96"/>
      <c r="AB333" s="96"/>
      <c r="AC333" s="96"/>
      <c r="AD333" s="96"/>
      <c r="AE333" s="96"/>
      <c r="AF333" s="96"/>
    </row>
    <row r="334" spans="10:32" s="40" customFormat="1" x14ac:dyDescent="0.15">
      <c r="J334" s="41"/>
      <c r="K334" s="41"/>
      <c r="Y334" s="96"/>
      <c r="Z334" s="96"/>
      <c r="AA334" s="96"/>
      <c r="AB334" s="96"/>
      <c r="AC334" s="96"/>
      <c r="AD334" s="96"/>
      <c r="AE334" s="96"/>
      <c r="AF334" s="96"/>
    </row>
    <row r="335" spans="10:32" s="40" customFormat="1" x14ac:dyDescent="0.15">
      <c r="J335" s="41"/>
      <c r="K335" s="41"/>
      <c r="Y335" s="96"/>
      <c r="Z335" s="96"/>
      <c r="AA335" s="96"/>
      <c r="AB335" s="96"/>
      <c r="AC335" s="96"/>
      <c r="AD335" s="96"/>
      <c r="AE335" s="96"/>
      <c r="AF335" s="96"/>
    </row>
    <row r="336" spans="10:32" s="40" customFormat="1" x14ac:dyDescent="0.15">
      <c r="J336" s="41"/>
      <c r="K336" s="41"/>
      <c r="Y336" s="96"/>
      <c r="Z336" s="96"/>
      <c r="AA336" s="96"/>
      <c r="AB336" s="96"/>
      <c r="AC336" s="96"/>
      <c r="AD336" s="96"/>
      <c r="AE336" s="96"/>
      <c r="AF336" s="96"/>
    </row>
    <row r="337" spans="10:32" s="40" customFormat="1" x14ac:dyDescent="0.15">
      <c r="J337" s="41"/>
      <c r="K337" s="41"/>
      <c r="Y337" s="96"/>
      <c r="Z337" s="96"/>
      <c r="AA337" s="96"/>
      <c r="AB337" s="96"/>
      <c r="AC337" s="96"/>
      <c r="AD337" s="96"/>
      <c r="AE337" s="96"/>
      <c r="AF337" s="96"/>
    </row>
    <row r="338" spans="10:32" s="40" customFormat="1" x14ac:dyDescent="0.15">
      <c r="J338" s="41"/>
      <c r="K338" s="41"/>
      <c r="Y338" s="96"/>
      <c r="Z338" s="96"/>
      <c r="AA338" s="96"/>
      <c r="AB338" s="96"/>
      <c r="AC338" s="96"/>
      <c r="AD338" s="96"/>
      <c r="AE338" s="96"/>
      <c r="AF338" s="96"/>
    </row>
    <row r="339" spans="10:32" s="40" customFormat="1" x14ac:dyDescent="0.15">
      <c r="J339" s="41"/>
      <c r="K339" s="41"/>
      <c r="Y339" s="96"/>
      <c r="Z339" s="96"/>
      <c r="AA339" s="96"/>
      <c r="AB339" s="96"/>
      <c r="AC339" s="96"/>
      <c r="AD339" s="96"/>
      <c r="AE339" s="96"/>
      <c r="AF339" s="96"/>
    </row>
    <row r="340" spans="10:32" s="40" customFormat="1" x14ac:dyDescent="0.15">
      <c r="J340" s="41"/>
      <c r="K340" s="41"/>
      <c r="Y340" s="96"/>
      <c r="Z340" s="96"/>
      <c r="AA340" s="96"/>
      <c r="AB340" s="96"/>
      <c r="AC340" s="96"/>
      <c r="AD340" s="96"/>
      <c r="AE340" s="96"/>
      <c r="AF340" s="96"/>
    </row>
    <row r="341" spans="10:32" s="40" customFormat="1" x14ac:dyDescent="0.15">
      <c r="J341" s="41"/>
      <c r="K341" s="41"/>
      <c r="Y341" s="96"/>
      <c r="Z341" s="96"/>
      <c r="AA341" s="96"/>
      <c r="AB341" s="96"/>
      <c r="AC341" s="96"/>
      <c r="AD341" s="96"/>
      <c r="AE341" s="96"/>
      <c r="AF341" s="96"/>
    </row>
    <row r="342" spans="10:32" s="40" customFormat="1" x14ac:dyDescent="0.15">
      <c r="J342" s="41"/>
      <c r="K342" s="41"/>
      <c r="Y342" s="96"/>
      <c r="Z342" s="96"/>
      <c r="AA342" s="96"/>
      <c r="AB342" s="96"/>
      <c r="AC342" s="96"/>
      <c r="AD342" s="96"/>
      <c r="AE342" s="96"/>
      <c r="AF342" s="96"/>
    </row>
    <row r="343" spans="10:32" s="40" customFormat="1" x14ac:dyDescent="0.15">
      <c r="J343" s="41"/>
      <c r="K343" s="41"/>
      <c r="Y343" s="96"/>
      <c r="Z343" s="96"/>
      <c r="AA343" s="96"/>
      <c r="AB343" s="96"/>
      <c r="AC343" s="96"/>
      <c r="AD343" s="96"/>
      <c r="AE343" s="96"/>
      <c r="AF343" s="96"/>
    </row>
    <row r="344" spans="10:32" s="40" customFormat="1" x14ac:dyDescent="0.15">
      <c r="J344" s="41"/>
      <c r="K344" s="41"/>
      <c r="Y344" s="96"/>
      <c r="Z344" s="96"/>
      <c r="AA344" s="96"/>
      <c r="AB344" s="96"/>
      <c r="AC344" s="96"/>
      <c r="AD344" s="96"/>
      <c r="AE344" s="96"/>
      <c r="AF344" s="96"/>
    </row>
    <row r="345" spans="10:32" s="40" customFormat="1" x14ac:dyDescent="0.15">
      <c r="J345" s="41"/>
      <c r="K345" s="41"/>
      <c r="Y345" s="96"/>
      <c r="Z345" s="96"/>
      <c r="AA345" s="96"/>
      <c r="AB345" s="96"/>
      <c r="AC345" s="96"/>
      <c r="AD345" s="96"/>
      <c r="AE345" s="96"/>
      <c r="AF345" s="96"/>
    </row>
    <row r="346" spans="10:32" s="40" customFormat="1" x14ac:dyDescent="0.15">
      <c r="J346" s="41"/>
      <c r="K346" s="41"/>
      <c r="Y346" s="96"/>
      <c r="Z346" s="96"/>
      <c r="AA346" s="96"/>
      <c r="AB346" s="96"/>
      <c r="AC346" s="96"/>
      <c r="AD346" s="96"/>
      <c r="AE346" s="96"/>
      <c r="AF346" s="96"/>
    </row>
    <row r="347" spans="10:32" s="40" customFormat="1" x14ac:dyDescent="0.15">
      <c r="J347" s="41"/>
      <c r="K347" s="41"/>
      <c r="Y347" s="96"/>
      <c r="Z347" s="96"/>
      <c r="AA347" s="96"/>
      <c r="AB347" s="96"/>
      <c r="AC347" s="96"/>
      <c r="AD347" s="96"/>
      <c r="AE347" s="96"/>
      <c r="AF347" s="96"/>
    </row>
    <row r="348" spans="10:32" s="40" customFormat="1" x14ac:dyDescent="0.15">
      <c r="J348" s="41"/>
      <c r="K348" s="41"/>
      <c r="Y348" s="96"/>
      <c r="Z348" s="96"/>
      <c r="AA348" s="96"/>
      <c r="AB348" s="96"/>
      <c r="AC348" s="96"/>
      <c r="AD348" s="96"/>
      <c r="AE348" s="96"/>
      <c r="AF348" s="96"/>
    </row>
    <row r="349" spans="10:32" s="40" customFormat="1" x14ac:dyDescent="0.15">
      <c r="J349" s="41"/>
      <c r="K349" s="41"/>
      <c r="Y349" s="96"/>
      <c r="Z349" s="96"/>
      <c r="AA349" s="96"/>
      <c r="AB349" s="96"/>
      <c r="AC349" s="96"/>
      <c r="AD349" s="96"/>
      <c r="AE349" s="96"/>
      <c r="AF349" s="96"/>
    </row>
    <row r="350" spans="10:32" s="40" customFormat="1" x14ac:dyDescent="0.15">
      <c r="J350" s="41"/>
      <c r="K350" s="41"/>
      <c r="Y350" s="96"/>
      <c r="Z350" s="96"/>
      <c r="AA350" s="96"/>
      <c r="AB350" s="96"/>
      <c r="AC350" s="96"/>
      <c r="AD350" s="96"/>
      <c r="AE350" s="96"/>
      <c r="AF350" s="96"/>
    </row>
    <row r="351" spans="10:32" s="40" customFormat="1" x14ac:dyDescent="0.15">
      <c r="J351" s="41"/>
      <c r="K351" s="41"/>
      <c r="Y351" s="96"/>
      <c r="Z351" s="96"/>
      <c r="AA351" s="96"/>
      <c r="AB351" s="96"/>
      <c r="AC351" s="96"/>
      <c r="AD351" s="96"/>
      <c r="AE351" s="96"/>
      <c r="AF351" s="96"/>
    </row>
    <row r="352" spans="10:32" s="40" customFormat="1" x14ac:dyDescent="0.15">
      <c r="J352" s="41"/>
      <c r="K352" s="41"/>
      <c r="Y352" s="96"/>
      <c r="Z352" s="96"/>
      <c r="AA352" s="96"/>
      <c r="AB352" s="96"/>
      <c r="AC352" s="96"/>
      <c r="AD352" s="96"/>
      <c r="AE352" s="96"/>
      <c r="AF352" s="96"/>
    </row>
    <row r="353" spans="10:32" s="40" customFormat="1" x14ac:dyDescent="0.15">
      <c r="J353" s="41"/>
      <c r="K353" s="41"/>
      <c r="Y353" s="96"/>
      <c r="Z353" s="96"/>
      <c r="AA353" s="96"/>
      <c r="AB353" s="96"/>
      <c r="AC353" s="96"/>
      <c r="AD353" s="96"/>
      <c r="AE353" s="96"/>
      <c r="AF353" s="96"/>
    </row>
    <row r="354" spans="10:32" s="40" customFormat="1" x14ac:dyDescent="0.15">
      <c r="J354" s="41"/>
      <c r="K354" s="41"/>
      <c r="Y354" s="96"/>
      <c r="Z354" s="96"/>
      <c r="AA354" s="96"/>
      <c r="AB354" s="96"/>
      <c r="AC354" s="96"/>
      <c r="AD354" s="96"/>
      <c r="AE354" s="96"/>
      <c r="AF354" s="96"/>
    </row>
    <row r="355" spans="10:32" s="40" customFormat="1" x14ac:dyDescent="0.15">
      <c r="J355" s="41"/>
      <c r="K355" s="41"/>
      <c r="Y355" s="96"/>
      <c r="Z355" s="96"/>
      <c r="AA355" s="96"/>
      <c r="AB355" s="96"/>
      <c r="AC355" s="96"/>
      <c r="AD355" s="96"/>
      <c r="AE355" s="96"/>
      <c r="AF355" s="96"/>
    </row>
    <row r="356" spans="10:32" s="40" customFormat="1" x14ac:dyDescent="0.15">
      <c r="J356" s="41"/>
      <c r="K356" s="41"/>
      <c r="Y356" s="96"/>
      <c r="Z356" s="96"/>
      <c r="AA356" s="96"/>
      <c r="AB356" s="96"/>
      <c r="AC356" s="96"/>
      <c r="AD356" s="96"/>
      <c r="AE356" s="96"/>
      <c r="AF356" s="96"/>
    </row>
    <row r="357" spans="10:32" s="40" customFormat="1" x14ac:dyDescent="0.15">
      <c r="J357" s="41"/>
      <c r="K357" s="41"/>
      <c r="Y357" s="96"/>
      <c r="Z357" s="96"/>
      <c r="AA357" s="96"/>
      <c r="AB357" s="96"/>
      <c r="AC357" s="96"/>
      <c r="AD357" s="96"/>
      <c r="AE357" s="96"/>
      <c r="AF357" s="96"/>
    </row>
    <row r="358" spans="10:32" s="40" customFormat="1" x14ac:dyDescent="0.15">
      <c r="J358" s="41"/>
      <c r="K358" s="41"/>
      <c r="Y358" s="96"/>
      <c r="Z358" s="96"/>
      <c r="AA358" s="96"/>
      <c r="AB358" s="96"/>
      <c r="AC358" s="96"/>
      <c r="AD358" s="96"/>
      <c r="AE358" s="96"/>
      <c r="AF358" s="96"/>
    </row>
    <row r="359" spans="10:32" s="40" customFormat="1" x14ac:dyDescent="0.15">
      <c r="J359" s="41"/>
      <c r="K359" s="41"/>
      <c r="Y359" s="96"/>
      <c r="Z359" s="96"/>
      <c r="AA359" s="96"/>
      <c r="AB359" s="96"/>
      <c r="AC359" s="96"/>
      <c r="AD359" s="96"/>
      <c r="AE359" s="96"/>
      <c r="AF359" s="96"/>
    </row>
    <row r="360" spans="10:32" s="40" customFormat="1" x14ac:dyDescent="0.15">
      <c r="J360" s="41"/>
      <c r="K360" s="41"/>
      <c r="Y360" s="96"/>
      <c r="Z360" s="96"/>
      <c r="AA360" s="96"/>
      <c r="AB360" s="96"/>
      <c r="AC360" s="96"/>
      <c r="AD360" s="96"/>
      <c r="AE360" s="96"/>
      <c r="AF360" s="96"/>
    </row>
    <row r="361" spans="10:32" s="40" customFormat="1" x14ac:dyDescent="0.15">
      <c r="J361" s="41"/>
      <c r="K361" s="41"/>
      <c r="Y361" s="96"/>
      <c r="Z361" s="96"/>
      <c r="AA361" s="96"/>
      <c r="AB361" s="96"/>
      <c r="AC361" s="96"/>
      <c r="AD361" s="96"/>
      <c r="AE361" s="96"/>
      <c r="AF361" s="96"/>
    </row>
    <row r="362" spans="10:32" s="40" customFormat="1" x14ac:dyDescent="0.15">
      <c r="J362" s="41"/>
      <c r="K362" s="41"/>
      <c r="Y362" s="96"/>
      <c r="Z362" s="96"/>
      <c r="AA362" s="96"/>
      <c r="AB362" s="96"/>
      <c r="AC362" s="96"/>
      <c r="AD362" s="96"/>
      <c r="AE362" s="96"/>
      <c r="AF362" s="96"/>
    </row>
    <row r="363" spans="10:32" s="40" customFormat="1" x14ac:dyDescent="0.15">
      <c r="J363" s="41"/>
      <c r="K363" s="41"/>
      <c r="Y363" s="96"/>
      <c r="Z363" s="96"/>
      <c r="AA363" s="96"/>
      <c r="AB363" s="96"/>
      <c r="AC363" s="96"/>
      <c r="AD363" s="96"/>
      <c r="AE363" s="96"/>
      <c r="AF363" s="96"/>
    </row>
    <row r="364" spans="10:32" s="40" customFormat="1" x14ac:dyDescent="0.15">
      <c r="J364" s="41"/>
      <c r="K364" s="41"/>
      <c r="Y364" s="96"/>
      <c r="Z364" s="96"/>
      <c r="AA364" s="96"/>
      <c r="AB364" s="96"/>
      <c r="AC364" s="96"/>
      <c r="AD364" s="96"/>
      <c r="AE364" s="96"/>
      <c r="AF364" s="96"/>
    </row>
    <row r="365" spans="10:32" s="40" customFormat="1" x14ac:dyDescent="0.15">
      <c r="J365" s="41"/>
      <c r="K365" s="41"/>
      <c r="Y365" s="96"/>
      <c r="Z365" s="96"/>
      <c r="AA365" s="96"/>
      <c r="AB365" s="96"/>
      <c r="AC365" s="96"/>
      <c r="AD365" s="96"/>
      <c r="AE365" s="96"/>
      <c r="AF365" s="96"/>
    </row>
    <row r="366" spans="10:32" s="40" customFormat="1" x14ac:dyDescent="0.15">
      <c r="J366" s="41"/>
      <c r="K366" s="41"/>
      <c r="Y366" s="96"/>
      <c r="Z366" s="96"/>
      <c r="AA366" s="96"/>
      <c r="AB366" s="96"/>
      <c r="AC366" s="96"/>
      <c r="AD366" s="96"/>
      <c r="AE366" s="96"/>
      <c r="AF366" s="96"/>
    </row>
    <row r="367" spans="10:32" s="40" customFormat="1" x14ac:dyDescent="0.15">
      <c r="J367" s="41"/>
      <c r="K367" s="41"/>
      <c r="Y367" s="96"/>
      <c r="Z367" s="96"/>
      <c r="AA367" s="96"/>
      <c r="AB367" s="96"/>
      <c r="AC367" s="96"/>
      <c r="AD367" s="96"/>
      <c r="AE367" s="96"/>
      <c r="AF367" s="96"/>
    </row>
    <row r="368" spans="10:32" s="40" customFormat="1" x14ac:dyDescent="0.15">
      <c r="J368" s="41"/>
      <c r="K368" s="41"/>
      <c r="Y368" s="96"/>
      <c r="Z368" s="96"/>
      <c r="AA368" s="96"/>
      <c r="AB368" s="96"/>
      <c r="AC368" s="96"/>
      <c r="AD368" s="96"/>
      <c r="AE368" s="96"/>
      <c r="AF368" s="96"/>
    </row>
    <row r="369" spans="10:32" s="40" customFormat="1" x14ac:dyDescent="0.15">
      <c r="J369" s="41"/>
      <c r="K369" s="41"/>
      <c r="Y369" s="96"/>
      <c r="Z369" s="96"/>
      <c r="AA369" s="96"/>
      <c r="AB369" s="96"/>
      <c r="AC369" s="96"/>
      <c r="AD369" s="96"/>
      <c r="AE369" s="96"/>
      <c r="AF369" s="96"/>
    </row>
    <row r="370" spans="10:32" s="40" customFormat="1" x14ac:dyDescent="0.15">
      <c r="J370" s="41"/>
      <c r="K370" s="41"/>
      <c r="Y370" s="96"/>
      <c r="Z370" s="96"/>
      <c r="AA370" s="96"/>
      <c r="AB370" s="96"/>
      <c r="AC370" s="96"/>
      <c r="AD370" s="96"/>
      <c r="AE370" s="96"/>
      <c r="AF370" s="96"/>
    </row>
    <row r="371" spans="10:32" s="40" customFormat="1" x14ac:dyDescent="0.15">
      <c r="J371" s="41"/>
      <c r="K371" s="41"/>
      <c r="Y371" s="96"/>
      <c r="Z371" s="96"/>
      <c r="AA371" s="96"/>
      <c r="AB371" s="96"/>
      <c r="AC371" s="96"/>
      <c r="AD371" s="96"/>
      <c r="AE371" s="96"/>
      <c r="AF371" s="96"/>
    </row>
    <row r="372" spans="10:32" s="40" customFormat="1" x14ac:dyDescent="0.15">
      <c r="J372" s="41"/>
      <c r="K372" s="41"/>
      <c r="Y372" s="96"/>
      <c r="Z372" s="96"/>
      <c r="AA372" s="96"/>
      <c r="AB372" s="96"/>
      <c r="AC372" s="96"/>
      <c r="AD372" s="96"/>
      <c r="AE372" s="96"/>
      <c r="AF372" s="96"/>
    </row>
    <row r="373" spans="10:32" s="40" customFormat="1" x14ac:dyDescent="0.15">
      <c r="J373" s="41"/>
      <c r="K373" s="41"/>
      <c r="Y373" s="96"/>
      <c r="Z373" s="96"/>
      <c r="AA373" s="96"/>
      <c r="AB373" s="96"/>
      <c r="AC373" s="96"/>
      <c r="AD373" s="96"/>
      <c r="AE373" s="96"/>
      <c r="AF373" s="96"/>
    </row>
    <row r="374" spans="10:32" s="40" customFormat="1" x14ac:dyDescent="0.15">
      <c r="J374" s="41"/>
      <c r="K374" s="41"/>
      <c r="Y374" s="96"/>
      <c r="Z374" s="96"/>
      <c r="AA374" s="96"/>
      <c r="AB374" s="96"/>
      <c r="AC374" s="96"/>
      <c r="AD374" s="96"/>
      <c r="AE374" s="96"/>
      <c r="AF374" s="96"/>
    </row>
    <row r="375" spans="10:32" s="40" customFormat="1" x14ac:dyDescent="0.15">
      <c r="J375" s="41"/>
      <c r="K375" s="41"/>
      <c r="Y375" s="96"/>
      <c r="Z375" s="96"/>
      <c r="AA375" s="96"/>
      <c r="AB375" s="96"/>
      <c r="AC375" s="96"/>
      <c r="AD375" s="96"/>
      <c r="AE375" s="96"/>
      <c r="AF375" s="96"/>
    </row>
    <row r="376" spans="10:32" s="40" customFormat="1" x14ac:dyDescent="0.15">
      <c r="J376" s="41"/>
      <c r="K376" s="41"/>
      <c r="Y376" s="96"/>
      <c r="Z376" s="96"/>
      <c r="AA376" s="96"/>
      <c r="AB376" s="96"/>
      <c r="AC376" s="96"/>
      <c r="AD376" s="96"/>
      <c r="AE376" s="96"/>
      <c r="AF376" s="96"/>
    </row>
    <row r="377" spans="10:32" s="40" customFormat="1" x14ac:dyDescent="0.15">
      <c r="J377" s="41"/>
      <c r="K377" s="41"/>
      <c r="Y377" s="96"/>
      <c r="Z377" s="96"/>
      <c r="AA377" s="96"/>
      <c r="AB377" s="96"/>
      <c r="AC377" s="96"/>
      <c r="AD377" s="96"/>
      <c r="AE377" s="96"/>
      <c r="AF377" s="96"/>
    </row>
    <row r="378" spans="10:32" s="40" customFormat="1" x14ac:dyDescent="0.15">
      <c r="J378" s="41"/>
      <c r="K378" s="41"/>
      <c r="Y378" s="96"/>
      <c r="Z378" s="96"/>
      <c r="AA378" s="96"/>
      <c r="AB378" s="96"/>
      <c r="AC378" s="96"/>
      <c r="AD378" s="96"/>
      <c r="AE378" s="96"/>
      <c r="AF378" s="96"/>
    </row>
    <row r="379" spans="10:32" s="40" customFormat="1" x14ac:dyDescent="0.15">
      <c r="J379" s="41"/>
      <c r="K379" s="41"/>
      <c r="Y379" s="96"/>
      <c r="Z379" s="96"/>
      <c r="AA379" s="96"/>
      <c r="AB379" s="96"/>
      <c r="AC379" s="96"/>
      <c r="AD379" s="96"/>
      <c r="AE379" s="96"/>
      <c r="AF379" s="96"/>
    </row>
    <row r="380" spans="10:32" s="40" customFormat="1" x14ac:dyDescent="0.15">
      <c r="J380" s="41"/>
      <c r="K380" s="41"/>
      <c r="Y380" s="96"/>
      <c r="Z380" s="96"/>
      <c r="AA380" s="96"/>
      <c r="AB380" s="96"/>
      <c r="AC380" s="96"/>
      <c r="AD380" s="96"/>
      <c r="AE380" s="96"/>
      <c r="AF380" s="96"/>
    </row>
  </sheetData>
  <phoneticPr fontId="2"/>
  <pageMargins left="0.78740157480314965" right="0.78740157480314965" top="0.78740157480314965" bottom="0.78740157480314965" header="0.51181102362204722" footer="0.51181102362204722"/>
  <pageSetup paperSize="9" firstPageNumber="8" orientation="landscape" useFirstPageNumber="1" r:id="rId1"/>
  <headerFooter alignWithMargins="0">
    <oddFooter>&amp;C-&amp;P--</oddFooter>
  </headerFooter>
  <colBreaks count="1" manualBreakCount="1">
    <brk id="12" max="47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M1:AT200"/>
  <sheetViews>
    <sheetView view="pageBreakPreview" topLeftCell="A2" zoomScale="70" zoomScaleNormal="75" zoomScaleSheetLayoutView="70" workbookViewId="0">
      <selection activeCell="S227" sqref="S227"/>
    </sheetView>
  </sheetViews>
  <sheetFormatPr defaultRowHeight="13.2" x14ac:dyDescent="0.2"/>
  <cols>
    <col min="1" max="13" width="9.109375" customWidth="1"/>
    <col min="14" max="15" width="10.109375" customWidth="1"/>
    <col min="16" max="16" width="11.21875" customWidth="1"/>
    <col min="17" max="17" width="11.77734375" hidden="1" customWidth="1"/>
    <col min="18" max="23" width="11.77734375" bestFit="1" customWidth="1"/>
  </cols>
  <sheetData>
    <row r="1" spans="13:46" x14ac:dyDescent="0.2">
      <c r="M1" s="38" t="str">
        <f>財政指標!$L$1</f>
        <v>塩谷町</v>
      </c>
      <c r="Q1" t="str">
        <f>歳入!B3</f>
        <v>８９（元）</v>
      </c>
      <c r="R1" t="str">
        <f>歳入!D3</f>
        <v>９１（H3）</v>
      </c>
      <c r="S1" t="str">
        <f>歳入!E3</f>
        <v>９２（H4）</v>
      </c>
      <c r="T1" t="str">
        <f>歳入!F3</f>
        <v>９３（H5）</v>
      </c>
      <c r="U1" t="str">
        <f>歳入!G3</f>
        <v>９４（H6）</v>
      </c>
      <c r="V1" t="str">
        <f>歳入!H3</f>
        <v>９５（H7）</v>
      </c>
      <c r="W1" t="str">
        <f>歳入!I3</f>
        <v>９６（H8）</v>
      </c>
      <c r="X1" t="str">
        <f>歳入!J3</f>
        <v>９７(H9）</v>
      </c>
      <c r="Y1" t="str">
        <f>歳入!K3</f>
        <v>９８(H10）</v>
      </c>
      <c r="Z1" t="str">
        <f>歳入!L3</f>
        <v>９９(H11）</v>
      </c>
      <c r="AA1" t="str">
        <f>歳入!M3</f>
        <v>００(H12）</v>
      </c>
      <c r="AB1" t="str">
        <f>歳入!N3</f>
        <v>０１(H13)</v>
      </c>
      <c r="AC1" t="str">
        <f>歳入!O3</f>
        <v>０２(H14)</v>
      </c>
      <c r="AD1" t="str">
        <f>歳入!P3</f>
        <v>０３(H15)</v>
      </c>
      <c r="AE1" t="str">
        <f>歳入!Q3</f>
        <v>０４(H16)</v>
      </c>
      <c r="AF1" t="str">
        <f>歳入!R3</f>
        <v>０５(H17)</v>
      </c>
      <c r="AG1" t="str">
        <f>歳入!S3</f>
        <v>０６(H18)</v>
      </c>
      <c r="AH1" t="str">
        <f>歳入!T3</f>
        <v>０７(H19)</v>
      </c>
      <c r="AI1" t="str">
        <f>歳入!U3</f>
        <v>０８(H20)</v>
      </c>
      <c r="AJ1" t="str">
        <f>歳入!V3</f>
        <v>０９(H21)</v>
      </c>
      <c r="AK1" t="str">
        <f>歳入!W3</f>
        <v>１０(H22)</v>
      </c>
      <c r="AL1" t="str">
        <f>歳入!X3</f>
        <v>１１(H23)</v>
      </c>
      <c r="AM1" t="str">
        <f>歳入!Y3</f>
        <v>１２(H24)</v>
      </c>
      <c r="AN1" t="str">
        <f>歳入!Z3</f>
        <v>１３(H25)</v>
      </c>
      <c r="AO1" t="str">
        <f>歳入!AA3</f>
        <v>１４(H26)</v>
      </c>
      <c r="AP1" t="str">
        <f>歳入!AB3</f>
        <v>１５(H27)</v>
      </c>
      <c r="AQ1" t="str">
        <f>歳入!AC3</f>
        <v>１６(H28)</v>
      </c>
      <c r="AR1" t="str">
        <f>歳入!AD3</f>
        <v>１７(H29)</v>
      </c>
      <c r="AS1" t="str">
        <f>歳入!AE3</f>
        <v>１８(H30)</v>
      </c>
      <c r="AT1" t="str">
        <f>歳入!AF3</f>
        <v>１９(R1)</v>
      </c>
    </row>
    <row r="2" spans="13:46" x14ac:dyDescent="0.2">
      <c r="P2" t="s">
        <v>138</v>
      </c>
      <c r="Q2" s="46">
        <f>歳入!B4</f>
        <v>0</v>
      </c>
      <c r="R2" s="46">
        <f>歳入!D4</f>
        <v>1429027</v>
      </c>
      <c r="S2" s="46">
        <f>歳入!E4</f>
        <v>1547268</v>
      </c>
      <c r="T2" s="46">
        <f>歳入!F4</f>
        <v>1495505</v>
      </c>
      <c r="U2" s="46">
        <f>歳入!G4</f>
        <v>1440812</v>
      </c>
      <c r="V2" s="46">
        <f>歳入!H4</f>
        <v>1453267</v>
      </c>
      <c r="W2" s="46">
        <f>歳入!I4</f>
        <v>1448964</v>
      </c>
      <c r="X2" s="46">
        <f>歳入!J4</f>
        <v>1542261</v>
      </c>
      <c r="Y2" s="46">
        <f>歳入!K4</f>
        <v>1462116</v>
      </c>
      <c r="Z2" s="46">
        <f>歳入!L4</f>
        <v>1452085</v>
      </c>
      <c r="AA2" s="46">
        <f>歳入!M4</f>
        <v>1450906</v>
      </c>
      <c r="AB2" s="46">
        <f>歳入!N4</f>
        <v>1426168</v>
      </c>
      <c r="AC2" s="46">
        <f>歳入!O4</f>
        <v>1420852</v>
      </c>
      <c r="AD2" s="46">
        <f>歳入!P4</f>
        <v>1336937</v>
      </c>
      <c r="AE2" s="46">
        <f>歳入!Q4</f>
        <v>1401260</v>
      </c>
      <c r="AF2" s="46">
        <f>歳入!R4</f>
        <v>1422836</v>
      </c>
      <c r="AG2" s="46">
        <f>歳入!S4</f>
        <v>1452586</v>
      </c>
      <c r="AH2" s="46">
        <f>歳入!T4</f>
        <v>1548203</v>
      </c>
      <c r="AI2" s="46">
        <f>歳入!U4</f>
        <v>1546555</v>
      </c>
      <c r="AJ2" s="46">
        <f>歳入!V4</f>
        <v>1467636</v>
      </c>
      <c r="AK2" s="46">
        <f>歳入!W4</f>
        <v>1417686</v>
      </c>
      <c r="AL2" s="46">
        <f>歳入!X4</f>
        <v>1441734</v>
      </c>
      <c r="AM2" s="46">
        <f>歳入!Y4</f>
        <v>1423522</v>
      </c>
      <c r="AN2" s="46">
        <f>歳入!Z4</f>
        <v>1438663</v>
      </c>
      <c r="AO2" s="46">
        <f>歳入!AA4</f>
        <v>1431047</v>
      </c>
      <c r="AP2" s="46">
        <f>歳入!AB4</f>
        <v>1420593</v>
      </c>
      <c r="AQ2" s="46">
        <f>歳入!AC4</f>
        <v>1434367</v>
      </c>
      <c r="AR2" s="46">
        <f>歳入!AD4</f>
        <v>1493180</v>
      </c>
      <c r="AS2" s="46">
        <f>歳入!AE4</f>
        <v>1495246</v>
      </c>
      <c r="AT2" s="46">
        <f>歳入!AF4</f>
        <v>1571596</v>
      </c>
    </row>
    <row r="3" spans="13:46" x14ac:dyDescent="0.2">
      <c r="P3" s="46" t="s">
        <v>173</v>
      </c>
      <c r="Q3" s="46">
        <f>歳入!B15</f>
        <v>0</v>
      </c>
      <c r="R3" s="46">
        <f>歳入!D15</f>
        <v>1597121</v>
      </c>
      <c r="S3" s="46">
        <f>歳入!E15</f>
        <v>1693625</v>
      </c>
      <c r="T3" s="46">
        <f>歳入!F15</f>
        <v>1793689</v>
      </c>
      <c r="U3" s="46">
        <f>歳入!G15</f>
        <v>1690039</v>
      </c>
      <c r="V3" s="46">
        <f>歳入!H15</f>
        <v>1765469</v>
      </c>
      <c r="W3" s="46">
        <f>歳入!I15</f>
        <v>1855342</v>
      </c>
      <c r="X3" s="46">
        <f>歳入!J15</f>
        <v>1976156</v>
      </c>
      <c r="Y3" s="46">
        <f>歳入!K15</f>
        <v>2002526</v>
      </c>
      <c r="Z3" s="46">
        <f>歳入!L15</f>
        <v>2088162</v>
      </c>
      <c r="AA3" s="46">
        <f>歳入!M15</f>
        <v>2131686</v>
      </c>
      <c r="AB3" s="46">
        <f>歳入!N15</f>
        <v>1998023</v>
      </c>
      <c r="AC3" s="46">
        <f>歳入!O15</f>
        <v>1875611</v>
      </c>
      <c r="AD3" s="46">
        <f>歳入!P15</f>
        <v>1647060</v>
      </c>
      <c r="AE3" s="46">
        <f>歳入!Q15</f>
        <v>1598609</v>
      </c>
      <c r="AF3" s="46">
        <f>歳入!R15</f>
        <v>1565950</v>
      </c>
      <c r="AG3" s="46">
        <f>歳入!S15</f>
        <v>1596003</v>
      </c>
      <c r="AH3" s="46">
        <f>歳入!T15</f>
        <v>1532027</v>
      </c>
      <c r="AI3" s="46">
        <f>歳入!U15</f>
        <v>1703538</v>
      </c>
      <c r="AJ3" s="46">
        <f>歳入!V15</f>
        <v>1740978</v>
      </c>
      <c r="AK3" s="46">
        <f>歳入!W15</f>
        <v>1889745</v>
      </c>
      <c r="AL3" s="46">
        <f>歳入!X15</f>
        <v>1925572</v>
      </c>
      <c r="AM3" s="46">
        <f>歳入!Y15</f>
        <v>1900155</v>
      </c>
      <c r="AN3" s="46">
        <f>歳入!Z15</f>
        <v>1921028</v>
      </c>
      <c r="AO3" s="46">
        <f>歳入!AA15</f>
        <v>1913921</v>
      </c>
      <c r="AP3" s="46">
        <f>歳入!AB15</f>
        <v>1968230</v>
      </c>
      <c r="AQ3" s="46">
        <f>歳入!AC15</f>
        <v>1910249</v>
      </c>
      <c r="AR3" s="46">
        <f>歳入!AD15</f>
        <v>1909136</v>
      </c>
      <c r="AS3" s="46">
        <f>歳入!AE15</f>
        <v>2308153</v>
      </c>
      <c r="AT3" s="46">
        <f>歳入!AF15</f>
        <v>2055908</v>
      </c>
    </row>
    <row r="4" spans="13:46" x14ac:dyDescent="0.2">
      <c r="P4" t="s">
        <v>139</v>
      </c>
      <c r="Q4" s="46">
        <f>歳入!B23</f>
        <v>0</v>
      </c>
      <c r="R4" s="46">
        <f>歳入!D23</f>
        <v>282833</v>
      </c>
      <c r="S4" s="46">
        <f>歳入!E23</f>
        <v>406644</v>
      </c>
      <c r="T4" s="46">
        <f>歳入!F23</f>
        <v>486600</v>
      </c>
      <c r="U4" s="46">
        <f>歳入!G23</f>
        <v>334553</v>
      </c>
      <c r="V4" s="46">
        <f>歳入!H23</f>
        <v>231823</v>
      </c>
      <c r="W4" s="46">
        <f>歳入!I23</f>
        <v>215493</v>
      </c>
      <c r="X4" s="46">
        <f>歳入!J23</f>
        <v>245358</v>
      </c>
      <c r="Y4" s="46">
        <f>歳入!K23</f>
        <v>451183</v>
      </c>
      <c r="Z4" s="46">
        <f>歳入!L23</f>
        <v>380442</v>
      </c>
      <c r="AA4" s="46">
        <f>歳入!M23</f>
        <v>518792</v>
      </c>
      <c r="AB4" s="46">
        <f>歳入!N23</f>
        <v>213797</v>
      </c>
      <c r="AC4" s="46">
        <f>歳入!O23</f>
        <v>174095</v>
      </c>
      <c r="AD4" s="46">
        <f>歳入!P23</f>
        <v>484857</v>
      </c>
      <c r="AE4" s="46">
        <f>歳入!Q23</f>
        <v>712069</v>
      </c>
      <c r="AF4" s="46">
        <f>歳入!R23</f>
        <v>221706</v>
      </c>
      <c r="AG4" s="46">
        <f>歳入!S23</f>
        <v>146009</v>
      </c>
      <c r="AH4" s="46">
        <f>歳入!T23</f>
        <v>210998</v>
      </c>
      <c r="AI4" s="46">
        <f>歳入!U23</f>
        <v>250647</v>
      </c>
      <c r="AJ4" s="46">
        <f>歳入!V23</f>
        <v>797207</v>
      </c>
      <c r="AK4" s="46">
        <f>歳入!W23</f>
        <v>1019312</v>
      </c>
      <c r="AL4" s="46">
        <f>歳入!X23</f>
        <v>507319</v>
      </c>
      <c r="AM4" s="46">
        <f>歳入!Y23</f>
        <v>337642</v>
      </c>
      <c r="AN4" s="46">
        <f>歳入!Z23</f>
        <v>778921</v>
      </c>
      <c r="AO4" s="46">
        <f>歳入!AA23</f>
        <v>385361</v>
      </c>
      <c r="AP4" s="46">
        <f>歳入!AB23</f>
        <v>493654</v>
      </c>
      <c r="AQ4" s="46">
        <f>歳入!AC23</f>
        <v>453219</v>
      </c>
      <c r="AR4" s="46">
        <f>歳入!AD23</f>
        <v>322460</v>
      </c>
      <c r="AS4" s="46">
        <f>歳入!AE23</f>
        <v>367039</v>
      </c>
      <c r="AT4" s="46">
        <f>歳入!AF23</f>
        <v>437073</v>
      </c>
    </row>
    <row r="5" spans="13:46" x14ac:dyDescent="0.2">
      <c r="P5" t="s">
        <v>180</v>
      </c>
      <c r="Q5" s="46">
        <f>歳入!B29</f>
        <v>0</v>
      </c>
      <c r="R5" s="46">
        <f>歳入!D24</f>
        <v>333104</v>
      </c>
      <c r="S5" s="46">
        <f>歳入!E24</f>
        <v>334024</v>
      </c>
      <c r="T5" s="46">
        <f>歳入!F24</f>
        <v>516062</v>
      </c>
      <c r="U5" s="46">
        <f>歳入!G24</f>
        <v>427038</v>
      </c>
      <c r="V5" s="46">
        <f>歳入!H24</f>
        <v>345061</v>
      </c>
      <c r="W5" s="46">
        <f>歳入!I24</f>
        <v>403475</v>
      </c>
      <c r="X5" s="46">
        <f>歳入!J24</f>
        <v>439768</v>
      </c>
      <c r="Y5" s="46">
        <f>歳入!K24</f>
        <v>413980</v>
      </c>
      <c r="Z5" s="46">
        <f>歳入!L24</f>
        <v>361281</v>
      </c>
      <c r="AA5" s="46">
        <f>歳入!M24</f>
        <v>426750</v>
      </c>
      <c r="AB5" s="46">
        <f>歳入!N24</f>
        <v>454820</v>
      </c>
      <c r="AC5" s="46">
        <f>歳入!O24</f>
        <v>545811</v>
      </c>
      <c r="AD5" s="46">
        <f>歳入!P24</f>
        <v>266631</v>
      </c>
      <c r="AE5" s="46">
        <f>歳入!Q24</f>
        <v>341424</v>
      </c>
      <c r="AF5" s="46">
        <f>歳入!R24</f>
        <v>231861</v>
      </c>
      <c r="AG5" s="46">
        <f>歳入!S24</f>
        <v>183354</v>
      </c>
      <c r="AH5" s="46">
        <f>歳入!T24</f>
        <v>208939</v>
      </c>
      <c r="AI5" s="46">
        <f>歳入!U24</f>
        <v>426060</v>
      </c>
      <c r="AJ5" s="46">
        <f>歳入!V24</f>
        <v>302413</v>
      </c>
      <c r="AK5" s="46">
        <f>歳入!W24</f>
        <v>336146</v>
      </c>
      <c r="AL5" s="46">
        <f>歳入!X24</f>
        <v>330408</v>
      </c>
      <c r="AM5" s="46">
        <f>歳入!Y24</f>
        <v>322456</v>
      </c>
      <c r="AN5" s="46">
        <f>歳入!Z24</f>
        <v>260081</v>
      </c>
      <c r="AO5" s="46">
        <f>歳入!AA24</f>
        <v>292739</v>
      </c>
      <c r="AP5" s="46">
        <f>歳入!AB24</f>
        <v>473860</v>
      </c>
      <c r="AQ5" s="46">
        <f>歳入!AC24</f>
        <v>361235</v>
      </c>
      <c r="AR5" s="46">
        <f>歳入!AD24</f>
        <v>340982</v>
      </c>
      <c r="AS5" s="46">
        <f>歳入!AE24</f>
        <v>344337</v>
      </c>
      <c r="AT5" s="46">
        <f>歳入!AF24</f>
        <v>358517</v>
      </c>
    </row>
    <row r="6" spans="13:46" x14ac:dyDescent="0.2">
      <c r="P6" t="s">
        <v>140</v>
      </c>
      <c r="Q6" s="46">
        <f>歳入!B30</f>
        <v>0</v>
      </c>
      <c r="R6" s="46">
        <f>歳入!D30</f>
        <v>379400</v>
      </c>
      <c r="S6" s="46">
        <f>歳入!E30</f>
        <v>713300</v>
      </c>
      <c r="T6" s="46">
        <f>歳入!F30</f>
        <v>789200</v>
      </c>
      <c r="U6" s="46">
        <f>歳入!G30</f>
        <v>878400</v>
      </c>
      <c r="V6" s="46">
        <f>歳入!H30</f>
        <v>788100</v>
      </c>
      <c r="W6" s="46">
        <f>歳入!I30</f>
        <v>452300</v>
      </c>
      <c r="X6" s="46">
        <f>歳入!J30</f>
        <v>467900</v>
      </c>
      <c r="Y6" s="46">
        <f>歳入!K30</f>
        <v>784200</v>
      </c>
      <c r="Z6" s="46">
        <f>歳入!L30</f>
        <v>497500</v>
      </c>
      <c r="AA6" s="46">
        <f>歳入!M30</f>
        <v>886400</v>
      </c>
      <c r="AB6" s="46">
        <f>歳入!N30</f>
        <v>530747</v>
      </c>
      <c r="AC6" s="46">
        <f>歳入!O30</f>
        <v>868141</v>
      </c>
      <c r="AD6" s="46">
        <f>歳入!P30</f>
        <v>1115300</v>
      </c>
      <c r="AE6" s="46">
        <f>歳入!Q30</f>
        <v>1240300</v>
      </c>
      <c r="AF6" s="46">
        <f>歳入!R30</f>
        <v>431900</v>
      </c>
      <c r="AG6" s="46">
        <f>歳入!S30</f>
        <v>342500</v>
      </c>
      <c r="AH6" s="46">
        <f>歳入!T30</f>
        <v>386400</v>
      </c>
      <c r="AI6" s="46">
        <f>歳入!U30</f>
        <v>260400</v>
      </c>
      <c r="AJ6" s="46">
        <f>歳入!V30</f>
        <v>270000</v>
      </c>
      <c r="AK6" s="46">
        <f>歳入!W30</f>
        <v>270000</v>
      </c>
      <c r="AL6" s="46">
        <f>歳入!X30</f>
        <v>269500</v>
      </c>
      <c r="AM6" s="46">
        <f>歳入!Y30</f>
        <v>180000</v>
      </c>
      <c r="AN6" s="46">
        <f>歳入!Z30</f>
        <v>300000</v>
      </c>
      <c r="AO6" s="46">
        <f>歳入!AA30</f>
        <v>385826</v>
      </c>
      <c r="AP6" s="46">
        <f>歳入!AB30</f>
        <v>230000</v>
      </c>
      <c r="AQ6" s="46">
        <f>歳入!AC30</f>
        <v>224525</v>
      </c>
      <c r="AR6" s="46">
        <f>歳入!AD30</f>
        <v>192900</v>
      </c>
      <c r="AS6" s="46">
        <f>歳入!AE30</f>
        <v>320500</v>
      </c>
      <c r="AT6" s="46">
        <f>歳入!AF30</f>
        <v>371100</v>
      </c>
    </row>
    <row r="7" spans="13:46" x14ac:dyDescent="0.2">
      <c r="P7" s="71" t="str">
        <f>歳入!A33</f>
        <v>　 歳 入 合 計</v>
      </c>
      <c r="Q7" s="46">
        <f>歳入!B33</f>
        <v>0</v>
      </c>
      <c r="R7" s="46">
        <f>歳入!D33</f>
        <v>5305399</v>
      </c>
      <c r="S7" s="46">
        <f>歳入!E33</f>
        <v>5890931</v>
      </c>
      <c r="T7" s="46">
        <f>歳入!F33</f>
        <v>6507349</v>
      </c>
      <c r="U7" s="46">
        <f>歳入!G33</f>
        <v>6028266</v>
      </c>
      <c r="V7" s="46">
        <f>歳入!H33</f>
        <v>5780314</v>
      </c>
      <c r="W7" s="46">
        <f>歳入!I33</f>
        <v>5598414</v>
      </c>
      <c r="X7" s="46">
        <f>歳入!J33</f>
        <v>5733254</v>
      </c>
      <c r="Y7" s="46">
        <f>歳入!K33</f>
        <v>6432593</v>
      </c>
      <c r="Z7" s="46">
        <f>歳入!L33</f>
        <v>5949296</v>
      </c>
      <c r="AA7" s="46">
        <f>歳入!M33</f>
        <v>6496337</v>
      </c>
      <c r="AB7" s="46">
        <f>歳入!N33</f>
        <v>5746337</v>
      </c>
      <c r="AC7" s="46">
        <f>歳入!O33</f>
        <v>5860983</v>
      </c>
      <c r="AD7" s="46">
        <f>歳入!P33</f>
        <v>5879861</v>
      </c>
      <c r="AE7" s="46">
        <f>歳入!Q33</f>
        <v>6492787</v>
      </c>
      <c r="AF7" s="46">
        <f>歳入!R33</f>
        <v>4904799</v>
      </c>
      <c r="AG7" s="46">
        <f>歳入!S33</f>
        <v>4657849</v>
      </c>
      <c r="AH7" s="46">
        <f>歳入!T33</f>
        <v>4913525</v>
      </c>
      <c r="AI7" s="46">
        <f>歳入!U33</f>
        <v>5049184</v>
      </c>
      <c r="AJ7" s="46">
        <f>歳入!V33</f>
        <v>5459110</v>
      </c>
      <c r="AK7" s="46">
        <f>歳入!W33</f>
        <v>5800915</v>
      </c>
      <c r="AL7" s="46">
        <f>歳入!X33</f>
        <v>5646175</v>
      </c>
      <c r="AM7" s="46">
        <f>歳入!Y33</f>
        <v>4969866</v>
      </c>
      <c r="AN7" s="46">
        <f>歳入!Z33</f>
        <v>5725726</v>
      </c>
      <c r="AO7" s="46">
        <f>歳入!AA33</f>
        <v>5221930</v>
      </c>
      <c r="AP7" s="46">
        <f>歳入!AB33</f>
        <v>5559482</v>
      </c>
      <c r="AQ7" s="46">
        <f>歳入!AC33</f>
        <v>5414767</v>
      </c>
      <c r="AR7" s="46">
        <f>歳入!AD33</f>
        <v>5115598</v>
      </c>
      <c r="AS7" s="46">
        <f>歳入!AE33</f>
        <v>5986688</v>
      </c>
      <c r="AT7" s="46">
        <f>歳入!AF33</f>
        <v>6107989</v>
      </c>
    </row>
    <row r="40" spans="13:46" x14ac:dyDescent="0.2">
      <c r="M40" s="38" t="str">
        <f>財政指標!$L$1</f>
        <v>塩谷町</v>
      </c>
    </row>
    <row r="42" spans="13:46" x14ac:dyDescent="0.2">
      <c r="Q42" t="str">
        <f>税!B3</f>
        <v>８９（元）</v>
      </c>
      <c r="R42" t="str">
        <f>税!D3</f>
        <v>９１（H3）</v>
      </c>
      <c r="S42" t="str">
        <f>税!E3</f>
        <v>９２（H4）</v>
      </c>
      <c r="T42" t="str">
        <f>税!F3</f>
        <v>９３（H5）</v>
      </c>
      <c r="U42" t="str">
        <f>税!G3</f>
        <v>９４（H6）</v>
      </c>
      <c r="V42" t="str">
        <f>税!H3</f>
        <v>９５（H7）</v>
      </c>
      <c r="W42" t="str">
        <f>税!I3</f>
        <v>９６（H8）</v>
      </c>
      <c r="X42" t="str">
        <f>税!J3</f>
        <v>９７（H9）</v>
      </c>
      <c r="Y42" t="str">
        <f>税!K3</f>
        <v>９８(H10)</v>
      </c>
      <c r="Z42" t="str">
        <f>税!L3</f>
        <v>９９(H11)</v>
      </c>
      <c r="AA42" t="str">
        <f>税!M3</f>
        <v>００(H12)</v>
      </c>
      <c r="AB42" t="str">
        <f>税!N3</f>
        <v>０１(H13)</v>
      </c>
      <c r="AC42" t="str">
        <f>税!O3</f>
        <v>０２(H14)</v>
      </c>
      <c r="AD42" t="str">
        <f>税!P3</f>
        <v>０３(H15)</v>
      </c>
      <c r="AE42" t="str">
        <f>税!Q3</f>
        <v>０４(H16)</v>
      </c>
      <c r="AF42" t="str">
        <f>税!R3</f>
        <v>０５(H17)</v>
      </c>
      <c r="AG42" t="str">
        <f>税!S3</f>
        <v>０６(H18)</v>
      </c>
      <c r="AH42" t="str">
        <f>税!T3</f>
        <v>０７(H19)</v>
      </c>
      <c r="AI42" t="str">
        <f>税!U3</f>
        <v>０８(H20)</v>
      </c>
      <c r="AJ42" t="str">
        <f>税!V3</f>
        <v>０９(H21)</v>
      </c>
      <c r="AK42" t="str">
        <f>税!W3</f>
        <v>１０(H22)</v>
      </c>
      <c r="AL42" t="str">
        <f>税!X3</f>
        <v>１１(H23)</v>
      </c>
      <c r="AM42" t="str">
        <f>税!Y3</f>
        <v>１２(H24)</v>
      </c>
      <c r="AN42" t="str">
        <f>税!Z3</f>
        <v>１３(H25)</v>
      </c>
      <c r="AO42" t="str">
        <f>税!AA3</f>
        <v>１４(H26)</v>
      </c>
      <c r="AP42" t="str">
        <f>税!AB3</f>
        <v>１５(H27)</v>
      </c>
      <c r="AQ42" t="str">
        <f>税!AC3</f>
        <v>１６(H28)</v>
      </c>
      <c r="AR42" t="str">
        <f>税!AD3</f>
        <v>１７(H29)</v>
      </c>
      <c r="AS42" t="str">
        <f>税!AE3</f>
        <v>１８(H30)</v>
      </c>
      <c r="AT42" t="str">
        <f>税!AF3</f>
        <v>１９(R1)</v>
      </c>
    </row>
    <row r="43" spans="13:46" x14ac:dyDescent="0.2">
      <c r="P43" t="s">
        <v>142</v>
      </c>
      <c r="Q43">
        <f>税!B4</f>
        <v>0</v>
      </c>
      <c r="R43" s="46">
        <f>税!D4</f>
        <v>704884</v>
      </c>
      <c r="S43" s="46">
        <f>税!E4</f>
        <v>748020</v>
      </c>
      <c r="T43" s="46">
        <f>税!F4</f>
        <v>678017</v>
      </c>
      <c r="U43" s="46">
        <f>税!G4</f>
        <v>605094</v>
      </c>
      <c r="V43" s="46">
        <f>税!H4</f>
        <v>580287</v>
      </c>
      <c r="W43" s="46">
        <f>税!I4</f>
        <v>560616</v>
      </c>
      <c r="X43" s="46">
        <f>税!J4</f>
        <v>676575</v>
      </c>
      <c r="Y43" s="46">
        <f>税!K4</f>
        <v>564050</v>
      </c>
      <c r="Z43" s="46">
        <f>税!L4</f>
        <v>536057</v>
      </c>
      <c r="AA43" s="46">
        <f>税!M4</f>
        <v>525431</v>
      </c>
      <c r="AB43" s="46">
        <f>税!N4</f>
        <v>479044</v>
      </c>
      <c r="AC43" s="46">
        <f>税!O4</f>
        <v>466588</v>
      </c>
      <c r="AD43" s="46">
        <f>税!P4</f>
        <v>427725</v>
      </c>
      <c r="AE43" s="46">
        <f>税!Q4</f>
        <v>469711</v>
      </c>
      <c r="AF43" s="46">
        <f>税!R4</f>
        <v>455866</v>
      </c>
      <c r="AG43" s="46">
        <f>税!S4</f>
        <v>528225</v>
      </c>
      <c r="AH43" s="46">
        <f>税!T4</f>
        <v>604132</v>
      </c>
      <c r="AI43" s="46">
        <f>税!U4</f>
        <v>598522</v>
      </c>
      <c r="AJ43" s="46">
        <f>税!V4</f>
        <v>562957</v>
      </c>
      <c r="AK43" s="46">
        <f>税!W4</f>
        <v>526031</v>
      </c>
      <c r="AL43" s="46">
        <f>税!X4</f>
        <v>537422</v>
      </c>
      <c r="AM43" s="46">
        <f>税!Y4</f>
        <v>565677</v>
      </c>
      <c r="AN43" s="46">
        <f>税!Z4</f>
        <v>569130</v>
      </c>
      <c r="AO43" s="46">
        <f>税!AA4</f>
        <v>544168</v>
      </c>
      <c r="AP43" s="46">
        <f>税!AB4</f>
        <v>543477</v>
      </c>
      <c r="AQ43" s="46">
        <f>税!AC4</f>
        <v>541820</v>
      </c>
      <c r="AR43" s="46">
        <f>税!AD4</f>
        <v>553175</v>
      </c>
      <c r="AS43" s="46">
        <f>税!AE4</f>
        <v>570170</v>
      </c>
      <c r="AT43" s="46">
        <f>税!AF4</f>
        <v>571658</v>
      </c>
    </row>
    <row r="44" spans="13:46" x14ac:dyDescent="0.2">
      <c r="P44" t="s">
        <v>143</v>
      </c>
      <c r="Q44">
        <f>税!B9</f>
        <v>0</v>
      </c>
      <c r="R44" s="46">
        <f>税!D9</f>
        <v>632078</v>
      </c>
      <c r="S44" s="46">
        <f>税!E9</f>
        <v>671903</v>
      </c>
      <c r="T44" s="46">
        <f>税!F9</f>
        <v>703661</v>
      </c>
      <c r="U44" s="46">
        <f>税!G9</f>
        <v>721922</v>
      </c>
      <c r="V44" s="46">
        <f>税!H9</f>
        <v>753796</v>
      </c>
      <c r="W44" s="46">
        <f>税!I9</f>
        <v>774928</v>
      </c>
      <c r="X44" s="46">
        <f>税!J9</f>
        <v>755414</v>
      </c>
      <c r="Y44" s="46">
        <f>税!K9</f>
        <v>773235</v>
      </c>
      <c r="Z44" s="46">
        <f>税!L9</f>
        <v>798707</v>
      </c>
      <c r="AA44" s="46">
        <f>税!M9</f>
        <v>812731</v>
      </c>
      <c r="AB44" s="46">
        <f>税!N9</f>
        <v>836768</v>
      </c>
      <c r="AC44" s="46">
        <f>税!O9</f>
        <v>845392</v>
      </c>
      <c r="AD44" s="46">
        <f>税!P9</f>
        <v>806183</v>
      </c>
      <c r="AE44" s="46">
        <f>税!Q9</f>
        <v>826301</v>
      </c>
      <c r="AF44" s="46">
        <f>税!R9</f>
        <v>867346</v>
      </c>
      <c r="AG44" s="46">
        <f>税!S9</f>
        <v>825347</v>
      </c>
      <c r="AH44" s="46">
        <f>税!T9</f>
        <v>842130</v>
      </c>
      <c r="AI44" s="46">
        <f>税!U9</f>
        <v>852001</v>
      </c>
      <c r="AJ44" s="46">
        <f>税!V9</f>
        <v>810212</v>
      </c>
      <c r="AK44" s="46">
        <f>税!W9</f>
        <v>793118</v>
      </c>
      <c r="AL44" s="46">
        <f>税!X9</f>
        <v>792115</v>
      </c>
      <c r="AM44" s="46">
        <f>税!Y9</f>
        <v>751404</v>
      </c>
      <c r="AN44" s="46">
        <f>税!Z9</f>
        <v>757220</v>
      </c>
      <c r="AO44" s="46">
        <f>税!AA9</f>
        <v>777751</v>
      </c>
      <c r="AP44" s="46">
        <f>税!AB9</f>
        <v>766391</v>
      </c>
      <c r="AQ44" s="46">
        <f>税!AC9</f>
        <v>775420</v>
      </c>
      <c r="AR44" s="46">
        <f>税!AD9</f>
        <v>828548</v>
      </c>
      <c r="AS44" s="46">
        <f>税!AE9</f>
        <v>816523</v>
      </c>
      <c r="AT44" s="46">
        <f>税!AF9</f>
        <v>889908</v>
      </c>
    </row>
    <row r="45" spans="13:46" x14ac:dyDescent="0.2">
      <c r="P45" t="s">
        <v>144</v>
      </c>
      <c r="Q45">
        <f>税!B12</f>
        <v>0</v>
      </c>
      <c r="R45" s="46">
        <f>税!D12</f>
        <v>55976</v>
      </c>
      <c r="S45" s="46">
        <f>税!E12</f>
        <v>56507</v>
      </c>
      <c r="T45" s="46">
        <f>税!F12</f>
        <v>56477</v>
      </c>
      <c r="U45" s="46">
        <f>税!G12</f>
        <v>59526</v>
      </c>
      <c r="V45" s="46">
        <f>税!H12</f>
        <v>62452</v>
      </c>
      <c r="W45" s="46">
        <f>税!I12</f>
        <v>60675</v>
      </c>
      <c r="X45" s="46">
        <f>税!J12</f>
        <v>73851</v>
      </c>
      <c r="Y45" s="46">
        <f>税!K12</f>
        <v>76117</v>
      </c>
      <c r="Z45" s="46">
        <f>税!L12</f>
        <v>78999</v>
      </c>
      <c r="AA45" s="46">
        <f>税!M12</f>
        <v>76011</v>
      </c>
      <c r="AB45" s="46">
        <f>税!N12</f>
        <v>77187</v>
      </c>
      <c r="AC45" s="46">
        <f>税!O12</f>
        <v>75304</v>
      </c>
      <c r="AD45" s="46">
        <f>税!P12</f>
        <v>75552</v>
      </c>
      <c r="AE45" s="46">
        <f>税!Q12</f>
        <v>77784</v>
      </c>
      <c r="AF45" s="46">
        <f>税!R12</f>
        <v>74347</v>
      </c>
      <c r="AG45" s="46">
        <f>税!S12</f>
        <v>73272</v>
      </c>
      <c r="AH45" s="46">
        <f>税!T12</f>
        <v>71408</v>
      </c>
      <c r="AI45" s="46">
        <f>税!U12</f>
        <v>68513</v>
      </c>
      <c r="AJ45" s="46">
        <f>税!V12</f>
        <v>66052</v>
      </c>
      <c r="AK45" s="46">
        <f>税!W12</f>
        <v>69850</v>
      </c>
      <c r="AL45" s="46">
        <f>税!X12</f>
        <v>82531</v>
      </c>
      <c r="AM45" s="46">
        <f>税!Y12</f>
        <v>76581</v>
      </c>
      <c r="AN45" s="46">
        <f>税!Z12</f>
        <v>82189</v>
      </c>
      <c r="AO45" s="46">
        <f>税!AA12</f>
        <v>78355</v>
      </c>
      <c r="AP45" s="46">
        <f>税!AB12</f>
        <v>79366</v>
      </c>
      <c r="AQ45" s="46">
        <f>税!AC12</f>
        <v>78039</v>
      </c>
      <c r="AR45" s="46">
        <f>税!AD12</f>
        <v>71390</v>
      </c>
      <c r="AS45" s="46">
        <f>税!AE12</f>
        <v>68001</v>
      </c>
      <c r="AT45" s="46">
        <f>税!AF12</f>
        <v>68098</v>
      </c>
    </row>
    <row r="46" spans="13:46" x14ac:dyDescent="0.2">
      <c r="P46" t="s">
        <v>141</v>
      </c>
      <c r="Q46">
        <f>税!B22</f>
        <v>0</v>
      </c>
      <c r="R46" s="46">
        <f>税!D22</f>
        <v>1429027</v>
      </c>
      <c r="S46" s="46">
        <f>税!E22</f>
        <v>1547268</v>
      </c>
      <c r="T46" s="46">
        <f>税!F22</f>
        <v>1495505</v>
      </c>
      <c r="U46" s="46">
        <f>税!G22</f>
        <v>1440812</v>
      </c>
      <c r="V46" s="46">
        <f>税!H22</f>
        <v>1453267</v>
      </c>
      <c r="W46" s="46">
        <f>税!I22</f>
        <v>1448964</v>
      </c>
      <c r="X46" s="46">
        <f>税!J22</f>
        <v>1542261</v>
      </c>
      <c r="Y46" s="46">
        <f>税!K22</f>
        <v>1462116</v>
      </c>
      <c r="Z46" s="46">
        <f>税!L22</f>
        <v>1452085</v>
      </c>
      <c r="AA46" s="46">
        <f>税!M22</f>
        <v>1450906</v>
      </c>
      <c r="AB46" s="46">
        <f>税!N22</f>
        <v>1426168</v>
      </c>
      <c r="AC46" s="46">
        <f>税!O22</f>
        <v>1420852</v>
      </c>
      <c r="AD46" s="46">
        <f>税!P22</f>
        <v>1336937</v>
      </c>
      <c r="AE46" s="46">
        <f>税!Q22</f>
        <v>1401260</v>
      </c>
      <c r="AF46" s="46">
        <f>税!R22</f>
        <v>1422836</v>
      </c>
      <c r="AG46" s="46">
        <f>税!S22</f>
        <v>1452586</v>
      </c>
      <c r="AH46" s="46">
        <f>税!T22</f>
        <v>1548203</v>
      </c>
      <c r="AI46" s="46">
        <f>税!U22</f>
        <v>1546555</v>
      </c>
      <c r="AJ46" s="46">
        <f>税!V22</f>
        <v>1467636</v>
      </c>
      <c r="AK46" s="46">
        <f>税!W22</f>
        <v>1417686</v>
      </c>
      <c r="AL46" s="46">
        <f>税!X22</f>
        <v>1441734</v>
      </c>
      <c r="AM46" s="46">
        <f>税!Y22</f>
        <v>1423522</v>
      </c>
      <c r="AN46" s="46">
        <f>税!Z22</f>
        <v>1438663</v>
      </c>
      <c r="AO46" s="46">
        <f>税!AA22</f>
        <v>1431047</v>
      </c>
      <c r="AP46" s="46">
        <f>税!AB22</f>
        <v>1420593</v>
      </c>
      <c r="AQ46" s="46">
        <f>税!AC22</f>
        <v>1434367</v>
      </c>
      <c r="AR46" s="46">
        <f>税!AD22</f>
        <v>1493180</v>
      </c>
      <c r="AS46" s="46">
        <f>税!AE22</f>
        <v>1495246</v>
      </c>
      <c r="AT46" s="46">
        <f>税!AF22</f>
        <v>1571596</v>
      </c>
    </row>
    <row r="77" spans="13:13" x14ac:dyDescent="0.2">
      <c r="M77" t="str">
        <f>財政指標!$L$1</f>
        <v>塩谷町</v>
      </c>
    </row>
    <row r="79" spans="13:13" x14ac:dyDescent="0.2">
      <c r="M79" s="38" t="str">
        <f>財政指標!$L$1</f>
        <v>塩谷町</v>
      </c>
    </row>
    <row r="81" spans="16:46" x14ac:dyDescent="0.2">
      <c r="P81">
        <f>'歳出（性質別）'!A3</f>
        <v>0</v>
      </c>
      <c r="Q81" t="str">
        <f>'歳出（性質別）'!B3</f>
        <v>８９（元）</v>
      </c>
      <c r="R81" t="str">
        <f>'歳出（性質別）'!D3</f>
        <v>９１（H3）</v>
      </c>
      <c r="S81" t="str">
        <f>'歳出（性質別）'!E3</f>
        <v>９２（H4）</v>
      </c>
      <c r="T81" t="str">
        <f>'歳出（性質別）'!F3</f>
        <v>９３（H5）</v>
      </c>
      <c r="U81" t="str">
        <f>'歳出（性質別）'!G3</f>
        <v>９４（H6）</v>
      </c>
      <c r="V81" t="str">
        <f>'歳出（性質別）'!H3</f>
        <v>９５（H7）</v>
      </c>
      <c r="W81" t="str">
        <f>'歳出（性質別）'!I3</f>
        <v>９６（H8）</v>
      </c>
      <c r="X81" t="str">
        <f>'歳出（性質別）'!J3</f>
        <v>９７(H9）</v>
      </c>
      <c r="Y81" t="str">
        <f>'歳出（性質別）'!K3</f>
        <v>９８(H10）</v>
      </c>
      <c r="Z81" t="str">
        <f>'歳出（性質別）'!L3</f>
        <v>９９(H11)</v>
      </c>
      <c r="AA81" t="str">
        <f>'歳出（性質別）'!M3</f>
        <v>００(H12)</v>
      </c>
      <c r="AB81" t="str">
        <f>'歳出（性質別）'!N3</f>
        <v>０１(H13)</v>
      </c>
      <c r="AC81" t="str">
        <f>'歳出（性質別）'!O3</f>
        <v>０２(H14)</v>
      </c>
      <c r="AD81" t="str">
        <f>'歳出（性質別）'!P3</f>
        <v>０３(H15)</v>
      </c>
      <c r="AE81" t="str">
        <f>'歳出（性質別）'!Q3</f>
        <v>０４(H16)</v>
      </c>
      <c r="AF81" t="str">
        <f>'歳出（性質別）'!R3</f>
        <v>０５(H17)</v>
      </c>
      <c r="AG81" t="str">
        <f>'歳出（性質別）'!S3</f>
        <v>０６(H18)</v>
      </c>
      <c r="AH81" t="str">
        <f>'歳出（性質別）'!T3</f>
        <v>０７(H19)</v>
      </c>
      <c r="AI81" t="str">
        <f>'歳出（性質別）'!U3</f>
        <v>０８(H20)</v>
      </c>
      <c r="AJ81" t="str">
        <f>'歳出（性質別）'!V3</f>
        <v>０９(H21)</v>
      </c>
      <c r="AK81" t="str">
        <f>'歳出（性質別）'!W3</f>
        <v>１０(H22)</v>
      </c>
      <c r="AL81" t="str">
        <f>'歳出（性質別）'!X3</f>
        <v>１１(H23)</v>
      </c>
      <c r="AM81" t="str">
        <f>'歳出（性質別）'!Y3</f>
        <v>１２(H24)</v>
      </c>
      <c r="AN81" t="str">
        <f>'歳出（性質別）'!Z3</f>
        <v>１３(H25)</v>
      </c>
      <c r="AO81" t="str">
        <f>'歳出（性質別）'!AA3</f>
        <v>１４(H26)</v>
      </c>
      <c r="AP81" t="str">
        <f>'歳出（性質別）'!AB3</f>
        <v>１５(H27)</v>
      </c>
      <c r="AQ81" t="str">
        <f>'歳出（性質別）'!AC3</f>
        <v>１６(H28)</v>
      </c>
      <c r="AR81" t="str">
        <f>'歳出（性質別）'!AD3</f>
        <v>１７(H29)</v>
      </c>
      <c r="AS81" t="str">
        <f>'歳出（性質別）'!AE3</f>
        <v>１８(H30)</v>
      </c>
      <c r="AT81" t="str">
        <f>'歳出（性質別）'!AF3</f>
        <v>１９(R1)</v>
      </c>
    </row>
    <row r="82" spans="16:46" x14ac:dyDescent="0.2">
      <c r="P82" t="s">
        <v>147</v>
      </c>
      <c r="Q82">
        <f>'歳出（性質別）'!B4</f>
        <v>0</v>
      </c>
      <c r="R82" s="46">
        <f>'歳出（性質別）'!D4</f>
        <v>1204630</v>
      </c>
      <c r="S82" s="46">
        <f>'歳出（性質別）'!E4</f>
        <v>1269522</v>
      </c>
      <c r="T82" s="46">
        <f>'歳出（性質別）'!F4</f>
        <v>1312920</v>
      </c>
      <c r="U82" s="46">
        <f>'歳出（性質別）'!G4</f>
        <v>1389453</v>
      </c>
      <c r="V82" s="46">
        <f>'歳出（性質別）'!H4</f>
        <v>1423161</v>
      </c>
      <c r="W82" s="46">
        <f>'歳出（性質別）'!I4</f>
        <v>1476247</v>
      </c>
      <c r="X82" s="46">
        <f>'歳出（性質別）'!J4</f>
        <v>1484542</v>
      </c>
      <c r="Y82" s="46">
        <f>'歳出（性質別）'!K4</f>
        <v>1519982</v>
      </c>
      <c r="Z82" s="46">
        <f>'歳出（性質別）'!L4</f>
        <v>1519384</v>
      </c>
      <c r="AA82" s="46">
        <f>'歳出（性質別）'!M4</f>
        <v>1510445</v>
      </c>
      <c r="AB82" s="46">
        <f>'歳出（性質別）'!N4</f>
        <v>1500579</v>
      </c>
      <c r="AC82" s="46">
        <f>'歳出（性質別）'!O4</f>
        <v>1423552</v>
      </c>
      <c r="AD82" s="46">
        <f>'歳出（性質別）'!P4</f>
        <v>1378921</v>
      </c>
      <c r="AE82" s="46">
        <f>'歳出（性質別）'!Q4</f>
        <v>1313309</v>
      </c>
      <c r="AF82" s="46">
        <f>'歳出（性質別）'!R4</f>
        <v>1385590</v>
      </c>
      <c r="AG82" s="46">
        <f>'歳出（性質別）'!S4</f>
        <v>1359299</v>
      </c>
      <c r="AH82" s="46">
        <f>'歳出（性質別）'!T4</f>
        <v>1326518</v>
      </c>
      <c r="AI82" s="46">
        <f>'歳出（性質別）'!U4</f>
        <v>1250355</v>
      </c>
      <c r="AJ82" s="46">
        <f>'歳出（性質別）'!V4</f>
        <v>1154698</v>
      </c>
      <c r="AK82" s="46">
        <f>'歳出（性質別）'!W4</f>
        <v>1068220</v>
      </c>
      <c r="AL82" s="46">
        <f>'歳出（性質別）'!X4</f>
        <v>1087811</v>
      </c>
      <c r="AM82" s="46">
        <f>'歳出（性質別）'!Y4</f>
        <v>1073031</v>
      </c>
      <c r="AN82" s="46">
        <f>'歳出（性質別）'!Z4</f>
        <v>1027140</v>
      </c>
      <c r="AO82" s="46">
        <f>'歳出（性質別）'!AA4</f>
        <v>1000044</v>
      </c>
      <c r="AP82" s="46">
        <f>'歳出（性質別）'!AB4</f>
        <v>966958</v>
      </c>
      <c r="AQ82" s="46">
        <f>'歳出（性質別）'!AC4</f>
        <v>971213</v>
      </c>
      <c r="AR82" s="46">
        <f>'歳出（性質別）'!AD4</f>
        <v>946915</v>
      </c>
      <c r="AS82" s="46">
        <f>'歳出（性質別）'!AE4</f>
        <v>914938</v>
      </c>
      <c r="AT82" s="46">
        <f>'歳出（性質別）'!AF4</f>
        <v>945551</v>
      </c>
    </row>
    <row r="83" spans="16:46" x14ac:dyDescent="0.2">
      <c r="P83" t="s">
        <v>148</v>
      </c>
      <c r="Q83">
        <f>'歳出（性質別）'!B6</f>
        <v>0</v>
      </c>
      <c r="R83" s="46">
        <f>'歳出（性質別）'!D6</f>
        <v>37614</v>
      </c>
      <c r="S83" s="46">
        <f>'歳出（性質別）'!E6</f>
        <v>46532</v>
      </c>
      <c r="T83" s="46">
        <f>'歳出（性質別）'!F6</f>
        <v>158393</v>
      </c>
      <c r="U83" s="46">
        <f>'歳出（性質別）'!G6</f>
        <v>165282</v>
      </c>
      <c r="V83" s="46">
        <f>'歳出（性質別）'!H6</f>
        <v>180290</v>
      </c>
      <c r="W83" s="46">
        <f>'歳出（性質別）'!I6</f>
        <v>210140</v>
      </c>
      <c r="X83" s="46">
        <f>'歳出（性質別）'!J6</f>
        <v>222864</v>
      </c>
      <c r="Y83" s="46">
        <f>'歳出（性質別）'!K6</f>
        <v>275036</v>
      </c>
      <c r="Z83" s="46">
        <f>'歳出（性質別）'!L6</f>
        <v>333626</v>
      </c>
      <c r="AA83" s="46">
        <f>'歳出（性質別）'!M6</f>
        <v>160949</v>
      </c>
      <c r="AB83" s="46">
        <f>'歳出（性質別）'!N6</f>
        <v>185745</v>
      </c>
      <c r="AC83" s="46">
        <f>'歳出（性質別）'!O6</f>
        <v>178357</v>
      </c>
      <c r="AD83" s="46">
        <f>'歳出（性質別）'!P6</f>
        <v>205224</v>
      </c>
      <c r="AE83" s="46">
        <f>'歳出（性質別）'!Q6</f>
        <v>268504</v>
      </c>
      <c r="AF83" s="46">
        <f>'歳出（性質別）'!R6</f>
        <v>263238</v>
      </c>
      <c r="AG83" s="46">
        <f>'歳出（性質別）'!S6</f>
        <v>326161</v>
      </c>
      <c r="AH83" s="46">
        <f>'歳出（性質別）'!T6</f>
        <v>345140</v>
      </c>
      <c r="AI83" s="46">
        <f>'歳出（性質別）'!U6</f>
        <v>375193</v>
      </c>
      <c r="AJ83" s="46">
        <f>'歳出（性質別）'!V6</f>
        <v>380527</v>
      </c>
      <c r="AK83" s="46">
        <f>'歳出（性質別）'!W6</f>
        <v>502604</v>
      </c>
      <c r="AL83" s="46">
        <f>'歳出（性質別）'!X6</f>
        <v>514272</v>
      </c>
      <c r="AM83" s="46">
        <f>'歳出（性質別）'!Y6</f>
        <v>522841</v>
      </c>
      <c r="AN83" s="46">
        <f>'歳出（性質別）'!Z6</f>
        <v>513784</v>
      </c>
      <c r="AO83" s="46">
        <f>'歳出（性質別）'!AA6</f>
        <v>558539</v>
      </c>
      <c r="AP83" s="46">
        <f>'歳出（性質別）'!AB6</f>
        <v>624017</v>
      </c>
      <c r="AQ83" s="46">
        <f>'歳出（性質別）'!AC6</f>
        <v>687854</v>
      </c>
      <c r="AR83" s="46">
        <f>'歳出（性質別）'!AD6</f>
        <v>664407</v>
      </c>
      <c r="AS83" s="46">
        <f>'歳出（性質別）'!AE6</f>
        <v>621454</v>
      </c>
      <c r="AT83" s="46">
        <f>'歳出（性質別）'!AF6</f>
        <v>610454</v>
      </c>
    </row>
    <row r="84" spans="16:46" x14ac:dyDescent="0.2">
      <c r="P84" t="s">
        <v>149</v>
      </c>
      <c r="Q84">
        <f>'歳出（性質別）'!B7</f>
        <v>0</v>
      </c>
      <c r="R84" s="46">
        <f>'歳出（性質別）'!D7</f>
        <v>393670</v>
      </c>
      <c r="S84" s="46">
        <f>'歳出（性質別）'!E7</f>
        <v>404937</v>
      </c>
      <c r="T84" s="46">
        <f>'歳出（性質別）'!F7</f>
        <v>430140</v>
      </c>
      <c r="U84" s="46">
        <f>'歳出（性質別）'!G7</f>
        <v>458110</v>
      </c>
      <c r="V84" s="46">
        <f>'歳出（性質別）'!H7</f>
        <v>496193</v>
      </c>
      <c r="W84" s="46">
        <f>'歳出（性質別）'!I7</f>
        <v>553663</v>
      </c>
      <c r="X84" s="46">
        <f>'歳出（性質別）'!J7</f>
        <v>636917</v>
      </c>
      <c r="Y84" s="46">
        <f>'歳出（性質別）'!K7</f>
        <v>665706</v>
      </c>
      <c r="Z84" s="46">
        <f>'歳出（性質別）'!L7</f>
        <v>655184</v>
      </c>
      <c r="AA84" s="46">
        <f>'歳出（性質別）'!M7</f>
        <v>672178</v>
      </c>
      <c r="AB84" s="46">
        <f>'歳出（性質別）'!N7</f>
        <v>693258</v>
      </c>
      <c r="AC84" s="46">
        <f>'歳出（性質別）'!O7</f>
        <v>701972</v>
      </c>
      <c r="AD84" s="46">
        <f>'歳出（性質別）'!P7</f>
        <v>689371</v>
      </c>
      <c r="AE84" s="46">
        <f>'歳出（性質別）'!Q7</f>
        <v>709284</v>
      </c>
      <c r="AF84" s="46">
        <f>'歳出（性質別）'!R7</f>
        <v>839662</v>
      </c>
      <c r="AG84" s="46">
        <f>'歳出（性質別）'!S7</f>
        <v>699865</v>
      </c>
      <c r="AH84" s="46">
        <f>'歳出（性質別）'!T7</f>
        <v>816841</v>
      </c>
      <c r="AI84" s="46">
        <f>'歳出（性質別）'!U7</f>
        <v>766164</v>
      </c>
      <c r="AJ84" s="46">
        <f>'歳出（性質別）'!V7</f>
        <v>679595</v>
      </c>
      <c r="AK84" s="46">
        <f>'歳出（性質別）'!W7</f>
        <v>660115</v>
      </c>
      <c r="AL84" s="46">
        <f>'歳出（性質別）'!X7</f>
        <v>940257</v>
      </c>
      <c r="AM84" s="46">
        <f>'歳出（性質別）'!Y7</f>
        <v>608193</v>
      </c>
      <c r="AN84" s="46">
        <f>'歳出（性質別）'!Z7</f>
        <v>586457</v>
      </c>
      <c r="AO84" s="46">
        <f>'歳出（性質別）'!AA7</f>
        <v>689406</v>
      </c>
      <c r="AP84" s="46">
        <f>'歳出（性質別）'!AB7</f>
        <v>516526</v>
      </c>
      <c r="AQ84" s="46">
        <f>'歳出（性質別）'!AC7</f>
        <v>544981</v>
      </c>
      <c r="AR84" s="46">
        <f>'歳出（性質別）'!AD7</f>
        <v>482355</v>
      </c>
      <c r="AS84" s="46">
        <f>'歳出（性質別）'!AE7</f>
        <v>450565</v>
      </c>
      <c r="AT84" s="46">
        <f>'歳出（性質別）'!AF7</f>
        <v>408446</v>
      </c>
    </row>
    <row r="85" spans="16:46" x14ac:dyDescent="0.2">
      <c r="P85" t="s">
        <v>150</v>
      </c>
      <c r="Q85">
        <f>'歳出（性質別）'!B10</f>
        <v>0</v>
      </c>
      <c r="R85" s="46">
        <f>'歳出（性質別）'!D10</f>
        <v>607397</v>
      </c>
      <c r="S85" s="46">
        <f>'歳出（性質別）'!E10</f>
        <v>663273</v>
      </c>
      <c r="T85" s="46">
        <f>'歳出（性質別）'!F10</f>
        <v>760662</v>
      </c>
      <c r="U85" s="46">
        <f>'歳出（性質別）'!G10</f>
        <v>749795</v>
      </c>
      <c r="V85" s="46">
        <f>'歳出（性質別）'!H10</f>
        <v>842573</v>
      </c>
      <c r="W85" s="46">
        <f>'歳出（性質別）'!I10</f>
        <v>860518</v>
      </c>
      <c r="X85" s="46">
        <f>'歳出（性質別）'!J10</f>
        <v>769856</v>
      </c>
      <c r="Y85" s="46">
        <f>'歳出（性質別）'!K10</f>
        <v>801566</v>
      </c>
      <c r="Z85" s="46">
        <f>'歳出（性質別）'!L10</f>
        <v>733830</v>
      </c>
      <c r="AA85" s="46">
        <f>'歳出（性質別）'!M10</f>
        <v>714145</v>
      </c>
      <c r="AB85" s="46">
        <f>'歳出（性質別）'!N10</f>
        <v>725738</v>
      </c>
      <c r="AC85" s="46">
        <f>'歳出（性質別）'!O10</f>
        <v>671381</v>
      </c>
      <c r="AD85" s="46">
        <f>'歳出（性質別）'!P10</f>
        <v>691566</v>
      </c>
      <c r="AE85" s="46">
        <f>'歳出（性質別）'!Q10</f>
        <v>631991</v>
      </c>
      <c r="AF85" s="46">
        <f>'歳出（性質別）'!R10</f>
        <v>631927</v>
      </c>
      <c r="AG85" s="46">
        <f>'歳出（性質別）'!S10</f>
        <v>608830</v>
      </c>
      <c r="AH85" s="46">
        <f>'歳出（性質別）'!T10</f>
        <v>653640</v>
      </c>
      <c r="AI85" s="46">
        <f>'歳出（性質別）'!U10</f>
        <v>645610</v>
      </c>
      <c r="AJ85" s="46">
        <f>'歳出（性質別）'!V10</f>
        <v>689106</v>
      </c>
      <c r="AK85" s="46">
        <f>'歳出（性質別）'!W10</f>
        <v>690033</v>
      </c>
      <c r="AL85" s="46">
        <f>'歳出（性質別）'!X10</f>
        <v>636781</v>
      </c>
      <c r="AM85" s="46">
        <f>'歳出（性質別）'!Y10</f>
        <v>704102</v>
      </c>
      <c r="AN85" s="46">
        <f>'歳出（性質別）'!Z10</f>
        <v>699955</v>
      </c>
      <c r="AO85" s="46">
        <f>'歳出（性質別）'!AA10</f>
        <v>839977</v>
      </c>
      <c r="AP85" s="46">
        <f>'歳出（性質別）'!AB10</f>
        <v>862127</v>
      </c>
      <c r="AQ85" s="46">
        <f>'歳出（性質別）'!AC10</f>
        <v>915152</v>
      </c>
      <c r="AR85" s="46">
        <f>'歳出（性質別）'!AD10</f>
        <v>871177</v>
      </c>
      <c r="AS85" s="46">
        <f>'歳出（性質別）'!AE10</f>
        <v>906934</v>
      </c>
      <c r="AT85" s="46">
        <f>'歳出（性質別）'!AF10</f>
        <v>1039299</v>
      </c>
    </row>
    <row r="86" spans="16:46" x14ac:dyDescent="0.2">
      <c r="P86" t="s">
        <v>151</v>
      </c>
      <c r="Q86">
        <f>'歳出（性質別）'!B11</f>
        <v>0</v>
      </c>
      <c r="R86" s="46">
        <f>'歳出（性質別）'!D11</f>
        <v>43897</v>
      </c>
      <c r="S86" s="46">
        <f>'歳出（性質別）'!E11</f>
        <v>38660</v>
      </c>
      <c r="T86" s="46">
        <f>'歳出（性質別）'!F11</f>
        <v>41474</v>
      </c>
      <c r="U86" s="46">
        <f>'歳出（性質別）'!G11</f>
        <v>50958</v>
      </c>
      <c r="V86" s="46">
        <f>'歳出（性質別）'!H11</f>
        <v>34088</v>
      </c>
      <c r="W86" s="46">
        <f>'歳出（性質別）'!I11</f>
        <v>44091</v>
      </c>
      <c r="X86" s="46">
        <f>'歳出（性質別）'!J11</f>
        <v>46620</v>
      </c>
      <c r="Y86" s="46">
        <f>'歳出（性質別）'!K11</f>
        <v>37841</v>
      </c>
      <c r="Z86" s="46">
        <f>'歳出（性質別）'!L11</f>
        <v>28911</v>
      </c>
      <c r="AA86" s="46">
        <f>'歳出（性質別）'!M11</f>
        <v>32926</v>
      </c>
      <c r="AB86" s="46">
        <f>'歳出（性質別）'!N11</f>
        <v>25096</v>
      </c>
      <c r="AC86" s="46">
        <f>'歳出（性質別）'!O11</f>
        <v>22740</v>
      </c>
      <c r="AD86" s="46">
        <f>'歳出（性質別）'!P11</f>
        <v>15936</v>
      </c>
      <c r="AE86" s="46">
        <f>'歳出（性質別）'!Q11</f>
        <v>15140</v>
      </c>
      <c r="AF86" s="46">
        <f>'歳出（性質別）'!R11</f>
        <v>13990</v>
      </c>
      <c r="AG86" s="46">
        <f>'歳出（性質別）'!S11</f>
        <v>15486</v>
      </c>
      <c r="AH86" s="46">
        <f>'歳出（性質別）'!T11</f>
        <v>13854</v>
      </c>
      <c r="AI86" s="46">
        <f>'歳出（性質別）'!U11</f>
        <v>10631</v>
      </c>
      <c r="AJ86" s="46">
        <f>'歳出（性質別）'!V11</f>
        <v>13562</v>
      </c>
      <c r="AK86" s="46">
        <f>'歳出（性質別）'!W11</f>
        <v>15713</v>
      </c>
      <c r="AL86" s="46">
        <f>'歳出（性質別）'!X11</f>
        <v>19474</v>
      </c>
      <c r="AM86" s="46">
        <f>'歳出（性質別）'!Y11</f>
        <v>10286</v>
      </c>
      <c r="AN86" s="46">
        <f>'歳出（性質別）'!Z11</f>
        <v>13068</v>
      </c>
      <c r="AO86" s="46">
        <f>'歳出（性質別）'!AA11</f>
        <v>17329</v>
      </c>
      <c r="AP86" s="46">
        <f>'歳出（性質別）'!AB11</f>
        <v>11544</v>
      </c>
      <c r="AQ86" s="46">
        <f>'歳出（性質別）'!AC11</f>
        <v>11349</v>
      </c>
      <c r="AR86" s="46">
        <f>'歳出（性質別）'!AD11</f>
        <v>20734</v>
      </c>
      <c r="AS86" s="46">
        <f>'歳出（性質別）'!AE11</f>
        <v>33248</v>
      </c>
      <c r="AT86" s="46">
        <f>'歳出（性質別）'!AF11</f>
        <v>16010</v>
      </c>
    </row>
    <row r="87" spans="16:46" x14ac:dyDescent="0.2">
      <c r="P87" t="s">
        <v>152</v>
      </c>
      <c r="Q87">
        <f>'歳出（性質別）'!B16</f>
        <v>0</v>
      </c>
      <c r="R87" s="46">
        <f>'歳出（性質別）'!D16</f>
        <v>84064</v>
      </c>
      <c r="S87" s="46">
        <f>'歳出（性質別）'!E16</f>
        <v>99594</v>
      </c>
      <c r="T87" s="46">
        <f>'歳出（性質別）'!F16</f>
        <v>109501</v>
      </c>
      <c r="U87" s="46">
        <f>'歳出（性質別）'!G16</f>
        <v>309195</v>
      </c>
      <c r="V87" s="46">
        <f>'歳出（性質別）'!H16</f>
        <v>135468</v>
      </c>
      <c r="W87" s="46">
        <f>'歳出（性質別）'!I16</f>
        <v>118424</v>
      </c>
      <c r="X87" s="46">
        <f>'歳出（性質別）'!J16</f>
        <v>128262</v>
      </c>
      <c r="Y87" s="46">
        <f>'歳出（性質別）'!K16</f>
        <v>133195</v>
      </c>
      <c r="Z87" s="46">
        <f>'歳出（性質別）'!L16</f>
        <v>117347</v>
      </c>
      <c r="AA87" s="46">
        <f>'歳出（性質別）'!M16</f>
        <v>123860</v>
      </c>
      <c r="AB87" s="46">
        <f>'歳出（性質別）'!N16</f>
        <v>128039</v>
      </c>
      <c r="AC87" s="46">
        <f>'歳出（性質別）'!O16</f>
        <v>98296</v>
      </c>
      <c r="AD87" s="46">
        <f>'歳出（性質別）'!P16</f>
        <v>128397</v>
      </c>
      <c r="AE87" s="46">
        <f>'歳出（性質別）'!Q16</f>
        <v>123385</v>
      </c>
      <c r="AF87" s="46">
        <f>'歳出（性質別）'!R16</f>
        <v>86211</v>
      </c>
      <c r="AG87" s="46">
        <f>'歳出（性質別）'!S16</f>
        <v>80674</v>
      </c>
      <c r="AH87" s="46">
        <f>'歳出（性質別）'!T16</f>
        <v>80744</v>
      </c>
      <c r="AI87" s="46">
        <f>'歳出（性質別）'!U16</f>
        <v>84804</v>
      </c>
      <c r="AJ87" s="46">
        <f>'歳出（性質別）'!V16</f>
        <v>187292</v>
      </c>
      <c r="AK87" s="46">
        <f>'歳出（性質別）'!W16</f>
        <v>144380</v>
      </c>
      <c r="AL87" s="46">
        <f>'歳出（性質別）'!X16</f>
        <v>129960</v>
      </c>
      <c r="AM87" s="46">
        <f>'歳出（性質別）'!Y16</f>
        <v>104554</v>
      </c>
      <c r="AN87" s="46">
        <f>'歳出（性質別）'!Z16</f>
        <v>96935</v>
      </c>
      <c r="AO87" s="46">
        <f>'歳出（性質別）'!AA16</f>
        <v>99408</v>
      </c>
      <c r="AP87" s="46">
        <f>'歳出（性質別）'!AB16</f>
        <v>148601</v>
      </c>
      <c r="AQ87" s="46">
        <f>'歳出（性質別）'!AC16</f>
        <v>139267</v>
      </c>
      <c r="AR87" s="46">
        <f>'歳出（性質別）'!AD16</f>
        <v>149705</v>
      </c>
      <c r="AS87" s="46">
        <f>'歳出（性質別）'!AE16</f>
        <v>150160</v>
      </c>
      <c r="AT87" s="46">
        <f>'歳出（性質別）'!AF16</f>
        <v>122149</v>
      </c>
    </row>
    <row r="88" spans="16:46" x14ac:dyDescent="0.2">
      <c r="P88" t="s">
        <v>154</v>
      </c>
      <c r="Q88">
        <f>'歳出（性質別）'!B18</f>
        <v>0</v>
      </c>
      <c r="R88" s="46">
        <f>'歳出（性質別）'!D18</f>
        <v>1530122</v>
      </c>
      <c r="S88" s="46">
        <f>'歳出（性質別）'!E18</f>
        <v>2089328</v>
      </c>
      <c r="T88" s="46">
        <f>'歳出（性質別）'!F18</f>
        <v>2329787</v>
      </c>
      <c r="U88" s="46">
        <f>'歳出（性質別）'!G18</f>
        <v>1975736</v>
      </c>
      <c r="V88" s="46">
        <f>'歳出（性質別）'!H18</f>
        <v>1654692</v>
      </c>
      <c r="W88" s="46">
        <f>'歳出（性質別）'!I18</f>
        <v>1156262</v>
      </c>
      <c r="X88" s="46">
        <f>'歳出（性質別）'!J18</f>
        <v>1133534</v>
      </c>
      <c r="Y88" s="46">
        <f>'歳出（性質別）'!K18</f>
        <v>1551846</v>
      </c>
      <c r="Z88" s="46">
        <f>'歳出（性質別）'!L18</f>
        <v>1097220</v>
      </c>
      <c r="AA88" s="46">
        <f>'歳出（性質別）'!M18</f>
        <v>2038391</v>
      </c>
      <c r="AB88" s="46">
        <f>'歳出（性質別）'!N18</f>
        <v>1197587</v>
      </c>
      <c r="AC88" s="46">
        <f>'歳出（性質別）'!O18</f>
        <v>1475523</v>
      </c>
      <c r="AD88" s="46">
        <f>'歳出（性質別）'!P18</f>
        <v>1371272</v>
      </c>
      <c r="AE88" s="46">
        <f>'歳出（性質別）'!Q18</f>
        <v>2236163</v>
      </c>
      <c r="AF88" s="46">
        <f>'歳出（性質別）'!R18</f>
        <v>574468</v>
      </c>
      <c r="AG88" s="46">
        <f>'歳出（性質別）'!S18</f>
        <v>317844</v>
      </c>
      <c r="AH88" s="46">
        <f>'歳出（性質別）'!T18</f>
        <v>483741</v>
      </c>
      <c r="AI88" s="46">
        <f>'歳出（性質別）'!U18</f>
        <v>543109</v>
      </c>
      <c r="AJ88" s="46">
        <f>'歳出（性質別）'!V18</f>
        <v>586196</v>
      </c>
      <c r="AK88" s="46">
        <f>'歳出（性質別）'!W18</f>
        <v>1142862</v>
      </c>
      <c r="AL88" s="46">
        <f>'歳出（性質別）'!X18</f>
        <v>908948</v>
      </c>
      <c r="AM88" s="46">
        <f>'歳出（性質別）'!Y18</f>
        <v>442791</v>
      </c>
      <c r="AN88" s="46">
        <f>'歳出（性質別）'!Z18</f>
        <v>1262935</v>
      </c>
      <c r="AO88" s="46">
        <f>'歳出（性質別）'!AA18</f>
        <v>507616</v>
      </c>
      <c r="AP88" s="46">
        <f>'歳出（性質別）'!AB18</f>
        <v>548893</v>
      </c>
      <c r="AQ88" s="46">
        <f>'歳出（性質別）'!AC18</f>
        <v>407034</v>
      </c>
      <c r="AR88" s="46">
        <f>'歳出（性質別）'!AD18</f>
        <v>318233</v>
      </c>
      <c r="AS88" s="46">
        <f>'歳出（性質別）'!AE18</f>
        <v>704148</v>
      </c>
      <c r="AT88" s="46">
        <f>'歳出（性質別）'!AF18</f>
        <v>600279</v>
      </c>
    </row>
    <row r="89" spans="16:46" x14ac:dyDescent="0.2">
      <c r="P89" t="s">
        <v>153</v>
      </c>
      <c r="Q89">
        <f>'歳出（性質別）'!B23</f>
        <v>0</v>
      </c>
      <c r="R89" s="46">
        <f>'歳出（性質別）'!D23</f>
        <v>5136558</v>
      </c>
      <c r="S89" s="46">
        <f>'歳出（性質別）'!E23</f>
        <v>5616729</v>
      </c>
      <c r="T89" s="46">
        <f>'歳出（性質別）'!F23</f>
        <v>6174749</v>
      </c>
      <c r="U89" s="46">
        <f>'歳出（性質別）'!G23</f>
        <v>5845858</v>
      </c>
      <c r="V89" s="46">
        <f>'歳出（性質別）'!H23</f>
        <v>5592996</v>
      </c>
      <c r="W89" s="46">
        <f>'歳出（性質別）'!I23</f>
        <v>5343080</v>
      </c>
      <c r="X89" s="46">
        <f>'歳出（性質別）'!J23</f>
        <v>5415515</v>
      </c>
      <c r="Y89" s="46">
        <f>'歳出（性質別）'!K23</f>
        <v>6108741</v>
      </c>
      <c r="Z89" s="46">
        <f>'歳出（性質別）'!L23</f>
        <v>5635458</v>
      </c>
      <c r="AA89" s="46">
        <f>'歳出（性質別）'!M23</f>
        <v>6214689</v>
      </c>
      <c r="AB89" s="46">
        <f>'歳出（性質別）'!N23</f>
        <v>5484440</v>
      </c>
      <c r="AC89" s="46">
        <f>'歳出（性質別）'!O23</f>
        <v>5607308</v>
      </c>
      <c r="AD89" s="46">
        <f>'歳出（性質別）'!P23</f>
        <v>5611339</v>
      </c>
      <c r="AE89" s="46">
        <f>'歳出（性質別）'!Q23</f>
        <v>6235746</v>
      </c>
      <c r="AF89" s="46">
        <f>'歳出（性質別）'!R23</f>
        <v>4763176</v>
      </c>
      <c r="AG89" s="46">
        <f>'歳出（性質別）'!S23</f>
        <v>4441080</v>
      </c>
      <c r="AH89" s="46">
        <f>'歳出（性質別）'!T23</f>
        <v>4705811</v>
      </c>
      <c r="AI89" s="46">
        <f>'歳出（性質別）'!U23</f>
        <v>4815761</v>
      </c>
      <c r="AJ89" s="46">
        <f>'歳出（性質別）'!V23</f>
        <v>5150177</v>
      </c>
      <c r="AK89" s="46">
        <f>'歳出（性質別）'!W23</f>
        <v>5492958</v>
      </c>
      <c r="AL89" s="46">
        <f>'歳出（性質別）'!X23</f>
        <v>5385433</v>
      </c>
      <c r="AM89" s="46">
        <f>'歳出（性質別）'!Y23</f>
        <v>4461716</v>
      </c>
      <c r="AN89" s="46">
        <f>'歳出（性質別）'!Z23</f>
        <v>5490597</v>
      </c>
      <c r="AO89" s="46">
        <f>'歳出（性質別）'!AA23</f>
        <v>4969396</v>
      </c>
      <c r="AP89" s="46">
        <f>'歳出（性質別）'!AB23</f>
        <v>5165554</v>
      </c>
      <c r="AQ89" s="46">
        <f>'歳出（性質別）'!AC23</f>
        <v>5127776</v>
      </c>
      <c r="AR89" s="46">
        <f>'歳出（性質別）'!AD23</f>
        <v>4853399</v>
      </c>
      <c r="AS89" s="46">
        <f>'歳出（性質別）'!AE23</f>
        <v>5545708</v>
      </c>
      <c r="AT89" s="46">
        <f>'歳出（性質別）'!AF23</f>
        <v>5385797</v>
      </c>
    </row>
    <row r="118" spans="13:46" x14ac:dyDescent="0.2">
      <c r="M118" t="s">
        <v>225</v>
      </c>
    </row>
    <row r="119" spans="13:46" x14ac:dyDescent="0.2">
      <c r="P119">
        <f>'歳出（目的別）'!A3</f>
        <v>0</v>
      </c>
      <c r="Q119" t="str">
        <f>'歳出（目的別）'!B3</f>
        <v>８９（元）</v>
      </c>
      <c r="R119" t="str">
        <f>'歳出（目的別）'!D3</f>
        <v>９１（H3）</v>
      </c>
      <c r="S119" t="str">
        <f>'歳出（目的別）'!E3</f>
        <v>９２（H4）</v>
      </c>
      <c r="T119" t="str">
        <f>'歳出（目的別）'!F3</f>
        <v>９３（H5）</v>
      </c>
      <c r="U119" t="str">
        <f>'歳出（目的別）'!G3</f>
        <v>９４（H6）</v>
      </c>
      <c r="V119" t="str">
        <f>'歳出（目的別）'!H3</f>
        <v>９５（H7）</v>
      </c>
      <c r="W119" t="str">
        <f>'歳出（目的別）'!I3</f>
        <v>９６（H8）</v>
      </c>
      <c r="X119" t="str">
        <f>'歳出（目的別）'!J3</f>
        <v>９７(H9）</v>
      </c>
      <c r="Y119" t="str">
        <f>'歳出（目的別）'!K3</f>
        <v>９８(H10）</v>
      </c>
      <c r="Z119" t="str">
        <f>'歳出（目的別）'!L3</f>
        <v>９９(H11)</v>
      </c>
      <c r="AA119" t="str">
        <f>'歳出（目的別）'!M3</f>
        <v>００(H12)</v>
      </c>
      <c r="AB119" t="str">
        <f>'歳出（目的別）'!N3</f>
        <v>０１(H13)</v>
      </c>
      <c r="AC119" t="str">
        <f>'歳出（目的別）'!O3</f>
        <v>０２(H14)</v>
      </c>
      <c r="AD119" t="str">
        <f>'歳出（目的別）'!P3</f>
        <v>０３(H15)</v>
      </c>
      <c r="AE119" t="str">
        <f>'歳出（目的別）'!Q3</f>
        <v>０４(H16)</v>
      </c>
      <c r="AF119" t="str">
        <f>'歳出（目的別）'!R3</f>
        <v>０５(H17)</v>
      </c>
      <c r="AG119" t="str">
        <f>'歳出（目的別）'!S3</f>
        <v>０６(H18)</v>
      </c>
      <c r="AH119" t="str">
        <f>'歳出（目的別）'!T3</f>
        <v>０７(H19)</v>
      </c>
      <c r="AI119" t="str">
        <f>'歳出（目的別）'!U3</f>
        <v>０８(H20)</v>
      </c>
      <c r="AJ119" t="str">
        <f>'歳出（目的別）'!V3</f>
        <v>０９(H21)</v>
      </c>
      <c r="AK119" t="str">
        <f>'歳出（目的別）'!W3</f>
        <v>１０(H22)</v>
      </c>
      <c r="AL119" t="str">
        <f>'歳出（目的別）'!X3</f>
        <v>１１(H23)</v>
      </c>
      <c r="AM119" t="str">
        <f>'歳出（目的別）'!Y3</f>
        <v>１２(H24)</v>
      </c>
      <c r="AN119" t="str">
        <f>'歳出（目的別）'!Z3</f>
        <v>１３(H25)</v>
      </c>
      <c r="AO119" t="str">
        <f>'歳出（目的別）'!AA3</f>
        <v>１４(H26)</v>
      </c>
      <c r="AP119" t="str">
        <f>'歳出（目的別）'!AB3</f>
        <v>１５(H27)</v>
      </c>
      <c r="AQ119" t="str">
        <f>'歳出（目的別）'!AC3</f>
        <v>１６(H28)</v>
      </c>
      <c r="AR119" t="str">
        <f>'歳出（目的別）'!AD3</f>
        <v>１７(H29)</v>
      </c>
      <c r="AS119" t="str">
        <f>'歳出（目的別）'!AE3</f>
        <v>１８(H30)</v>
      </c>
      <c r="AT119" t="str">
        <f>'歳出（目的別）'!AF3</f>
        <v>１９(R1)</v>
      </c>
    </row>
    <row r="120" spans="13:46" x14ac:dyDescent="0.2">
      <c r="P120" t="s">
        <v>155</v>
      </c>
      <c r="Q120">
        <f>'歳出（目的別）'!B5</f>
        <v>0</v>
      </c>
      <c r="R120" s="46">
        <f>'歳出（目的別）'!D5</f>
        <v>1319413</v>
      </c>
      <c r="S120" s="46">
        <f>'歳出（目的別）'!E5</f>
        <v>1029107</v>
      </c>
      <c r="T120" s="46">
        <f>'歳出（目的別）'!F5</f>
        <v>1121032</v>
      </c>
      <c r="U120" s="46">
        <f>'歳出（目的別）'!G5</f>
        <v>961319</v>
      </c>
      <c r="V120" s="46">
        <f>'歳出（目的別）'!H5</f>
        <v>883214</v>
      </c>
      <c r="W120" s="46">
        <f>'歳出（目的別）'!I5</f>
        <v>829030</v>
      </c>
      <c r="X120" s="46">
        <f>'歳出（目的別）'!J5</f>
        <v>761620</v>
      </c>
      <c r="Y120" s="46">
        <f>'歳出（目的別）'!K5</f>
        <v>814954</v>
      </c>
      <c r="Z120" s="46">
        <f>'歳出（目的別）'!L5</f>
        <v>858488</v>
      </c>
      <c r="AA120" s="46">
        <f>'歳出（目的別）'!M5</f>
        <v>808097</v>
      </c>
      <c r="AB120" s="46">
        <f>'歳出（目的別）'!N5</f>
        <v>850876</v>
      </c>
      <c r="AC120" s="46">
        <f>'歳出（目的別）'!O5</f>
        <v>903138</v>
      </c>
      <c r="AD120" s="46">
        <f>'歳出（目的別）'!P5</f>
        <v>1044196</v>
      </c>
      <c r="AE120" s="46">
        <f>'歳出（目的別）'!Q5</f>
        <v>722954</v>
      </c>
      <c r="AF120" s="46">
        <f>'歳出（目的別）'!R5</f>
        <v>730937</v>
      </c>
      <c r="AG120" s="46">
        <f>'歳出（目的別）'!S5</f>
        <v>747390</v>
      </c>
      <c r="AH120" s="46">
        <f>'歳出（目的別）'!T5</f>
        <v>717868</v>
      </c>
      <c r="AI120" s="46">
        <f>'歳出（目的別）'!U5</f>
        <v>863450</v>
      </c>
      <c r="AJ120" s="46">
        <f>'歳出（目的別）'!V5</f>
        <v>1092972</v>
      </c>
      <c r="AK120" s="46">
        <f>'歳出（目的別）'!W5</f>
        <v>1092972</v>
      </c>
      <c r="AL120" s="46">
        <f>'歳出（目的別）'!X5</f>
        <v>692576</v>
      </c>
      <c r="AM120" s="46">
        <f>'歳出（目的別）'!Y5</f>
        <v>639368</v>
      </c>
      <c r="AN120" s="46">
        <f>'歳出（目的別）'!Z5</f>
        <v>894941</v>
      </c>
      <c r="AO120" s="46">
        <f>'歳出（目的別）'!AA5</f>
        <v>877505</v>
      </c>
      <c r="AP120" s="46">
        <f>'歳出（目的別）'!AB5</f>
        <v>923623</v>
      </c>
      <c r="AQ120" s="46">
        <f>'歳出（目的別）'!AC5</f>
        <v>1028285</v>
      </c>
      <c r="AR120" s="46">
        <f>'歳出（目的別）'!AD5</f>
        <v>943213</v>
      </c>
      <c r="AS120" s="46">
        <f>'歳出（目的別）'!AE5</f>
        <v>951090</v>
      </c>
      <c r="AT120" s="46">
        <f>'歳出（目的別）'!AF5</f>
        <v>858804</v>
      </c>
    </row>
    <row r="121" spans="13:46" x14ac:dyDescent="0.2">
      <c r="P121" t="s">
        <v>156</v>
      </c>
      <c r="Q121">
        <f>'歳出（目的別）'!B6</f>
        <v>0</v>
      </c>
      <c r="R121" s="46">
        <f>'歳出（目的別）'!D6</f>
        <v>423228</v>
      </c>
      <c r="S121" s="46">
        <f>'歳出（目的別）'!E6</f>
        <v>485532</v>
      </c>
      <c r="T121" s="46">
        <f>'歳出（目的別）'!F6</f>
        <v>703782</v>
      </c>
      <c r="U121" s="46">
        <f>'歳出（目的別）'!G6</f>
        <v>652088</v>
      </c>
      <c r="V121" s="46">
        <f>'歳出（目的別）'!H6</f>
        <v>702199</v>
      </c>
      <c r="W121" s="46">
        <f>'歳出（目的別）'!I6</f>
        <v>783762</v>
      </c>
      <c r="X121" s="46">
        <f>'歳出（目的別）'!J6</f>
        <v>973324</v>
      </c>
      <c r="Y121" s="46">
        <f>'歳出（目的別）'!K6</f>
        <v>1176146</v>
      </c>
      <c r="Z121" s="46">
        <f>'歳出（目的別）'!L6</f>
        <v>1124688</v>
      </c>
      <c r="AA121" s="46">
        <f>'歳出（目的別）'!M6</f>
        <v>929359</v>
      </c>
      <c r="AB121" s="46">
        <f>'歳出（目的別）'!N6</f>
        <v>1182252</v>
      </c>
      <c r="AC121" s="46">
        <f>'歳出（目的別）'!O6</f>
        <v>868879</v>
      </c>
      <c r="AD121" s="46">
        <f>'歳出（目的別）'!P6</f>
        <v>869782</v>
      </c>
      <c r="AE121" s="46">
        <f>'歳出（目的別）'!Q6</f>
        <v>927333</v>
      </c>
      <c r="AF121" s="46">
        <f>'歳出（目的別）'!R6</f>
        <v>933720</v>
      </c>
      <c r="AG121" s="46">
        <f>'歳出（目的別）'!S6</f>
        <v>944614</v>
      </c>
      <c r="AH121" s="46">
        <f>'歳出（目的別）'!T6</f>
        <v>1015093</v>
      </c>
      <c r="AI121" s="46">
        <f>'歳出（目的別）'!U6</f>
        <v>1049855</v>
      </c>
      <c r="AJ121" s="46">
        <f>'歳出（目的別）'!V6</f>
        <v>1045375</v>
      </c>
      <c r="AK121" s="46">
        <f>'歳出（目的別）'!W6</f>
        <v>1045375</v>
      </c>
      <c r="AL121" s="46">
        <f>'歳出（目的別）'!X6</f>
        <v>1215328</v>
      </c>
      <c r="AM121" s="46">
        <f>'歳出（目的別）'!Y6</f>
        <v>1275484</v>
      </c>
      <c r="AN121" s="46">
        <f>'歳出（目的別）'!Z6</f>
        <v>1284624</v>
      </c>
      <c r="AO121" s="46">
        <f>'歳出（目的別）'!AA6</f>
        <v>1315102</v>
      </c>
      <c r="AP121" s="46">
        <f>'歳出（目的別）'!AB6</f>
        <v>1460133</v>
      </c>
      <c r="AQ121" s="46">
        <f>'歳出（目的別）'!AC6</f>
        <v>1449041</v>
      </c>
      <c r="AR121" s="46">
        <f>'歳出（目的別）'!AD6</f>
        <v>1415712</v>
      </c>
      <c r="AS121" s="46">
        <f>'歳出（目的別）'!AE6</f>
        <v>1391292</v>
      </c>
      <c r="AT121" s="46">
        <f>'歳出（目的別）'!AF6</f>
        <v>1462012</v>
      </c>
    </row>
    <row r="122" spans="13:46" x14ac:dyDescent="0.2">
      <c r="P122" t="s">
        <v>157</v>
      </c>
      <c r="Q122">
        <f>'歳出（目的別）'!B7</f>
        <v>0</v>
      </c>
      <c r="R122" s="46">
        <f>'歳出（目的別）'!D7</f>
        <v>351926</v>
      </c>
      <c r="S122" s="46">
        <f>'歳出（目的別）'!E7</f>
        <v>380124</v>
      </c>
      <c r="T122" s="46">
        <f>'歳出（目的別）'!F7</f>
        <v>424283</v>
      </c>
      <c r="U122" s="46">
        <f>'歳出（目的別）'!G7</f>
        <v>629951</v>
      </c>
      <c r="V122" s="46">
        <f>'歳出（目的別）'!H7</f>
        <v>634246</v>
      </c>
      <c r="W122" s="46">
        <f>'歳出（目的別）'!I7</f>
        <v>696360</v>
      </c>
      <c r="X122" s="46">
        <f>'歳出（目的別）'!J7</f>
        <v>616178</v>
      </c>
      <c r="Y122" s="46">
        <f>'歳出（目的別）'!K7</f>
        <v>589513</v>
      </c>
      <c r="Z122" s="46">
        <f>'歳出（目的別）'!L7</f>
        <v>516591</v>
      </c>
      <c r="AA122" s="46">
        <f>'歳出（目的別）'!M7</f>
        <v>544706</v>
      </c>
      <c r="AB122" s="46">
        <f>'歳出（目的別）'!N7</f>
        <v>526878</v>
      </c>
      <c r="AC122" s="46">
        <f>'歳出（目的別）'!O7</f>
        <v>499205</v>
      </c>
      <c r="AD122" s="46">
        <f>'歳出（目的別）'!P7</f>
        <v>435564</v>
      </c>
      <c r="AE122" s="46">
        <f>'歳出（目的別）'!Q7</f>
        <v>436637</v>
      </c>
      <c r="AF122" s="46">
        <f>'歳出（目的別）'!R7</f>
        <v>414824</v>
      </c>
      <c r="AG122" s="46">
        <f>'歳出（目的別）'!S7</f>
        <v>469930</v>
      </c>
      <c r="AH122" s="46">
        <f>'歳出（目的別）'!T7</f>
        <v>409639</v>
      </c>
      <c r="AI122" s="46">
        <f>'歳出（目的別）'!U7</f>
        <v>382418</v>
      </c>
      <c r="AJ122" s="46">
        <f>'歳出（目的別）'!V7</f>
        <v>553249</v>
      </c>
      <c r="AK122" s="46">
        <f>'歳出（目的別）'!W7</f>
        <v>553249</v>
      </c>
      <c r="AL122" s="46">
        <f>'歳出（目的別）'!X7</f>
        <v>447441</v>
      </c>
      <c r="AM122" s="46">
        <f>'歳出（目的別）'!Y7</f>
        <v>390259</v>
      </c>
      <c r="AN122" s="46">
        <f>'歳出（目的別）'!Z7</f>
        <v>382484</v>
      </c>
      <c r="AO122" s="46">
        <f>'歳出（目的別）'!AA7</f>
        <v>399083</v>
      </c>
      <c r="AP122" s="46">
        <f>'歳出（目的別）'!AB7</f>
        <v>453262</v>
      </c>
      <c r="AQ122" s="46">
        <f>'歳出（目的別）'!AC7</f>
        <v>440831</v>
      </c>
      <c r="AR122" s="46">
        <f>'歳出（目的別）'!AD7</f>
        <v>497874</v>
      </c>
      <c r="AS122" s="46">
        <f>'歳出（目的別）'!AE7</f>
        <v>930499</v>
      </c>
      <c r="AT122" s="46">
        <f>'歳出（目的別）'!AF7</f>
        <v>660364</v>
      </c>
    </row>
    <row r="123" spans="13:46" x14ac:dyDescent="0.2">
      <c r="P123" t="s">
        <v>171</v>
      </c>
      <c r="Q123">
        <f>'歳出（目的別）'!B9</f>
        <v>0</v>
      </c>
      <c r="R123" s="46">
        <f>'歳出（目的別）'!D9</f>
        <v>692118</v>
      </c>
      <c r="S123" s="46">
        <f>'歳出（目的別）'!E9</f>
        <v>744041</v>
      </c>
      <c r="T123" s="46">
        <f>'歳出（目的別）'!F9</f>
        <v>1103513</v>
      </c>
      <c r="U123" s="46">
        <f>'歳出（目的別）'!G9</f>
        <v>1019855</v>
      </c>
      <c r="V123" s="46">
        <f>'歳出（目的別）'!H9</f>
        <v>919623</v>
      </c>
      <c r="W123" s="46">
        <f>'歳出（目的別）'!I9</f>
        <v>834092</v>
      </c>
      <c r="X123" s="46">
        <f>'歳出（目的別）'!J9</f>
        <v>847437</v>
      </c>
      <c r="Y123" s="46">
        <f>'歳出（目的別）'!K9</f>
        <v>753809</v>
      </c>
      <c r="Z123" s="46">
        <f>'歳出（目的別）'!L9</f>
        <v>741247</v>
      </c>
      <c r="AA123" s="46">
        <f>'歳出（目的別）'!M9</f>
        <v>823016</v>
      </c>
      <c r="AB123" s="46">
        <f>'歳出（目的別）'!N9</f>
        <v>724466</v>
      </c>
      <c r="AC123" s="46">
        <f>'歳出（目的別）'!O9</f>
        <v>755239</v>
      </c>
      <c r="AD123" s="46">
        <f>'歳出（目的別）'!P9</f>
        <v>414769</v>
      </c>
      <c r="AE123" s="46">
        <f>'歳出（目的別）'!Q9</f>
        <v>473248</v>
      </c>
      <c r="AF123" s="46">
        <f>'歳出（目的別）'!R9</f>
        <v>353207</v>
      </c>
      <c r="AG123" s="46">
        <f>'歳出（目的別）'!S9</f>
        <v>319638</v>
      </c>
      <c r="AH123" s="46">
        <f>'歳出（目的別）'!T9</f>
        <v>292204</v>
      </c>
      <c r="AI123" s="46">
        <f>'歳出（目的別）'!U9</f>
        <v>454875</v>
      </c>
      <c r="AJ123" s="46">
        <f>'歳出（目的別）'!V9</f>
        <v>250205</v>
      </c>
      <c r="AK123" s="46">
        <f>'歳出（目的別）'!W9</f>
        <v>250205</v>
      </c>
      <c r="AL123" s="46">
        <f>'歳出（目的別）'!X9</f>
        <v>325467</v>
      </c>
      <c r="AM123" s="46">
        <f>'歳出（目的別）'!Y9</f>
        <v>258113</v>
      </c>
      <c r="AN123" s="46">
        <f>'歳出（目的別）'!Z9</f>
        <v>222888</v>
      </c>
      <c r="AO123" s="46">
        <f>'歳出（目的別）'!AA9</f>
        <v>207550</v>
      </c>
      <c r="AP123" s="46">
        <f>'歳出（目的別）'!AB9</f>
        <v>299588</v>
      </c>
      <c r="AQ123" s="46">
        <f>'歳出（目的別）'!AC9</f>
        <v>316990</v>
      </c>
      <c r="AR123" s="46">
        <f>'歳出（目的別）'!AD9</f>
        <v>276514</v>
      </c>
      <c r="AS123" s="46">
        <f>'歳出（目的別）'!AE9</f>
        <v>274032</v>
      </c>
      <c r="AT123" s="46">
        <f>'歳出（目的別）'!AF9</f>
        <v>284602</v>
      </c>
    </row>
    <row r="124" spans="13:46" x14ac:dyDescent="0.2">
      <c r="P124" t="s">
        <v>158</v>
      </c>
      <c r="Q124">
        <f>'歳出（目的別）'!B10</f>
        <v>0</v>
      </c>
      <c r="R124" s="46">
        <f>'歳出（目的別）'!D10</f>
        <v>47371</v>
      </c>
      <c r="S124" s="46">
        <f>'歳出（目的別）'!E10</f>
        <v>59589</v>
      </c>
      <c r="T124" s="46">
        <f>'歳出（目的別）'!F10</f>
        <v>22865</v>
      </c>
      <c r="U124" s="46">
        <f>'歳出（目的別）'!G10</f>
        <v>28690</v>
      </c>
      <c r="V124" s="46">
        <f>'歳出（目的別）'!H10</f>
        <v>24335</v>
      </c>
      <c r="W124" s="46">
        <f>'歳出（目的別）'!I10</f>
        <v>52082</v>
      </c>
      <c r="X124" s="46">
        <f>'歳出（目的別）'!J10</f>
        <v>34072</v>
      </c>
      <c r="Y124" s="46">
        <f>'歳出（目的別）'!K10</f>
        <v>41516</v>
      </c>
      <c r="Z124" s="46">
        <f>'歳出（目的別）'!L10</f>
        <v>44717</v>
      </c>
      <c r="AA124" s="46">
        <f>'歳出（目的別）'!M10</f>
        <v>62297</v>
      </c>
      <c r="AB124" s="46">
        <f>'歳出（目的別）'!N10</f>
        <v>69608</v>
      </c>
      <c r="AC124" s="46">
        <f>'歳出（目的別）'!O10</f>
        <v>61494</v>
      </c>
      <c r="AD124" s="46">
        <f>'歳出（目的別）'!P10</f>
        <v>88526</v>
      </c>
      <c r="AE124" s="46">
        <f>'歳出（目的別）'!Q10</f>
        <v>82808</v>
      </c>
      <c r="AF124" s="46">
        <f>'歳出（目的別）'!R10</f>
        <v>89675</v>
      </c>
      <c r="AG124" s="46">
        <f>'歳出（目的別）'!S10</f>
        <v>88812</v>
      </c>
      <c r="AH124" s="46">
        <f>'歳出（目的別）'!T10</f>
        <v>96582</v>
      </c>
      <c r="AI124" s="46">
        <f>'歳出（目的別）'!U10</f>
        <v>86213</v>
      </c>
      <c r="AJ124" s="46">
        <f>'歳出（目的別）'!V10</f>
        <v>135309</v>
      </c>
      <c r="AK124" s="46">
        <f>'歳出（目的別）'!W10</f>
        <v>135309</v>
      </c>
      <c r="AL124" s="46">
        <f>'歳出（目的別）'!X10</f>
        <v>126925</v>
      </c>
      <c r="AM124" s="46">
        <f>'歳出（目的別）'!Y10</f>
        <v>104105</v>
      </c>
      <c r="AN124" s="46">
        <f>'歳出（目的別）'!Z10</f>
        <v>122304</v>
      </c>
      <c r="AO124" s="46">
        <f>'歳出（目的別）'!AA10</f>
        <v>121015</v>
      </c>
      <c r="AP124" s="46">
        <f>'歳出（目的別）'!AB10</f>
        <v>141823</v>
      </c>
      <c r="AQ124" s="46">
        <f>'歳出（目的別）'!AC10</f>
        <v>117877</v>
      </c>
      <c r="AR124" s="46">
        <f>'歳出（目的別）'!AD10</f>
        <v>120847</v>
      </c>
      <c r="AS124" s="46">
        <f>'歳出（目的別）'!AE10</f>
        <v>120552</v>
      </c>
      <c r="AT124" s="46">
        <f>'歳出（目的別）'!AF10</f>
        <v>124966</v>
      </c>
    </row>
    <row r="125" spans="13:46" x14ac:dyDescent="0.2">
      <c r="P125" t="s">
        <v>159</v>
      </c>
      <c r="Q125">
        <f>'歳出（目的別）'!B11</f>
        <v>0</v>
      </c>
      <c r="R125" s="46">
        <f>'歳出（目的別）'!D11</f>
        <v>499723</v>
      </c>
      <c r="S125" s="46">
        <f>'歳出（目的別）'!E11</f>
        <v>751908</v>
      </c>
      <c r="T125" s="46">
        <f>'歳出（目的別）'!F11</f>
        <v>740757</v>
      </c>
      <c r="U125" s="46">
        <f>'歳出（目的別）'!G11</f>
        <v>537225</v>
      </c>
      <c r="V125" s="46">
        <f>'歳出（目的別）'!H11</f>
        <v>553266</v>
      </c>
      <c r="W125" s="46">
        <f>'歳出（目的別）'!I11</f>
        <v>514143</v>
      </c>
      <c r="X125" s="46">
        <f>'歳出（目的別）'!J11</f>
        <v>518858</v>
      </c>
      <c r="Y125" s="46">
        <f>'歳出（目的別）'!K11</f>
        <v>685130</v>
      </c>
      <c r="Z125" s="46">
        <f>'歳出（目的別）'!L11</f>
        <v>460185</v>
      </c>
      <c r="AA125" s="46">
        <f>'歳出（目的別）'!M11</f>
        <v>735058</v>
      </c>
      <c r="AB125" s="46">
        <f>'歳出（目的別）'!N11</f>
        <v>272090</v>
      </c>
      <c r="AC125" s="46">
        <f>'歳出（目的別）'!O11</f>
        <v>303050</v>
      </c>
      <c r="AD125" s="46">
        <f>'歳出（目的別）'!P11</f>
        <v>318865</v>
      </c>
      <c r="AE125" s="46">
        <f>'歳出（目的別）'!Q11</f>
        <v>398012</v>
      </c>
      <c r="AF125" s="46">
        <f>'歳出（目的別）'!R11</f>
        <v>448571</v>
      </c>
      <c r="AG125" s="46">
        <f>'歳出（目的別）'!S11</f>
        <v>247589</v>
      </c>
      <c r="AH125" s="46">
        <f>'歳出（目的別）'!T11</f>
        <v>470567</v>
      </c>
      <c r="AI125" s="46">
        <f>'歳出（目的別）'!U11</f>
        <v>297276</v>
      </c>
      <c r="AJ125" s="46">
        <f>'歳出（目的別）'!V11</f>
        <v>423109</v>
      </c>
      <c r="AK125" s="46">
        <f>'歳出（目的別）'!W11</f>
        <v>423109</v>
      </c>
      <c r="AL125" s="46">
        <f>'歳出（目的別）'!X11</f>
        <v>693684</v>
      </c>
      <c r="AM125" s="46">
        <f>'歳出（目的別）'!Y11</f>
        <v>292023</v>
      </c>
      <c r="AN125" s="46">
        <f>'歳出（目的別）'!Z11</f>
        <v>719302</v>
      </c>
      <c r="AO125" s="46">
        <f>'歳出（目的別）'!AA11</f>
        <v>254171</v>
      </c>
      <c r="AP125" s="46">
        <f>'歳出（目的別）'!AB11</f>
        <v>257130</v>
      </c>
      <c r="AQ125" s="46">
        <f>'歳出（目的別）'!AC11</f>
        <v>234963</v>
      </c>
      <c r="AR125" s="46">
        <f>'歳出（目的別）'!AD11</f>
        <v>261569</v>
      </c>
      <c r="AS125" s="46">
        <f>'歳出（目的別）'!AE11</f>
        <v>487759</v>
      </c>
      <c r="AT125" s="46">
        <f>'歳出（目的別）'!AF11</f>
        <v>493323</v>
      </c>
    </row>
    <row r="126" spans="13:46" x14ac:dyDescent="0.2">
      <c r="P126" t="s">
        <v>160</v>
      </c>
      <c r="Q126">
        <f>'歳出（目的別）'!B13</f>
        <v>0</v>
      </c>
      <c r="R126" s="46">
        <f>'歳出（目的別）'!D13</f>
        <v>1113062</v>
      </c>
      <c r="S126" s="46">
        <f>'歳出（目的別）'!E13</f>
        <v>1465544</v>
      </c>
      <c r="T126" s="46">
        <f>'歳出（目的別）'!F13</f>
        <v>1295852</v>
      </c>
      <c r="U126" s="46">
        <f>'歳出（目的別）'!G13</f>
        <v>1216771</v>
      </c>
      <c r="V126" s="46">
        <f>'歳出（目的別）'!H13</f>
        <v>1039187</v>
      </c>
      <c r="W126" s="46">
        <f>'歳出（目的別）'!I13</f>
        <v>705553</v>
      </c>
      <c r="X126" s="46">
        <f>'歳出（目的別）'!J13</f>
        <v>655428</v>
      </c>
      <c r="Y126" s="46">
        <f>'歳出（目的別）'!K13</f>
        <v>807076</v>
      </c>
      <c r="Z126" s="46">
        <f>'歳出（目的別）'!L13</f>
        <v>770905</v>
      </c>
      <c r="AA126" s="46">
        <f>'歳出（目的別）'!M13</f>
        <v>1293287</v>
      </c>
      <c r="AB126" s="46">
        <f>'歳出（目的別）'!N13</f>
        <v>726867</v>
      </c>
      <c r="AC126" s="46">
        <f>'歳出（目的別）'!O13</f>
        <v>1143255</v>
      </c>
      <c r="AD126" s="46">
        <f>'歳出（目的別）'!P13</f>
        <v>1432567</v>
      </c>
      <c r="AE126" s="46">
        <f>'歳出（目的別）'!Q13</f>
        <v>2165227</v>
      </c>
      <c r="AF126" s="46">
        <f>'歳出（目的別）'!R13</f>
        <v>640331</v>
      </c>
      <c r="AG126" s="46">
        <f>'歳出（目的別）'!S13</f>
        <v>620856</v>
      </c>
      <c r="AH126" s="46">
        <f>'歳出（目的別）'!T13</f>
        <v>574484</v>
      </c>
      <c r="AI126" s="46">
        <f>'歳出（目的別）'!U13</f>
        <v>606634</v>
      </c>
      <c r="AJ126" s="46">
        <f>'歳出（目的別）'!V13</f>
        <v>663843</v>
      </c>
      <c r="AK126" s="46">
        <f>'歳出（目的別）'!W13</f>
        <v>663843</v>
      </c>
      <c r="AL126" s="46">
        <f>'歳出（目的別）'!X13</f>
        <v>592223</v>
      </c>
      <c r="AM126" s="46">
        <f>'歳出（目的別）'!Y13</f>
        <v>542905</v>
      </c>
      <c r="AN126" s="46">
        <f>'歳出（目的別）'!Z13</f>
        <v>775013</v>
      </c>
      <c r="AO126" s="46">
        <f>'歳出（目的別）'!AA13</f>
        <v>559669</v>
      </c>
      <c r="AP126" s="46">
        <f>'歳出（目的別）'!AB13</f>
        <v>666218</v>
      </c>
      <c r="AQ126" s="46">
        <f>'歳出（目的別）'!AC13</f>
        <v>615934</v>
      </c>
      <c r="AR126" s="46">
        <f>'歳出（目的別）'!AD13</f>
        <v>550453</v>
      </c>
      <c r="AS126" s="46">
        <f>'歳出（目的別）'!AE13</f>
        <v>604590</v>
      </c>
      <c r="AT126" s="46">
        <f>'歳出（目的別）'!AF13</f>
        <v>596824</v>
      </c>
    </row>
    <row r="127" spans="13:46" x14ac:dyDescent="0.2">
      <c r="P127" t="s">
        <v>161</v>
      </c>
      <c r="Q127">
        <f>'歳出（目的別）'!B15</f>
        <v>0</v>
      </c>
      <c r="R127" s="46">
        <f>'歳出（目的別）'!D15</f>
        <v>393671</v>
      </c>
      <c r="S127" s="46">
        <f>'歳出（目的別）'!E15</f>
        <v>404952</v>
      </c>
      <c r="T127" s="46">
        <f>'歳出（目的別）'!F15</f>
        <v>430170</v>
      </c>
      <c r="U127" s="46">
        <f>'歳出（目的別）'!G15</f>
        <v>458184</v>
      </c>
      <c r="V127" s="46">
        <f>'歳出（目的別）'!H15</f>
        <v>496215</v>
      </c>
      <c r="W127" s="46">
        <f>'歳出（目的別）'!I15</f>
        <v>553667</v>
      </c>
      <c r="X127" s="46">
        <f>'歳出（目的別）'!J15</f>
        <v>636917</v>
      </c>
      <c r="Y127" s="46">
        <f>'歳出（目的別）'!K15</f>
        <v>665752</v>
      </c>
      <c r="Z127" s="46">
        <f>'歳出（目的別）'!L15</f>
        <v>655184</v>
      </c>
      <c r="AA127" s="46">
        <f>'歳出（目的別）'!M15</f>
        <v>672178</v>
      </c>
      <c r="AB127" s="46">
        <f>'歳出（目的別）'!N15</f>
        <v>693258</v>
      </c>
      <c r="AC127" s="46">
        <f>'歳出（目的別）'!O15</f>
        <v>701972</v>
      </c>
      <c r="AD127" s="46">
        <f>'歳出（目的別）'!P15</f>
        <v>689371</v>
      </c>
      <c r="AE127" s="46">
        <f>'歳出（目的別）'!Q15</f>
        <v>709284</v>
      </c>
      <c r="AF127" s="46">
        <f>'歳出（目的別）'!R15</f>
        <v>839662</v>
      </c>
      <c r="AG127" s="46">
        <f>'歳出（目的別）'!S15</f>
        <v>699865</v>
      </c>
      <c r="AH127" s="46">
        <f>'歳出（目的別）'!T15</f>
        <v>816841</v>
      </c>
      <c r="AI127" s="46">
        <f>'歳出（目的別）'!U15</f>
        <v>766164</v>
      </c>
      <c r="AJ127" s="46">
        <f>'歳出（目的別）'!V15</f>
        <v>679595</v>
      </c>
      <c r="AK127" s="46">
        <f>'歳出（目的別）'!W15</f>
        <v>679595</v>
      </c>
      <c r="AL127" s="46">
        <f>'歳出（目的別）'!X15</f>
        <v>940257</v>
      </c>
      <c r="AM127" s="46">
        <f>'歳出（目的別）'!Y15</f>
        <v>608193</v>
      </c>
      <c r="AN127" s="46">
        <f>'歳出（目的別）'!Z15</f>
        <v>586457</v>
      </c>
      <c r="AO127" s="46">
        <f>'歳出（目的別）'!AA15</f>
        <v>689406</v>
      </c>
      <c r="AP127" s="46">
        <f>'歳出（目的別）'!AB15</f>
        <v>516526</v>
      </c>
      <c r="AQ127" s="46">
        <f>'歳出（目的別）'!AC15</f>
        <v>544981</v>
      </c>
      <c r="AR127" s="46">
        <f>'歳出（目的別）'!AD15</f>
        <v>482355</v>
      </c>
      <c r="AS127" s="46">
        <f>'歳出（目的別）'!AE15</f>
        <v>450565</v>
      </c>
      <c r="AT127" s="46">
        <f>'歳出（目的別）'!AF15</f>
        <v>408446</v>
      </c>
    </row>
    <row r="128" spans="13:46" x14ac:dyDescent="0.2">
      <c r="P128" t="s">
        <v>162</v>
      </c>
      <c r="Q128">
        <f>'歳出（目的別）'!B19</f>
        <v>0</v>
      </c>
      <c r="R128" s="46">
        <f>'歳出（目的別）'!D19</f>
        <v>5136648</v>
      </c>
      <c r="S128" s="46">
        <f>'歳出（目的別）'!E19</f>
        <v>5616909</v>
      </c>
      <c r="T128" s="46">
        <f>'歳出（目的別）'!F19</f>
        <v>6174659</v>
      </c>
      <c r="U128" s="46">
        <f>'歳出（目的別）'!G19</f>
        <v>5845858</v>
      </c>
      <c r="V128" s="46">
        <f>'歳出（目的別）'!H19</f>
        <v>5592996</v>
      </c>
      <c r="W128" s="46">
        <f>'歳出（目的別）'!I19</f>
        <v>5343080</v>
      </c>
      <c r="X128" s="46">
        <f>'歳出（目的別）'!J19</f>
        <v>5415515</v>
      </c>
      <c r="Y128" s="46">
        <f>'歳出（目的別）'!K19</f>
        <v>6108741</v>
      </c>
      <c r="Z128" s="46">
        <f>'歳出（目的別）'!L19</f>
        <v>5635458</v>
      </c>
      <c r="AA128" s="46">
        <f>'歳出（目的別）'!M19</f>
        <v>6214689</v>
      </c>
      <c r="AB128" s="46">
        <f>'歳出（目的別）'!N19</f>
        <v>5484440</v>
      </c>
      <c r="AC128" s="46">
        <f>'歳出（目的別）'!O19</f>
        <v>5607308</v>
      </c>
      <c r="AD128" s="46">
        <f>'歳出（目的別）'!P19</f>
        <v>5611339</v>
      </c>
      <c r="AE128" s="46">
        <f>'歳出（目的別）'!Q19</f>
        <v>6235746</v>
      </c>
      <c r="AF128" s="46">
        <f>'歳出（目的別）'!R19</f>
        <v>4763176</v>
      </c>
      <c r="AG128" s="46">
        <f>'歳出（目的別）'!S19</f>
        <v>4441080</v>
      </c>
      <c r="AH128" s="46">
        <f>'歳出（目的別）'!T19</f>
        <v>4705811</v>
      </c>
      <c r="AI128" s="46">
        <f>'歳出（目的別）'!U19</f>
        <v>4815761</v>
      </c>
      <c r="AJ128" s="46">
        <f>'歳出（目的別）'!V19</f>
        <v>5150177</v>
      </c>
      <c r="AK128" s="46">
        <f>'歳出（目的別）'!W19</f>
        <v>5150177</v>
      </c>
      <c r="AL128" s="46">
        <f>'歳出（目的別）'!X19</f>
        <v>5385433</v>
      </c>
      <c r="AM128" s="46">
        <f>'歳出（目的別）'!Y19</f>
        <v>4461716</v>
      </c>
      <c r="AN128" s="46">
        <f>'歳出（目的別）'!Z19</f>
        <v>5490597</v>
      </c>
      <c r="AO128" s="46">
        <f>'歳出（目的別）'!AA19</f>
        <v>4969396</v>
      </c>
      <c r="AP128" s="46">
        <f>'歳出（目的別）'!AB19</f>
        <v>5165554</v>
      </c>
      <c r="AQ128" s="46">
        <f>'歳出（目的別）'!AC19</f>
        <v>5127776</v>
      </c>
      <c r="AR128" s="46">
        <f>'歳出（目的別）'!AD19</f>
        <v>4853399</v>
      </c>
      <c r="AS128" s="46">
        <f>'歳出（目的別）'!AE19</f>
        <v>5545708</v>
      </c>
      <c r="AT128" s="46">
        <f>'歳出（目的別）'!AF19</f>
        <v>5385797</v>
      </c>
    </row>
    <row r="157" spans="13:46" x14ac:dyDescent="0.2">
      <c r="M157" t="s">
        <v>225</v>
      </c>
    </row>
    <row r="159" spans="13:46" x14ac:dyDescent="0.2">
      <c r="P159">
        <f>'歳出（性質別）'!A3</f>
        <v>0</v>
      </c>
      <c r="Q159" t="str">
        <f>'歳出（性質別）'!B3</f>
        <v>８９（元）</v>
      </c>
      <c r="R159" t="str">
        <f>'歳出（性質別）'!D3</f>
        <v>９１（H3）</v>
      </c>
      <c r="S159" t="str">
        <f>'歳出（性質別）'!E3</f>
        <v>９２（H4）</v>
      </c>
      <c r="T159" t="str">
        <f>'歳出（性質別）'!F3</f>
        <v>９３（H5）</v>
      </c>
      <c r="U159" t="str">
        <f>'歳出（性質別）'!G3</f>
        <v>９４（H6）</v>
      </c>
      <c r="V159" t="str">
        <f>'歳出（性質別）'!H3</f>
        <v>９５（H7）</v>
      </c>
      <c r="W159" t="str">
        <f>'歳出（性質別）'!I3</f>
        <v>９６（H8）</v>
      </c>
      <c r="X159" t="str">
        <f>'歳出（性質別）'!J3</f>
        <v>９７(H9）</v>
      </c>
      <c r="Y159" t="str">
        <f>'歳出（性質別）'!K3</f>
        <v>９８(H10）</v>
      </c>
      <c r="Z159" t="str">
        <f>'歳出（性質別）'!L3</f>
        <v>９９(H11)</v>
      </c>
      <c r="AA159" t="str">
        <f>'歳出（性質別）'!M3</f>
        <v>００(H12)</v>
      </c>
      <c r="AB159" t="str">
        <f>'歳出（性質別）'!N3</f>
        <v>０１(H13)</v>
      </c>
      <c r="AC159" t="str">
        <f>'歳出（性質別）'!O3</f>
        <v>０２(H14)</v>
      </c>
      <c r="AD159" t="str">
        <f>'歳出（性質別）'!P3</f>
        <v>０３(H15)</v>
      </c>
      <c r="AE159" t="str">
        <f>'歳出（性質別）'!Q3</f>
        <v>０４(H16)</v>
      </c>
      <c r="AF159" t="str">
        <f>'歳出（性質別）'!R3</f>
        <v>０５(H17)</v>
      </c>
      <c r="AG159" t="str">
        <f>'歳出（性質別）'!S3</f>
        <v>０６(H18)</v>
      </c>
      <c r="AH159" t="str">
        <f>'歳出（性質別）'!T3</f>
        <v>０７(H19)</v>
      </c>
      <c r="AI159" t="str">
        <f>'歳出（性質別）'!U3</f>
        <v>０８(H20)</v>
      </c>
      <c r="AJ159" t="str">
        <f>'歳出（性質別）'!V3</f>
        <v>０９(H21)</v>
      </c>
      <c r="AK159" t="str">
        <f>'歳出（性質別）'!W3</f>
        <v>１０(H22)</v>
      </c>
      <c r="AL159" t="str">
        <f>'歳出（性質別）'!X3</f>
        <v>１１(H23)</v>
      </c>
      <c r="AM159" t="str">
        <f>'歳出（性質別）'!Y3</f>
        <v>１２(H24)</v>
      </c>
      <c r="AN159" t="str">
        <f>'歳出（性質別）'!Z3</f>
        <v>１３(H25)</v>
      </c>
      <c r="AO159" t="str">
        <f>'歳出（性質別）'!AA3</f>
        <v>１４(H26)</v>
      </c>
      <c r="AP159" t="str">
        <f>'歳出（性質別）'!AB3</f>
        <v>１５(H27)</v>
      </c>
      <c r="AQ159" t="str">
        <f>'歳出（性質別）'!AC3</f>
        <v>１６(H28)</v>
      </c>
      <c r="AR159" t="str">
        <f>'歳出（性質別）'!AD3</f>
        <v>１７(H29)</v>
      </c>
      <c r="AS159" t="str">
        <f>'歳出（性質別）'!AE3</f>
        <v>１８(H30)</v>
      </c>
      <c r="AT159" t="str">
        <f>'歳出（性質別）'!AF3</f>
        <v>１９(R1)</v>
      </c>
    </row>
    <row r="160" spans="13:46" x14ac:dyDescent="0.2">
      <c r="P160" t="s">
        <v>163</v>
      </c>
      <c r="Q160">
        <f>'歳出（性質別）'!B19</f>
        <v>0</v>
      </c>
      <c r="R160" s="46">
        <f>'歳出（性質別）'!D19</f>
        <v>430943</v>
      </c>
      <c r="S160" s="46">
        <f>'歳出（性質別）'!E19</f>
        <v>916972</v>
      </c>
      <c r="T160" s="46">
        <f>'歳出（性質別）'!F19</f>
        <v>792462</v>
      </c>
      <c r="U160" s="46">
        <f>'歳出（性質別）'!G19</f>
        <v>624138</v>
      </c>
      <c r="V160" s="46">
        <f>'歳出（性質別）'!H19</f>
        <v>371190</v>
      </c>
      <c r="W160" s="46">
        <f>'歳出（性質別）'!I19</f>
        <v>134421</v>
      </c>
      <c r="X160" s="46">
        <f>'歳出（性質別）'!J19</f>
        <v>205974</v>
      </c>
      <c r="Y160" s="46">
        <f>'歳出（性質別）'!K19</f>
        <v>343035</v>
      </c>
      <c r="Z160" s="46">
        <f>'歳出（性質別）'!L19</f>
        <v>211464</v>
      </c>
      <c r="AA160" s="46">
        <f>'歳出（性質別）'!M19</f>
        <v>1122403</v>
      </c>
      <c r="AB160" s="46">
        <f>'歳出（性質別）'!N19</f>
        <v>362054</v>
      </c>
      <c r="AC160" s="46">
        <f>'歳出（性質別）'!O19</f>
        <v>567502</v>
      </c>
      <c r="AD160" s="46">
        <f>'歳出（性質別）'!P19</f>
        <v>682490</v>
      </c>
      <c r="AE160" s="46">
        <f>'歳出（性質別）'!Q19</f>
        <v>1294536</v>
      </c>
      <c r="AF160" s="46">
        <f>'歳出（性質別）'!R19</f>
        <v>187427</v>
      </c>
      <c r="AG160" s="46">
        <f>'歳出（性質別）'!S19</f>
        <v>44693</v>
      </c>
      <c r="AH160" s="46">
        <f>'歳出（性質別）'!T19</f>
        <v>235196</v>
      </c>
      <c r="AI160" s="46">
        <f>'歳出（性質別）'!U19</f>
        <v>322736</v>
      </c>
      <c r="AJ160" s="46">
        <f>'歳出（性質別）'!V19</f>
        <v>202192</v>
      </c>
      <c r="AK160" s="46">
        <f>'歳出（性質別）'!W19</f>
        <v>742137</v>
      </c>
      <c r="AL160" s="46">
        <f>'歳出（性質別）'!X19</f>
        <v>503206</v>
      </c>
      <c r="AM160" s="46">
        <f>'歳出（性質別）'!Y19</f>
        <v>215884</v>
      </c>
      <c r="AN160" s="46">
        <f>'歳出（性質別）'!Z19</f>
        <v>696042</v>
      </c>
      <c r="AO160" s="46">
        <f>'歳出（性質別）'!AA19</f>
        <v>91620</v>
      </c>
      <c r="AP160" s="46">
        <f>'歳出（性質別）'!AB19</f>
        <v>228961</v>
      </c>
      <c r="AQ160" s="46">
        <f>'歳出（性質別）'!AC19</f>
        <v>60209</v>
      </c>
      <c r="AR160" s="46">
        <f>'歳出（性質別）'!AD19</f>
        <v>36619</v>
      </c>
      <c r="AS160" s="46">
        <f>'歳出（性質別）'!AE19</f>
        <v>226036</v>
      </c>
      <c r="AT160" s="46">
        <f>'歳出（性質別）'!AF19</f>
        <v>261332</v>
      </c>
    </row>
    <row r="161" spans="16:46" x14ac:dyDescent="0.2">
      <c r="P161" t="s">
        <v>164</v>
      </c>
      <c r="Q161">
        <f>'歳出（性質別）'!B20</f>
        <v>0</v>
      </c>
      <c r="R161" s="46">
        <f>'歳出（性質別）'!D20</f>
        <v>1058865</v>
      </c>
      <c r="S161" s="46">
        <f>'歳出（性質別）'!E20</f>
        <v>1097712</v>
      </c>
      <c r="T161" s="46">
        <f>'歳出（性質別）'!F20</f>
        <v>1367729</v>
      </c>
      <c r="U161" s="46">
        <f>'歳出（性質別）'!G20</f>
        <v>1130382</v>
      </c>
      <c r="V161" s="46">
        <f>'歳出（性質別）'!H20</f>
        <v>1079337</v>
      </c>
      <c r="W161" s="46">
        <f>'歳出（性質別）'!I20</f>
        <v>866565</v>
      </c>
      <c r="X161" s="46">
        <f>'歳出（性質別）'!J20</f>
        <v>714574</v>
      </c>
      <c r="Y161" s="46">
        <f>'歳出（性質別）'!K20</f>
        <v>1034289</v>
      </c>
      <c r="Z161" s="46">
        <f>'歳出（性質別）'!L20</f>
        <v>681543</v>
      </c>
      <c r="AA161" s="46">
        <f>'歳出（性質別）'!M20</f>
        <v>789448</v>
      </c>
      <c r="AB161" s="46">
        <f>'歳出（性質別）'!N20</f>
        <v>742721</v>
      </c>
      <c r="AC161" s="46">
        <f>'歳出（性質別）'!O20</f>
        <v>859868</v>
      </c>
      <c r="AD161" s="46">
        <f>'歳出（性質別）'!P20</f>
        <v>631400</v>
      </c>
      <c r="AE161" s="46">
        <f>'歳出（性質別）'!Q20</f>
        <v>912803</v>
      </c>
      <c r="AF161" s="46">
        <f>'歳出（性質別）'!R20</f>
        <v>363141</v>
      </c>
      <c r="AG161" s="46">
        <f>'歳出（性質別）'!S20</f>
        <v>213876</v>
      </c>
      <c r="AH161" s="46">
        <f>'歳出（性質別）'!T20</f>
        <v>199723</v>
      </c>
      <c r="AI161" s="46">
        <f>'歳出（性質別）'!U20</f>
        <v>200466</v>
      </c>
      <c r="AJ161" s="46">
        <f>'歳出（性質別）'!V20</f>
        <v>359698</v>
      </c>
      <c r="AK161" s="46">
        <f>'歳出（性質別）'!W20</f>
        <v>387688</v>
      </c>
      <c r="AL161" s="46">
        <f>'歳出（性質別）'!X20</f>
        <v>379662</v>
      </c>
      <c r="AM161" s="46">
        <f>'歳出（性質別）'!Y20</f>
        <v>219162</v>
      </c>
      <c r="AN161" s="46">
        <f>'歳出（性質別）'!Z20</f>
        <v>565618</v>
      </c>
      <c r="AO161" s="46">
        <f>'歳出（性質別）'!AA20</f>
        <v>408041</v>
      </c>
      <c r="AP161" s="46">
        <f>'歳出（性質別）'!AB20</f>
        <v>317386</v>
      </c>
      <c r="AQ161" s="46">
        <f>'歳出（性質別）'!AC20</f>
        <v>333755</v>
      </c>
      <c r="AR161" s="46">
        <f>'歳出（性質別）'!AD20</f>
        <v>260303</v>
      </c>
      <c r="AS161" s="46">
        <f>'歳出（性質別）'!AE20</f>
        <v>467805</v>
      </c>
      <c r="AT161" s="46">
        <f>'歳出（性質別）'!AF20</f>
        <v>334695</v>
      </c>
    </row>
    <row r="196" spans="13:46" x14ac:dyDescent="0.2">
      <c r="M196" t="s">
        <v>225</v>
      </c>
    </row>
    <row r="197" spans="13:46" x14ac:dyDescent="0.2">
      <c r="Q197" t="str">
        <f>財政指標!C3</f>
        <v>８９（元）</v>
      </c>
      <c r="R197" t="str">
        <f>財政指標!E3</f>
        <v>９１（H3）</v>
      </c>
      <c r="S197" t="str">
        <f>財政指標!F3</f>
        <v>９２（H4）</v>
      </c>
      <c r="T197" t="str">
        <f>財政指標!G3</f>
        <v>９３（H5）</v>
      </c>
      <c r="U197" t="str">
        <f>財政指標!H3</f>
        <v>９４（H6）</v>
      </c>
      <c r="V197" t="str">
        <f>財政指標!I3</f>
        <v>９５（H7）</v>
      </c>
      <c r="W197" t="str">
        <f>財政指標!J3</f>
        <v>９６（H8）</v>
      </c>
      <c r="X197" t="str">
        <f>財政指標!K3</f>
        <v>９７（H9）</v>
      </c>
      <c r="Y197" t="str">
        <f>財政指標!L3</f>
        <v>９８(H10)</v>
      </c>
      <c r="Z197" t="str">
        <f>財政指標!M3</f>
        <v>９９(H11)</v>
      </c>
      <c r="AA197" t="str">
        <f>財政指標!N3</f>
        <v>００(H12)</v>
      </c>
      <c r="AB197" t="str">
        <f>財政指標!O3</f>
        <v>０１(H13)</v>
      </c>
      <c r="AC197" t="str">
        <f>財政指標!P3</f>
        <v>０２(H14)</v>
      </c>
      <c r="AD197" t="str">
        <f>財政指標!Q3</f>
        <v>０３(H15)</v>
      </c>
      <c r="AE197" t="str">
        <f>財政指標!R3</f>
        <v>０４(H16)</v>
      </c>
      <c r="AF197" t="str">
        <f>財政指標!S3</f>
        <v>０５(H17)</v>
      </c>
      <c r="AG197" t="str">
        <f>財政指標!T3</f>
        <v>０６(H18)</v>
      </c>
      <c r="AH197" t="str">
        <f>財政指標!U3</f>
        <v>０７(H19)</v>
      </c>
      <c r="AI197" t="str">
        <f>財政指標!V3</f>
        <v>０８(H20)</v>
      </c>
      <c r="AJ197" t="str">
        <f>財政指標!W3</f>
        <v>０９(H21)</v>
      </c>
      <c r="AK197" t="str">
        <f>財政指標!X3</f>
        <v>１０(H22)</v>
      </c>
      <c r="AL197" t="str">
        <f>財政指標!Y3</f>
        <v>１１(H23)</v>
      </c>
      <c r="AM197" t="str">
        <f>財政指標!Z3</f>
        <v>１２(H24)</v>
      </c>
      <c r="AN197" t="str">
        <f>財政指標!AA3</f>
        <v>１３(H25)</v>
      </c>
      <c r="AO197" t="str">
        <f>財政指標!AB3</f>
        <v>１４(H26)</v>
      </c>
      <c r="AP197" t="str">
        <f>財政指標!AC3</f>
        <v>１５(H27)</v>
      </c>
      <c r="AQ197" t="str">
        <f>財政指標!AD3</f>
        <v>１６(H28)</v>
      </c>
      <c r="AR197" t="str">
        <f>財政指標!AE3</f>
        <v>１７(H29)</v>
      </c>
      <c r="AS197" t="str">
        <f>財政指標!AF3</f>
        <v>１８(H30)</v>
      </c>
      <c r="AT197" t="str">
        <f>財政指標!AG3</f>
        <v>１９(R1)</v>
      </c>
    </row>
    <row r="198" spans="13:46" x14ac:dyDescent="0.2">
      <c r="P198" t="s">
        <v>145</v>
      </c>
      <c r="Q198">
        <f>財政指標!C6</f>
        <v>0</v>
      </c>
      <c r="R198" s="46">
        <f>財政指標!E6</f>
        <v>5136648</v>
      </c>
      <c r="S198" s="46">
        <f>財政指標!F6</f>
        <v>5616729</v>
      </c>
      <c r="T198" s="46">
        <f>財政指標!G6</f>
        <v>6174659</v>
      </c>
      <c r="U198" s="46">
        <f>財政指標!H6</f>
        <v>5845858</v>
      </c>
      <c r="V198" s="46">
        <f>財政指標!I6</f>
        <v>5592996</v>
      </c>
      <c r="W198" s="46">
        <f>財政指標!J6</f>
        <v>5343080</v>
      </c>
      <c r="X198" s="46">
        <f>財政指標!K6</f>
        <v>5415515</v>
      </c>
      <c r="Y198" s="46">
        <f>財政指標!L6</f>
        <v>6108741</v>
      </c>
      <c r="Z198" s="46">
        <f>財政指標!M6</f>
        <v>5635458</v>
      </c>
      <c r="AA198" s="46">
        <f>財政指標!N6</f>
        <v>6214689</v>
      </c>
      <c r="AB198" s="46">
        <f>財政指標!O6</f>
        <v>5484440</v>
      </c>
      <c r="AC198" s="46">
        <f>財政指標!P6</f>
        <v>5607308</v>
      </c>
      <c r="AD198" s="46">
        <f>財政指標!Q6</f>
        <v>5611339</v>
      </c>
      <c r="AE198" s="46">
        <f>財政指標!R6</f>
        <v>6235746</v>
      </c>
      <c r="AF198" s="46">
        <f>財政指標!S6</f>
        <v>4763176</v>
      </c>
      <c r="AG198" s="46">
        <f>財政指標!T6</f>
        <v>4441080</v>
      </c>
      <c r="AH198" s="46">
        <f>財政指標!U6</f>
        <v>4705811</v>
      </c>
      <c r="AI198" s="46">
        <f>財政指標!V6</f>
        <v>4815761</v>
      </c>
      <c r="AJ198" s="46">
        <f>財政指標!W6</f>
        <v>5150177</v>
      </c>
      <c r="AK198" s="46">
        <f>財政指標!X6</f>
        <v>5492958</v>
      </c>
      <c r="AL198" s="46">
        <f>財政指標!Y6</f>
        <v>5385433</v>
      </c>
      <c r="AM198" s="46">
        <f>財政指標!Z6</f>
        <v>4461716</v>
      </c>
      <c r="AN198" s="46">
        <f>財政指標!AA6</f>
        <v>5490597</v>
      </c>
      <c r="AO198" s="46">
        <f>財政指標!AB6</f>
        <v>4969396</v>
      </c>
      <c r="AP198" s="46">
        <f>財政指標!AC6</f>
        <v>5165554</v>
      </c>
      <c r="AQ198" s="46">
        <f>財政指標!AD6</f>
        <v>5127776</v>
      </c>
      <c r="AR198" s="46">
        <f>財政指標!AE6</f>
        <v>4853399</v>
      </c>
      <c r="AS198" s="46">
        <f>財政指標!AF6</f>
        <v>5545708</v>
      </c>
      <c r="AT198" s="46">
        <f>財政指標!AG6</f>
        <v>5385797</v>
      </c>
    </row>
    <row r="199" spans="13:46" x14ac:dyDescent="0.2">
      <c r="P199" t="s">
        <v>146</v>
      </c>
      <c r="Q199">
        <f>財政指標!B31</f>
        <v>0</v>
      </c>
      <c r="R199" s="46">
        <f>財政指標!E31</f>
        <v>2965893</v>
      </c>
      <c r="S199" s="46">
        <f>財政指標!F31</f>
        <v>3443670</v>
      </c>
      <c r="T199" s="46">
        <f>財政指標!G31</f>
        <v>3987324</v>
      </c>
      <c r="U199" s="46">
        <f>財政指標!H31</f>
        <v>4609217</v>
      </c>
      <c r="V199" s="46">
        <f>財政指標!I31</f>
        <v>5119551</v>
      </c>
      <c r="W199" s="46">
        <f>財政指標!J31</f>
        <v>5247141</v>
      </c>
      <c r="X199" s="46">
        <f>財政指標!K31</f>
        <v>5303665</v>
      </c>
      <c r="Y199" s="46">
        <f>財政指標!L31</f>
        <v>5636758</v>
      </c>
      <c r="Z199" s="46">
        <f>財政指標!M31</f>
        <v>5683798</v>
      </c>
      <c r="AA199" s="46">
        <f>財政指標!N31</f>
        <v>6091664</v>
      </c>
      <c r="AB199" s="46">
        <f>財政指標!O31</f>
        <v>6114193</v>
      </c>
      <c r="AC199" s="46">
        <f>財政指標!P31</f>
        <v>6452409</v>
      </c>
      <c r="AD199" s="46">
        <f>財政指標!Q31</f>
        <v>7035248</v>
      </c>
      <c r="AE199" s="46">
        <f>財政指標!R31</f>
        <v>7683641</v>
      </c>
      <c r="AF199" s="46">
        <f>財政指標!S31</f>
        <v>7427665</v>
      </c>
      <c r="AG199" s="46">
        <f>財政指標!T31</f>
        <v>7214325</v>
      </c>
      <c r="AH199" s="46">
        <f>財政指標!U31</f>
        <v>6919445</v>
      </c>
      <c r="AI199" s="46">
        <f>財政指標!V31</f>
        <v>6540111</v>
      </c>
      <c r="AJ199" s="46">
        <f>財政指標!W31</f>
        <v>6245369</v>
      </c>
      <c r="AK199" s="46">
        <f>財政指標!X31</f>
        <v>5962980</v>
      </c>
      <c r="AL199" s="46">
        <f>財政指標!Y31</f>
        <v>5389090</v>
      </c>
      <c r="AM199" s="46">
        <f>財政指標!Z31</f>
        <v>5046416</v>
      </c>
      <c r="AN199" s="46">
        <f>財政指標!AA31</f>
        <v>4837532</v>
      </c>
      <c r="AO199" s="46">
        <f>財政指標!AB31</f>
        <v>4601173</v>
      </c>
      <c r="AP199" s="46">
        <f>財政指標!AC31</f>
        <v>4373034</v>
      </c>
      <c r="AQ199" s="46">
        <f>財政指標!AD31</f>
        <v>4101030</v>
      </c>
      <c r="AR199" s="46">
        <f>財政指標!AE31</f>
        <v>3851442</v>
      </c>
      <c r="AS199" s="46">
        <f>財政指標!AF31</f>
        <v>3754420</v>
      </c>
      <c r="AT199" s="46">
        <f>財政指標!AG31</f>
        <v>3743807</v>
      </c>
    </row>
    <row r="200" spans="13:46" x14ac:dyDescent="0.2">
      <c r="P200" s="47" t="str">
        <f>財政指標!$B$32</f>
        <v>うち臨時財政対策債</v>
      </c>
      <c r="Q200" s="46">
        <f>財政指標!D32</f>
        <v>0</v>
      </c>
      <c r="R200" s="46">
        <f>財政指標!E32</f>
        <v>0</v>
      </c>
      <c r="S200" s="46">
        <f>財政指標!F32</f>
        <v>0</v>
      </c>
      <c r="T200" s="46">
        <f>財政指標!G32</f>
        <v>0</v>
      </c>
      <c r="U200" s="46">
        <f>財政指標!H32</f>
        <v>0</v>
      </c>
      <c r="V200" s="46">
        <f>財政指標!I32</f>
        <v>0</v>
      </c>
      <c r="W200" s="46">
        <f>財政指標!J32</f>
        <v>0</v>
      </c>
      <c r="X200" s="46">
        <f>財政指標!K32</f>
        <v>0</v>
      </c>
      <c r="Y200" s="46">
        <f>財政指標!L32</f>
        <v>0</v>
      </c>
      <c r="Z200" s="46">
        <f>財政指標!M32</f>
        <v>0</v>
      </c>
      <c r="AA200" s="46">
        <f>財政指標!N32</f>
        <v>0</v>
      </c>
      <c r="AB200" s="46">
        <f>財政指標!O32</f>
        <v>109200</v>
      </c>
      <c r="AC200" s="46">
        <f>財政指標!P32</f>
        <v>329000</v>
      </c>
      <c r="AD200" s="46">
        <f>財政指標!Q32</f>
        <v>748800</v>
      </c>
      <c r="AE200" s="46">
        <f>財政指標!R32</f>
        <v>1043300</v>
      </c>
      <c r="AF200" s="46">
        <f>財政指標!S32</f>
        <v>1266668</v>
      </c>
      <c r="AG200" s="46">
        <f>財政指標!T32</f>
        <v>1453537</v>
      </c>
      <c r="AH200" s="46">
        <f>財政指標!U32</f>
        <v>1591264</v>
      </c>
      <c r="AI200" s="46">
        <f>財政指標!V32</f>
        <v>1708725</v>
      </c>
      <c r="AJ200" s="46">
        <f>財政指標!W32</f>
        <v>1903798</v>
      </c>
      <c r="AK200" s="46">
        <f>財政指標!X32</f>
        <v>2085889</v>
      </c>
      <c r="AL200" s="46">
        <f>財政指標!Y32</f>
        <v>2256277</v>
      </c>
      <c r="AM200" s="46">
        <f>財政指標!Z32</f>
        <v>2324648</v>
      </c>
      <c r="AN200" s="46">
        <f>財政指標!AA32</f>
        <v>2447128</v>
      </c>
      <c r="AO200" s="46">
        <f>財政指標!AB32</f>
        <v>2502073</v>
      </c>
      <c r="AP200" s="46">
        <f>財政指標!AC32</f>
        <v>2572931</v>
      </c>
      <c r="AQ200" s="46">
        <f>財政指標!AD32</f>
        <v>2589150</v>
      </c>
      <c r="AR200" s="46">
        <f>財政指標!AE32</f>
        <v>2593704</v>
      </c>
      <c r="AS200" s="46">
        <f>財政指標!AF32</f>
        <v>2586682</v>
      </c>
      <c r="AT200" s="46">
        <f>財政指標!AG32</f>
        <v>2524962</v>
      </c>
    </row>
  </sheetData>
  <phoneticPr fontId="2"/>
  <pageMargins left="0.78740157480314965" right="0.78740157480314965" top="0.78740157480314965" bottom="0.72" header="0" footer="0.51181102362204722"/>
  <pageSetup paperSize="9" firstPageNumber="10" orientation="landscape" useFirstPageNumber="1" horizontalDpi="4294967293" verticalDpi="4294967293" r:id="rId1"/>
  <headerFooter alignWithMargins="0">
    <oddFooter>&amp;C-&amp;P--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10</vt:i4>
      </vt:variant>
    </vt:vector>
  </HeadingPairs>
  <TitlesOfParts>
    <vt:vector size="16" baseType="lpstr">
      <vt:lpstr>財政指標</vt:lpstr>
      <vt:lpstr>歳入</vt:lpstr>
      <vt:lpstr>税</vt:lpstr>
      <vt:lpstr>歳出（性質別）</vt:lpstr>
      <vt:lpstr>歳出（目的別）</vt:lpstr>
      <vt:lpstr>グラフ</vt:lpstr>
      <vt:lpstr>グラフ!Print_Area</vt:lpstr>
      <vt:lpstr>'歳出（性質別）'!Print_Area</vt:lpstr>
      <vt:lpstr>'歳出（目的別）'!Print_Area</vt:lpstr>
      <vt:lpstr>歳入!Print_Area</vt:lpstr>
      <vt:lpstr>税!Print_Area</vt:lpstr>
      <vt:lpstr>'歳出（性質別）'!Print_Titles</vt:lpstr>
      <vt:lpstr>'歳出（目的別）'!Print_Titles</vt:lpstr>
      <vt:lpstr>歳入!Print_Titles</vt:lpstr>
      <vt:lpstr>財政指標!Print_Titles</vt:lpstr>
      <vt:lpstr>税!Print_Titles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山口 誠英</cp:lastModifiedBy>
  <cp:lastPrinted>2011-08-29T05:04:20Z</cp:lastPrinted>
  <dcterms:created xsi:type="dcterms:W3CDTF">2002-01-04T12:12:41Z</dcterms:created>
  <dcterms:modified xsi:type="dcterms:W3CDTF">2021-07-27T14:50:13Z</dcterms:modified>
</cp:coreProperties>
</file>