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9）/"/>
    </mc:Choice>
  </mc:AlternateContent>
  <xr:revisionPtr revIDLastSave="1" documentId="13_ncr:1_{0BCA4DDA-2169-4BD4-9061-D4DF3CA08C12}" xr6:coauthVersionLast="47" xr6:coauthVersionMax="47" xr10:uidLastSave="{A650F776-E02E-4B78-93C0-CCCE8B480DC3}"/>
  <bookViews>
    <workbookView xWindow="2544" yWindow="420" windowWidth="18636" windowHeight="11808" tabRatio="601" xr2:uid="{00000000-000D-0000-FFFF-FFFF00000000}"/>
  </bookViews>
  <sheets>
    <sheet name="財政指標" sheetId="4" r:id="rId1"/>
    <sheet name="歳入" sheetId="1" r:id="rId2"/>
    <sheet name="税" sheetId="2" r:id="rId3"/>
    <sheet name="歳出（性質別）" sheetId="5" r:id="rId4"/>
    <sheet name="歳出（目的別）" sheetId="3" r:id="rId5"/>
    <sheet name="グラフ" sheetId="9" r:id="rId6"/>
  </sheets>
  <definedNames>
    <definedName name="_xlnm.Print_Area" localSheetId="5">グラフ!$A$1:$N$234</definedName>
    <definedName name="_xlnm.Print_Area" localSheetId="3">'歳出（性質別）'!$A$1:$AF$54</definedName>
    <definedName name="_xlnm.Print_Area" localSheetId="4">'歳出（目的別）'!$A$1:$AF$48</definedName>
    <definedName name="_xlnm.Print_Area" localSheetId="1">歳入!$A$1:$AF$74</definedName>
    <definedName name="_xlnm.Print_Area" localSheetId="2">税!$A$1:$AF$51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歳入!$A:$A</definedName>
    <definedName name="_xlnm.Print_Titles" localSheetId="0">財政指標!$A:$B</definedName>
    <definedName name="_xlnm.Print_Titles" localSheetId="2">税!$A:$A</definedName>
  </definedNames>
  <calcPr calcId="181029"/>
</workbook>
</file>

<file path=xl/calcChain.xml><?xml version="1.0" encoding="utf-8"?>
<calcChain xmlns="http://schemas.openxmlformats.org/spreadsheetml/2006/main">
  <c r="AE30" i="3" l="1"/>
  <c r="U30" i="3"/>
  <c r="K30" i="3"/>
  <c r="U1" i="3"/>
  <c r="AE30" i="5"/>
  <c r="U30" i="5"/>
  <c r="K30" i="5"/>
  <c r="U1" i="5"/>
  <c r="AE30" i="2"/>
  <c r="U30" i="2"/>
  <c r="K30" i="2"/>
  <c r="U1" i="2"/>
  <c r="AE38" i="1"/>
  <c r="U38" i="1"/>
  <c r="K38" i="1"/>
  <c r="U1" i="1"/>
  <c r="AT202" i="9"/>
  <c r="AT201" i="9"/>
  <c r="AT200" i="9"/>
  <c r="AT199" i="9"/>
  <c r="AT161" i="9"/>
  <c r="AT160" i="9"/>
  <c r="AT129" i="9"/>
  <c r="AT128" i="9"/>
  <c r="AT127" i="9"/>
  <c r="AT126" i="9"/>
  <c r="AT125" i="9"/>
  <c r="AT124" i="9"/>
  <c r="AT123" i="9"/>
  <c r="AT122" i="9"/>
  <c r="AT121" i="9"/>
  <c r="AT88" i="9"/>
  <c r="AT87" i="9"/>
  <c r="AT86" i="9"/>
  <c r="AT85" i="9"/>
  <c r="AT84" i="9"/>
  <c r="AT83" i="9"/>
  <c r="AT82" i="9"/>
  <c r="AT81" i="9"/>
  <c r="AT46" i="9"/>
  <c r="AT45" i="9"/>
  <c r="AT44" i="9"/>
  <c r="AT43" i="9"/>
  <c r="AT7" i="9"/>
  <c r="AT6" i="9"/>
  <c r="AT5" i="9"/>
  <c r="AT4" i="9"/>
  <c r="AT3" i="9"/>
  <c r="AT2" i="9"/>
  <c r="AF37" i="3"/>
  <c r="AF34" i="3"/>
  <c r="AF19" i="3"/>
  <c r="AF44" i="3" s="1"/>
  <c r="AF3" i="3"/>
  <c r="AF32" i="3" s="1"/>
  <c r="AF25" i="5"/>
  <c r="AF24" i="5"/>
  <c r="AF23" i="5"/>
  <c r="AF50" i="5" s="1"/>
  <c r="AF3" i="5"/>
  <c r="AF32" i="5" s="1"/>
  <c r="AF17" i="2"/>
  <c r="AF22" i="2" s="1"/>
  <c r="AF3" i="2"/>
  <c r="AF32" i="2" s="1"/>
  <c r="AF37" i="1"/>
  <c r="AF36" i="1"/>
  <c r="AF73" i="1" s="1"/>
  <c r="AF35" i="1"/>
  <c r="AF72" i="1" s="1"/>
  <c r="AF34" i="1"/>
  <c r="AF71" i="1" s="1"/>
  <c r="AF33" i="1"/>
  <c r="AF66" i="1" s="1"/>
  <c r="AF3" i="1"/>
  <c r="AF40" i="1" s="1"/>
  <c r="AG33" i="4"/>
  <c r="AG27" i="4"/>
  <c r="AG15" i="4"/>
  <c r="AT80" i="9" l="1"/>
  <c r="AT1" i="9"/>
  <c r="AT120" i="9"/>
  <c r="AT42" i="9"/>
  <c r="AT159" i="9"/>
  <c r="AF41" i="3"/>
  <c r="AF33" i="3"/>
  <c r="AF45" i="3"/>
  <c r="AF35" i="3"/>
  <c r="AF48" i="3" s="1"/>
  <c r="AF39" i="3"/>
  <c r="AF43" i="3"/>
  <c r="AF47" i="3"/>
  <c r="AF38" i="3"/>
  <c r="AF42" i="3"/>
  <c r="AF46" i="3"/>
  <c r="AF36" i="3"/>
  <c r="AF40" i="3"/>
  <c r="AF39" i="5"/>
  <c r="AF40" i="5"/>
  <c r="AF34" i="5"/>
  <c r="AF44" i="5"/>
  <c r="AF36" i="5"/>
  <c r="AF47" i="5"/>
  <c r="AF48" i="5"/>
  <c r="AF54" i="5"/>
  <c r="AF35" i="5"/>
  <c r="AF43" i="5"/>
  <c r="AF51" i="5"/>
  <c r="AF33" i="5"/>
  <c r="AF37" i="5"/>
  <c r="AF41" i="5"/>
  <c r="AF45" i="5"/>
  <c r="AF49" i="5"/>
  <c r="AF38" i="5"/>
  <c r="AF42" i="5"/>
  <c r="AF46" i="5"/>
  <c r="AF47" i="2"/>
  <c r="AF43" i="2"/>
  <c r="AF39" i="2"/>
  <c r="AF35" i="2"/>
  <c r="AF42" i="2"/>
  <c r="AF38" i="2"/>
  <c r="AF34" i="2"/>
  <c r="AF48" i="2"/>
  <c r="AF44" i="2"/>
  <c r="AF40" i="2"/>
  <c r="AF36" i="2"/>
  <c r="AF50" i="2"/>
  <c r="AF49" i="2"/>
  <c r="AF45" i="2"/>
  <c r="AF41" i="2"/>
  <c r="AF37" i="2"/>
  <c r="AF33" i="2"/>
  <c r="AF46" i="2"/>
  <c r="AF74" i="1"/>
  <c r="AF44" i="1"/>
  <c r="AF48" i="1"/>
  <c r="AF52" i="1"/>
  <c r="AF56" i="1"/>
  <c r="AF60" i="1"/>
  <c r="AF64" i="1"/>
  <c r="AF68" i="1"/>
  <c r="AF41" i="1"/>
  <c r="AF45" i="1"/>
  <c r="AF49" i="1"/>
  <c r="AF53" i="1"/>
  <c r="AF57" i="1"/>
  <c r="AF61" i="1"/>
  <c r="AF65" i="1"/>
  <c r="AF69" i="1"/>
  <c r="AF43" i="1"/>
  <c r="AF47" i="1"/>
  <c r="AF51" i="1"/>
  <c r="AF55" i="1"/>
  <c r="AF59" i="1"/>
  <c r="AF63" i="1"/>
  <c r="AF67" i="1"/>
  <c r="AF42" i="1"/>
  <c r="AF46" i="1"/>
  <c r="AF50" i="1"/>
  <c r="AF54" i="1"/>
  <c r="AF58" i="1"/>
  <c r="AF62" i="1"/>
  <c r="AF52" i="5" l="1"/>
  <c r="AF53" i="5"/>
  <c r="AF51" i="2"/>
  <c r="AF70" i="1"/>
  <c r="AS202" i="9" l="1"/>
  <c r="AS201" i="9"/>
  <c r="AS200" i="9"/>
  <c r="AS199" i="9"/>
  <c r="AS161" i="9"/>
  <c r="AS160" i="9"/>
  <c r="AS129" i="9"/>
  <c r="AS128" i="9"/>
  <c r="AS127" i="9"/>
  <c r="AS126" i="9"/>
  <c r="AS125" i="9"/>
  <c r="AS124" i="9"/>
  <c r="AS123" i="9"/>
  <c r="AS122" i="9"/>
  <c r="AS121" i="9"/>
  <c r="AS87" i="9"/>
  <c r="AS86" i="9"/>
  <c r="AS85" i="9"/>
  <c r="AS84" i="9"/>
  <c r="AS83" i="9"/>
  <c r="AS82" i="9"/>
  <c r="AS81" i="9"/>
  <c r="AS45" i="9"/>
  <c r="AS44" i="9"/>
  <c r="AS43" i="9"/>
  <c r="AS6" i="9"/>
  <c r="AS5" i="9"/>
  <c r="AS4" i="9"/>
  <c r="AS3" i="9"/>
  <c r="AS2" i="9"/>
  <c r="AE3" i="3"/>
  <c r="AS120" i="9" s="1"/>
  <c r="AE1" i="3"/>
  <c r="AE19" i="3"/>
  <c r="AE46" i="3" s="1"/>
  <c r="AE3" i="5"/>
  <c r="AS80" i="9" s="1"/>
  <c r="AE1" i="5"/>
  <c r="AE25" i="5"/>
  <c r="AE24" i="5"/>
  <c r="AE23" i="5"/>
  <c r="AE50" i="5" s="1"/>
  <c r="AE3" i="2"/>
  <c r="AE32" i="2" s="1"/>
  <c r="AE1" i="2"/>
  <c r="AE17" i="2"/>
  <c r="AE3" i="1"/>
  <c r="AE40" i="1" s="1"/>
  <c r="AE1" i="1"/>
  <c r="AE37" i="1"/>
  <c r="AE36" i="1"/>
  <c r="AE35" i="1"/>
  <c r="AE34" i="1"/>
  <c r="AE33" i="1"/>
  <c r="AE68" i="1" s="1"/>
  <c r="AF33" i="4"/>
  <c r="AF27" i="4"/>
  <c r="AF15" i="4"/>
  <c r="AS42" i="9" l="1"/>
  <c r="AS7" i="9"/>
  <c r="AE32" i="5"/>
  <c r="AE32" i="3"/>
  <c r="AS159" i="9"/>
  <c r="AS1" i="9"/>
  <c r="AS88" i="9"/>
  <c r="AE33" i="3"/>
  <c r="AE35" i="3"/>
  <c r="AE37" i="3"/>
  <c r="AE39" i="3"/>
  <c r="AE41" i="3"/>
  <c r="AE43" i="3"/>
  <c r="AE45" i="3"/>
  <c r="AE47" i="3"/>
  <c r="AE34" i="3"/>
  <c r="AE36" i="3"/>
  <c r="AE38" i="3"/>
  <c r="AE40" i="3"/>
  <c r="AE42" i="3"/>
  <c r="AE44" i="3"/>
  <c r="AE45" i="5"/>
  <c r="AE33" i="5"/>
  <c r="AE35" i="5"/>
  <c r="AE37" i="5"/>
  <c r="AE39" i="5"/>
  <c r="AE41" i="5"/>
  <c r="AE43" i="5"/>
  <c r="AE47" i="5"/>
  <c r="AE49" i="5"/>
  <c r="AE51" i="5"/>
  <c r="AE34" i="5"/>
  <c r="AE36" i="5"/>
  <c r="AE38" i="5"/>
  <c r="AE40" i="5"/>
  <c r="AE42" i="5"/>
  <c r="AE44" i="5"/>
  <c r="AE46" i="5"/>
  <c r="AE48" i="5"/>
  <c r="AE22" i="2"/>
  <c r="AS46" i="9" s="1"/>
  <c r="AE72" i="1"/>
  <c r="AE74" i="1"/>
  <c r="AE43" i="1"/>
  <c r="AE73" i="1"/>
  <c r="AE41" i="1"/>
  <c r="AE45" i="1"/>
  <c r="AE47" i="1"/>
  <c r="AE49" i="1"/>
  <c r="AE51" i="1"/>
  <c r="AE53" i="1"/>
  <c r="AE55" i="1"/>
  <c r="AE57" i="1"/>
  <c r="AE59" i="1"/>
  <c r="AE61" i="1"/>
  <c r="AE63" i="1"/>
  <c r="AE65" i="1"/>
  <c r="AE67" i="1"/>
  <c r="AE69" i="1"/>
  <c r="AE71" i="1"/>
  <c r="AE42" i="1"/>
  <c r="AE44" i="1"/>
  <c r="AE46" i="1"/>
  <c r="AE48" i="1"/>
  <c r="AE50" i="1"/>
  <c r="AE52" i="1"/>
  <c r="AE54" i="1"/>
  <c r="AE56" i="1"/>
  <c r="AE58" i="1"/>
  <c r="AE60" i="1"/>
  <c r="AE62" i="1"/>
  <c r="AE64" i="1"/>
  <c r="AE66" i="1"/>
  <c r="AE48" i="3" l="1"/>
  <c r="AE54" i="5"/>
  <c r="AE52" i="5"/>
  <c r="AE53" i="5"/>
  <c r="AE49" i="2"/>
  <c r="AE47" i="2"/>
  <c r="AE45" i="2"/>
  <c r="AE43" i="2"/>
  <c r="AE41" i="2"/>
  <c r="AE39" i="2"/>
  <c r="AE37" i="2"/>
  <c r="AE35" i="2"/>
  <c r="AE50" i="2"/>
  <c r="AE48" i="2"/>
  <c r="AE44" i="2"/>
  <c r="AE42" i="2"/>
  <c r="AE40" i="2"/>
  <c r="AE38" i="2"/>
  <c r="AE36" i="2"/>
  <c r="AE34" i="2"/>
  <c r="AE46" i="2"/>
  <c r="AE33" i="2"/>
  <c r="AE70" i="1"/>
  <c r="AE51" i="2" l="1"/>
  <c r="AR202" i="9"/>
  <c r="AR201" i="9"/>
  <c r="AR200" i="9"/>
  <c r="AR199" i="9"/>
  <c r="AR161" i="9"/>
  <c r="AR160" i="9"/>
  <c r="AR159" i="9"/>
  <c r="AR128" i="9"/>
  <c r="AR127" i="9"/>
  <c r="AR126" i="9"/>
  <c r="AR125" i="9"/>
  <c r="AR124" i="9"/>
  <c r="AR123" i="9"/>
  <c r="AR122" i="9"/>
  <c r="AR121" i="9"/>
  <c r="AR120" i="9"/>
  <c r="AR87" i="9"/>
  <c r="AR86" i="9"/>
  <c r="AR85" i="9"/>
  <c r="AR84" i="9"/>
  <c r="AR83" i="9"/>
  <c r="AR82" i="9"/>
  <c r="AR81" i="9"/>
  <c r="AR80" i="9"/>
  <c r="AR45" i="9"/>
  <c r="AR44" i="9"/>
  <c r="AR42" i="9"/>
  <c r="AR7" i="9"/>
  <c r="AR6" i="9"/>
  <c r="AR5" i="9"/>
  <c r="AR4" i="9"/>
  <c r="AR3" i="9"/>
  <c r="AR2" i="9"/>
  <c r="AR1" i="9"/>
  <c r="AD19" i="3"/>
  <c r="AD46" i="3" s="1"/>
  <c r="AD25" i="5"/>
  <c r="AD24" i="5"/>
  <c r="AD23" i="5"/>
  <c r="AD50" i="5" s="1"/>
  <c r="AD17" i="2"/>
  <c r="AD4" i="2"/>
  <c r="AR43" i="9" s="1"/>
  <c r="AD37" i="1"/>
  <c r="AD36" i="1"/>
  <c r="AD35" i="1"/>
  <c r="AD34" i="1"/>
  <c r="AD33" i="1"/>
  <c r="AD68" i="1" s="1"/>
  <c r="AE33" i="4"/>
  <c r="AE27" i="4"/>
  <c r="AE15" i="4"/>
  <c r="AR88" i="9" l="1"/>
  <c r="AR129" i="9"/>
  <c r="AD33" i="3"/>
  <c r="AD35" i="3"/>
  <c r="AD37" i="3"/>
  <c r="AD39" i="3"/>
  <c r="AD41" i="3"/>
  <c r="AD43" i="3"/>
  <c r="AD45" i="3"/>
  <c r="AD47" i="3"/>
  <c r="AD34" i="3"/>
  <c r="AD36" i="3"/>
  <c r="AD38" i="3"/>
  <c r="AD40" i="3"/>
  <c r="AD42" i="3"/>
  <c r="AD44" i="3"/>
  <c r="AD33" i="5"/>
  <c r="AD35" i="5"/>
  <c r="AD37" i="5"/>
  <c r="AD39" i="5"/>
  <c r="AD41" i="5"/>
  <c r="AD43" i="5"/>
  <c r="AD45" i="5"/>
  <c r="AD47" i="5"/>
  <c r="AD49" i="5"/>
  <c r="AD51" i="5"/>
  <c r="AD34" i="5"/>
  <c r="AD36" i="5"/>
  <c r="AD38" i="5"/>
  <c r="AD40" i="5"/>
  <c r="AD42" i="5"/>
  <c r="AD44" i="5"/>
  <c r="AD46" i="5"/>
  <c r="AD48" i="5"/>
  <c r="AD22" i="2"/>
  <c r="AR46" i="9" s="1"/>
  <c r="AD72" i="1"/>
  <c r="AD74" i="1"/>
  <c r="AD41" i="1"/>
  <c r="AD43" i="1"/>
  <c r="AD45" i="1"/>
  <c r="AD47" i="1"/>
  <c r="AD49" i="1"/>
  <c r="AD51" i="1"/>
  <c r="AD53" i="1"/>
  <c r="AD55" i="1"/>
  <c r="AD57" i="1"/>
  <c r="AD59" i="1"/>
  <c r="AD61" i="1"/>
  <c r="AD63" i="1"/>
  <c r="AD65" i="1"/>
  <c r="AD67" i="1"/>
  <c r="AD69" i="1"/>
  <c r="AD71" i="1"/>
  <c r="AD73" i="1"/>
  <c r="AD42" i="1"/>
  <c r="AD44" i="1"/>
  <c r="AD46" i="1"/>
  <c r="AD48" i="1"/>
  <c r="AD50" i="1"/>
  <c r="AD52" i="1"/>
  <c r="AD54" i="1"/>
  <c r="AD56" i="1"/>
  <c r="AD58" i="1"/>
  <c r="AD60" i="1"/>
  <c r="AD62" i="1"/>
  <c r="AD64" i="1"/>
  <c r="AD66" i="1"/>
  <c r="M196" i="9"/>
  <c r="M157" i="9"/>
  <c r="M118" i="9"/>
  <c r="AQ202" i="9"/>
  <c r="AP202" i="9"/>
  <c r="AO202" i="9"/>
  <c r="AN202" i="9"/>
  <c r="AM202" i="9"/>
  <c r="AL202" i="9"/>
  <c r="AK202" i="9"/>
  <c r="AJ202" i="9"/>
  <c r="AI202" i="9"/>
  <c r="AH202" i="9"/>
  <c r="AG202" i="9"/>
  <c r="AF202" i="9"/>
  <c r="AE202" i="9"/>
  <c r="AD202" i="9"/>
  <c r="AC202" i="9"/>
  <c r="AB202" i="9"/>
  <c r="AA202" i="9"/>
  <c r="Z202" i="9"/>
  <c r="Y202" i="9"/>
  <c r="X202" i="9"/>
  <c r="W202" i="9"/>
  <c r="V202" i="9"/>
  <c r="U202" i="9"/>
  <c r="T202" i="9"/>
  <c r="S202" i="9"/>
  <c r="P202" i="9"/>
  <c r="R202" i="9"/>
  <c r="Q202" i="9"/>
  <c r="AQ201" i="9"/>
  <c r="AQ200" i="9"/>
  <c r="AQ199" i="9"/>
  <c r="AQ161" i="9"/>
  <c r="AQ160" i="9"/>
  <c r="AQ159" i="9"/>
  <c r="AQ128" i="9"/>
  <c r="AQ127" i="9"/>
  <c r="AQ126" i="9"/>
  <c r="AQ125" i="9"/>
  <c r="AQ124" i="9"/>
  <c r="AQ123" i="9"/>
  <c r="AQ122" i="9"/>
  <c r="AQ121" i="9"/>
  <c r="AQ120" i="9"/>
  <c r="AQ87" i="9"/>
  <c r="AQ86" i="9"/>
  <c r="AQ85" i="9"/>
  <c r="AQ84" i="9"/>
  <c r="AQ83" i="9"/>
  <c r="AQ82" i="9"/>
  <c r="AQ81" i="9"/>
  <c r="AQ80" i="9"/>
  <c r="AQ45" i="9"/>
  <c r="AQ44" i="9"/>
  <c r="AQ42" i="9"/>
  <c r="AQ6" i="9"/>
  <c r="AQ5" i="9"/>
  <c r="AQ4" i="9"/>
  <c r="AQ3" i="9"/>
  <c r="AQ2" i="9"/>
  <c r="AQ1" i="9"/>
  <c r="AD48" i="3" l="1"/>
  <c r="AD54" i="5"/>
  <c r="AD52" i="5"/>
  <c r="AD53" i="5"/>
  <c r="AD49" i="2"/>
  <c r="AD47" i="2"/>
  <c r="AD45" i="2"/>
  <c r="AD43" i="2"/>
  <c r="AD41" i="2"/>
  <c r="AD39" i="2"/>
  <c r="AD37" i="2"/>
  <c r="AD35" i="2"/>
  <c r="AD50" i="2"/>
  <c r="AD48" i="2"/>
  <c r="AD44" i="2"/>
  <c r="AD42" i="2"/>
  <c r="AD40" i="2"/>
  <c r="AD38" i="2"/>
  <c r="AD36" i="2"/>
  <c r="AD34" i="2"/>
  <c r="AD46" i="2"/>
  <c r="AD33" i="2"/>
  <c r="AD70" i="1"/>
  <c r="AC19" i="3"/>
  <c r="AC25" i="5"/>
  <c r="AC24" i="5"/>
  <c r="AC23" i="5"/>
  <c r="AC17" i="2"/>
  <c r="AC4" i="2"/>
  <c r="AQ43" i="9" s="1"/>
  <c r="AC37" i="1"/>
  <c r="AC36" i="1"/>
  <c r="AC35" i="1"/>
  <c r="AC34" i="1"/>
  <c r="AC33" i="1"/>
  <c r="AD15" i="4"/>
  <c r="AD33" i="4"/>
  <c r="AD27" i="4"/>
  <c r="AD51" i="2" l="1"/>
  <c r="AC50" i="5"/>
  <c r="AQ88" i="9"/>
  <c r="AC46" i="3"/>
  <c r="AQ129" i="9"/>
  <c r="AC68" i="1"/>
  <c r="AQ7" i="9"/>
  <c r="AC33" i="3"/>
  <c r="AC35" i="3"/>
  <c r="AC37" i="3"/>
  <c r="AC39" i="3"/>
  <c r="AC41" i="3"/>
  <c r="AC43" i="3"/>
  <c r="AC45" i="3"/>
  <c r="AC47" i="3"/>
  <c r="AC34" i="3"/>
  <c r="AC36" i="3"/>
  <c r="AC38" i="3"/>
  <c r="AC40" i="3"/>
  <c r="AC42" i="3"/>
  <c r="AC44" i="3"/>
  <c r="AC33" i="5"/>
  <c r="AC35" i="5"/>
  <c r="AC37" i="5"/>
  <c r="AC39" i="5"/>
  <c r="AC41" i="5"/>
  <c r="AC43" i="5"/>
  <c r="AC45" i="5"/>
  <c r="AC47" i="5"/>
  <c r="AC49" i="5"/>
  <c r="AC51" i="5"/>
  <c r="AC34" i="5"/>
  <c r="AC36" i="5"/>
  <c r="AC38" i="5"/>
  <c r="AC40" i="5"/>
  <c r="AC42" i="5"/>
  <c r="AC44" i="5"/>
  <c r="AC46" i="5"/>
  <c r="AC48" i="5"/>
  <c r="AC22" i="2"/>
  <c r="AC72" i="1"/>
  <c r="AC74" i="1"/>
  <c r="AC41" i="1"/>
  <c r="AC43" i="1"/>
  <c r="AC45" i="1"/>
  <c r="AC47" i="1"/>
  <c r="AC49" i="1"/>
  <c r="AC51" i="1"/>
  <c r="AC53" i="1"/>
  <c r="AC55" i="1"/>
  <c r="AC57" i="1"/>
  <c r="AC59" i="1"/>
  <c r="AC61" i="1"/>
  <c r="AC63" i="1"/>
  <c r="AC65" i="1"/>
  <c r="AC67" i="1"/>
  <c r="AC69" i="1"/>
  <c r="AC71" i="1"/>
  <c r="AC73" i="1"/>
  <c r="AC42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AC33" i="2" l="1"/>
  <c r="AQ46" i="9"/>
  <c r="AC48" i="3"/>
  <c r="AC54" i="5"/>
  <c r="AC52" i="5"/>
  <c r="AC53" i="5"/>
  <c r="AC49" i="2"/>
  <c r="AC47" i="2"/>
  <c r="AC45" i="2"/>
  <c r="AC43" i="2"/>
  <c r="AC41" i="2"/>
  <c r="AC39" i="2"/>
  <c r="AC37" i="2"/>
  <c r="AC35" i="2"/>
  <c r="AC50" i="2"/>
  <c r="AC48" i="2"/>
  <c r="AC44" i="2"/>
  <c r="AC42" i="2"/>
  <c r="AC40" i="2"/>
  <c r="AC38" i="2"/>
  <c r="AC36" i="2"/>
  <c r="AC34" i="2"/>
  <c r="AC46" i="2"/>
  <c r="AC70" i="1"/>
  <c r="AC51" i="2" l="1"/>
  <c r="AP201" i="9"/>
  <c r="AO201" i="9"/>
  <c r="AN201" i="9"/>
  <c r="AM201" i="9"/>
  <c r="AP200" i="9"/>
  <c r="AO200" i="9"/>
  <c r="AN200" i="9"/>
  <c r="AM200" i="9"/>
  <c r="AP199" i="9"/>
  <c r="AO199" i="9"/>
  <c r="AN199" i="9"/>
  <c r="AM199" i="9"/>
  <c r="AP161" i="9"/>
  <c r="AO161" i="9"/>
  <c r="AN161" i="9"/>
  <c r="AM161" i="9"/>
  <c r="AP160" i="9"/>
  <c r="AO160" i="9"/>
  <c r="AN160" i="9"/>
  <c r="AM160" i="9"/>
  <c r="AP159" i="9"/>
  <c r="AO159" i="9"/>
  <c r="AN159" i="9"/>
  <c r="AM159" i="9"/>
  <c r="AP128" i="9"/>
  <c r="AO128" i="9"/>
  <c r="AN128" i="9"/>
  <c r="AM128" i="9"/>
  <c r="AP127" i="9"/>
  <c r="AO127" i="9"/>
  <c r="AN127" i="9"/>
  <c r="AM127" i="9"/>
  <c r="AP126" i="9"/>
  <c r="AO126" i="9"/>
  <c r="AN126" i="9"/>
  <c r="AM126" i="9"/>
  <c r="AP125" i="9"/>
  <c r="AO125" i="9"/>
  <c r="AN125" i="9"/>
  <c r="AM125" i="9"/>
  <c r="AP124" i="9"/>
  <c r="AO124" i="9"/>
  <c r="AN124" i="9"/>
  <c r="AM124" i="9"/>
  <c r="AP123" i="9"/>
  <c r="AO123" i="9"/>
  <c r="AN123" i="9"/>
  <c r="AM123" i="9"/>
  <c r="AP122" i="9"/>
  <c r="AO122" i="9"/>
  <c r="AN122" i="9"/>
  <c r="AM122" i="9"/>
  <c r="AP121" i="9"/>
  <c r="AO121" i="9"/>
  <c r="AN121" i="9"/>
  <c r="AM121" i="9"/>
  <c r="AP120" i="9"/>
  <c r="AO120" i="9"/>
  <c r="AN120" i="9"/>
  <c r="AM120" i="9"/>
  <c r="AP87" i="9"/>
  <c r="AO87" i="9"/>
  <c r="AN87" i="9"/>
  <c r="AM87" i="9"/>
  <c r="AP86" i="9"/>
  <c r="AO86" i="9"/>
  <c r="AN86" i="9"/>
  <c r="AM86" i="9"/>
  <c r="AP85" i="9"/>
  <c r="AO85" i="9"/>
  <c r="AN85" i="9"/>
  <c r="AM85" i="9"/>
  <c r="AP84" i="9"/>
  <c r="AO84" i="9"/>
  <c r="AN84" i="9"/>
  <c r="AM84" i="9"/>
  <c r="AP83" i="9"/>
  <c r="AO83" i="9"/>
  <c r="AN83" i="9"/>
  <c r="AM83" i="9"/>
  <c r="AP82" i="9"/>
  <c r="AO82" i="9"/>
  <c r="AN82" i="9"/>
  <c r="AM82" i="9"/>
  <c r="AP81" i="9"/>
  <c r="AO81" i="9"/>
  <c r="AN81" i="9"/>
  <c r="AM81" i="9"/>
  <c r="AP80" i="9"/>
  <c r="AO80" i="9"/>
  <c r="AN80" i="9"/>
  <c r="AM80" i="9"/>
  <c r="AP45" i="9"/>
  <c r="AO45" i="9"/>
  <c r="AN45" i="9"/>
  <c r="AM45" i="9"/>
  <c r="AP44" i="9"/>
  <c r="AO44" i="9"/>
  <c r="AN44" i="9"/>
  <c r="AM44" i="9"/>
  <c r="AP42" i="9"/>
  <c r="AO42" i="9"/>
  <c r="AN42" i="9"/>
  <c r="AM42" i="9"/>
  <c r="AP6" i="9"/>
  <c r="AO6" i="9"/>
  <c r="AN6" i="9"/>
  <c r="AM6" i="9"/>
  <c r="AP5" i="9"/>
  <c r="AO5" i="9"/>
  <c r="AN5" i="9"/>
  <c r="AM5" i="9"/>
  <c r="AP4" i="9"/>
  <c r="AO4" i="9"/>
  <c r="AN4" i="9"/>
  <c r="AM4" i="9"/>
  <c r="AP3" i="9"/>
  <c r="AO3" i="9"/>
  <c r="AN3" i="9"/>
  <c r="AM3" i="9"/>
  <c r="AP2" i="9"/>
  <c r="AO2" i="9"/>
  <c r="AN2" i="9"/>
  <c r="AM2" i="9"/>
  <c r="AP1" i="9"/>
  <c r="AO1" i="9"/>
  <c r="AN1" i="9"/>
  <c r="AM1" i="9"/>
  <c r="AB4" i="2"/>
  <c r="AP43" i="9" s="1"/>
  <c r="AA4" i="2"/>
  <c r="AO43" i="9" s="1"/>
  <c r="Z4" i="2"/>
  <c r="AN43" i="9" s="1"/>
  <c r="Y4" i="2"/>
  <c r="AM43" i="9" s="1"/>
  <c r="AB19" i="3"/>
  <c r="AB47" i="3" s="1"/>
  <c r="AA19" i="3"/>
  <c r="AA47" i="3" s="1"/>
  <c r="Z19" i="3"/>
  <c r="Z47" i="3" s="1"/>
  <c r="Y19" i="3"/>
  <c r="Y47" i="3" s="1"/>
  <c r="AB25" i="5"/>
  <c r="AA25" i="5"/>
  <c r="Z25" i="5"/>
  <c r="Y25" i="5"/>
  <c r="AB24" i="5"/>
  <c r="AA24" i="5"/>
  <c r="Z24" i="5"/>
  <c r="Y24" i="5"/>
  <c r="AB23" i="5"/>
  <c r="AB51" i="5" s="1"/>
  <c r="AA23" i="5"/>
  <c r="AA51" i="5" s="1"/>
  <c r="Z23" i="5"/>
  <c r="Z51" i="5" s="1"/>
  <c r="Y23" i="5"/>
  <c r="Y51" i="5" s="1"/>
  <c r="AB17" i="2"/>
  <c r="AA17" i="2"/>
  <c r="Z17" i="2"/>
  <c r="Y17" i="2"/>
  <c r="AB37" i="1"/>
  <c r="AA37" i="1"/>
  <c r="Z37" i="1"/>
  <c r="Y37" i="1"/>
  <c r="AB36" i="1"/>
  <c r="AA36" i="1"/>
  <c r="Z36" i="1"/>
  <c r="Y36" i="1"/>
  <c r="AB35" i="1"/>
  <c r="AA35" i="1"/>
  <c r="Z35" i="1"/>
  <c r="Y35" i="1"/>
  <c r="AB34" i="1"/>
  <c r="AA34" i="1"/>
  <c r="Z34" i="1"/>
  <c r="Y34" i="1"/>
  <c r="AB33" i="1"/>
  <c r="AB69" i="1" s="1"/>
  <c r="AA33" i="1"/>
  <c r="AA69" i="1" s="1"/>
  <c r="Z33" i="1"/>
  <c r="Z69" i="1" s="1"/>
  <c r="Y33" i="1"/>
  <c r="Y69" i="1" s="1"/>
  <c r="AM129" i="9" l="1"/>
  <c r="AO129" i="9"/>
  <c r="AM7" i="9"/>
  <c r="AO7" i="9"/>
  <c r="AM88" i="9"/>
  <c r="AO88" i="9"/>
  <c r="AN7" i="9"/>
  <c r="AP7" i="9"/>
  <c r="AN88" i="9"/>
  <c r="AP88" i="9"/>
  <c r="AN129" i="9"/>
  <c r="AP129" i="9"/>
  <c r="AB71" i="1"/>
  <c r="AB74" i="1"/>
  <c r="AB72" i="1"/>
  <c r="AB73" i="1"/>
  <c r="AA71" i="1"/>
  <c r="AA72" i="1"/>
  <c r="AA73" i="1"/>
  <c r="AA74" i="1"/>
  <c r="Z74" i="1"/>
  <c r="Z71" i="1"/>
  <c r="Z72" i="1"/>
  <c r="Z73" i="1"/>
  <c r="Y71" i="1"/>
  <c r="Y72" i="1"/>
  <c r="Y73" i="1"/>
  <c r="Y74" i="1"/>
  <c r="Z33" i="3"/>
  <c r="AB33" i="3"/>
  <c r="Z34" i="3"/>
  <c r="AB34" i="3"/>
  <c r="Z35" i="3"/>
  <c r="AB35" i="3"/>
  <c r="Z36" i="3"/>
  <c r="AB36" i="3"/>
  <c r="Z37" i="3"/>
  <c r="AB37" i="3"/>
  <c r="Z38" i="3"/>
  <c r="AB38" i="3"/>
  <c r="Z39" i="3"/>
  <c r="AB39" i="3"/>
  <c r="Z40" i="3"/>
  <c r="AB40" i="3"/>
  <c r="Z41" i="3"/>
  <c r="AB41" i="3"/>
  <c r="Z42" i="3"/>
  <c r="AB42" i="3"/>
  <c r="Z43" i="3"/>
  <c r="AB43" i="3"/>
  <c r="Z44" i="3"/>
  <c r="AB44" i="3"/>
  <c r="Z45" i="3"/>
  <c r="AB45" i="3"/>
  <c r="Z46" i="3"/>
  <c r="AB46" i="3"/>
  <c r="Y33" i="3"/>
  <c r="AA33" i="3"/>
  <c r="Y34" i="3"/>
  <c r="AA34" i="3"/>
  <c r="Y35" i="3"/>
  <c r="AA35" i="3"/>
  <c r="Y36" i="3"/>
  <c r="AA36" i="3"/>
  <c r="Y37" i="3"/>
  <c r="AA37" i="3"/>
  <c r="Y38" i="3"/>
  <c r="AA38" i="3"/>
  <c r="Y39" i="3"/>
  <c r="AA39" i="3"/>
  <c r="Y40" i="3"/>
  <c r="AA40" i="3"/>
  <c r="Y41" i="3"/>
  <c r="AA41" i="3"/>
  <c r="Y42" i="3"/>
  <c r="AA42" i="3"/>
  <c r="Y43" i="3"/>
  <c r="AA43" i="3"/>
  <c r="Y44" i="3"/>
  <c r="AA44" i="3"/>
  <c r="Y45" i="3"/>
  <c r="AA45" i="3"/>
  <c r="Y46" i="3"/>
  <c r="AA46" i="3"/>
  <c r="Z33" i="5"/>
  <c r="AB33" i="5"/>
  <c r="Z34" i="5"/>
  <c r="AB34" i="5"/>
  <c r="Z35" i="5"/>
  <c r="AB35" i="5"/>
  <c r="Z36" i="5"/>
  <c r="AB36" i="5"/>
  <c r="Z37" i="5"/>
  <c r="AB37" i="5"/>
  <c r="Z38" i="5"/>
  <c r="AB38" i="5"/>
  <c r="Z39" i="5"/>
  <c r="AB39" i="5"/>
  <c r="Z40" i="5"/>
  <c r="AB40" i="5"/>
  <c r="Z41" i="5"/>
  <c r="AB41" i="5"/>
  <c r="Z42" i="5"/>
  <c r="AB42" i="5"/>
  <c r="Z43" i="5"/>
  <c r="AB43" i="5"/>
  <c r="Z44" i="5"/>
  <c r="AB44" i="5"/>
  <c r="Z45" i="5"/>
  <c r="AB45" i="5"/>
  <c r="Z46" i="5"/>
  <c r="AB46" i="5"/>
  <c r="Z47" i="5"/>
  <c r="AB47" i="5"/>
  <c r="Z48" i="5"/>
  <c r="AB48" i="5"/>
  <c r="Z49" i="5"/>
  <c r="AB49" i="5"/>
  <c r="Z50" i="5"/>
  <c r="AB50" i="5"/>
  <c r="Y33" i="5"/>
  <c r="AA33" i="5"/>
  <c r="Y34" i="5"/>
  <c r="AA34" i="5"/>
  <c r="Y35" i="5"/>
  <c r="AA35" i="5"/>
  <c r="Y36" i="5"/>
  <c r="AA36" i="5"/>
  <c r="Y37" i="5"/>
  <c r="AA37" i="5"/>
  <c r="Y38" i="5"/>
  <c r="AA38" i="5"/>
  <c r="Y39" i="5"/>
  <c r="AA39" i="5"/>
  <c r="Y40" i="5"/>
  <c r="AA40" i="5"/>
  <c r="Y41" i="5"/>
  <c r="AA41" i="5"/>
  <c r="Y42" i="5"/>
  <c r="AA42" i="5"/>
  <c r="Y43" i="5"/>
  <c r="AA43" i="5"/>
  <c r="Y44" i="5"/>
  <c r="AA44" i="5"/>
  <c r="Y45" i="5"/>
  <c r="AA45" i="5"/>
  <c r="Y46" i="5"/>
  <c r="AA46" i="5"/>
  <c r="Y47" i="5"/>
  <c r="AA47" i="5"/>
  <c r="Y48" i="5"/>
  <c r="AA48" i="5"/>
  <c r="Y49" i="5"/>
  <c r="AA49" i="5"/>
  <c r="Y50" i="5"/>
  <c r="AA50" i="5"/>
  <c r="Z22" i="2"/>
  <c r="AN46" i="9" s="1"/>
  <c r="AB22" i="2"/>
  <c r="Y22" i="2"/>
  <c r="AM46" i="9" s="1"/>
  <c r="AA22" i="2"/>
  <c r="AO46" i="9" s="1"/>
  <c r="Y41" i="1"/>
  <c r="AA41" i="1"/>
  <c r="Y42" i="1"/>
  <c r="AA42" i="1"/>
  <c r="Y43" i="1"/>
  <c r="AA43" i="1"/>
  <c r="Y44" i="1"/>
  <c r="AA44" i="1"/>
  <c r="Y45" i="1"/>
  <c r="AA45" i="1"/>
  <c r="Y46" i="1"/>
  <c r="AA46" i="1"/>
  <c r="Y47" i="1"/>
  <c r="AA47" i="1"/>
  <c r="Y48" i="1"/>
  <c r="AA48" i="1"/>
  <c r="Y49" i="1"/>
  <c r="AA49" i="1"/>
  <c r="Y50" i="1"/>
  <c r="AA50" i="1"/>
  <c r="Y51" i="1"/>
  <c r="AA51" i="1"/>
  <c r="Y52" i="1"/>
  <c r="AA52" i="1"/>
  <c r="Y53" i="1"/>
  <c r="AA53" i="1"/>
  <c r="Y54" i="1"/>
  <c r="AA54" i="1"/>
  <c r="Y55" i="1"/>
  <c r="AA55" i="1"/>
  <c r="Y56" i="1"/>
  <c r="AA56" i="1"/>
  <c r="Y57" i="1"/>
  <c r="AA57" i="1"/>
  <c r="Y58" i="1"/>
  <c r="AA58" i="1"/>
  <c r="Y59" i="1"/>
  <c r="AA59" i="1"/>
  <c r="Y60" i="1"/>
  <c r="AA60" i="1"/>
  <c r="Y61" i="1"/>
  <c r="AA61" i="1"/>
  <c r="Y62" i="1"/>
  <c r="AA62" i="1"/>
  <c r="Y63" i="1"/>
  <c r="AA63" i="1"/>
  <c r="Y64" i="1"/>
  <c r="AA64" i="1"/>
  <c r="Y65" i="1"/>
  <c r="AA65" i="1"/>
  <c r="Y66" i="1"/>
  <c r="AA66" i="1"/>
  <c r="Y67" i="1"/>
  <c r="AA67" i="1"/>
  <c r="Y68" i="1"/>
  <c r="AA68" i="1"/>
  <c r="Z41" i="1"/>
  <c r="AB41" i="1"/>
  <c r="Z42" i="1"/>
  <c r="AB42" i="1"/>
  <c r="Z43" i="1"/>
  <c r="AB43" i="1"/>
  <c r="Z44" i="1"/>
  <c r="AB44" i="1"/>
  <c r="Z45" i="1"/>
  <c r="AB45" i="1"/>
  <c r="Z46" i="1"/>
  <c r="AB46" i="1"/>
  <c r="Z47" i="1"/>
  <c r="AB47" i="1"/>
  <c r="Z48" i="1"/>
  <c r="AB48" i="1"/>
  <c r="Z49" i="1"/>
  <c r="AB49" i="1"/>
  <c r="Z50" i="1"/>
  <c r="AB50" i="1"/>
  <c r="Z51" i="1"/>
  <c r="AB51" i="1"/>
  <c r="Z52" i="1"/>
  <c r="AB52" i="1"/>
  <c r="Z53" i="1"/>
  <c r="AB53" i="1"/>
  <c r="Z54" i="1"/>
  <c r="AB54" i="1"/>
  <c r="Z55" i="1"/>
  <c r="AB55" i="1"/>
  <c r="Z56" i="1"/>
  <c r="AB56" i="1"/>
  <c r="Z57" i="1"/>
  <c r="AB57" i="1"/>
  <c r="Z58" i="1"/>
  <c r="AB58" i="1"/>
  <c r="Z59" i="1"/>
  <c r="AB59" i="1"/>
  <c r="Z60" i="1"/>
  <c r="AB60" i="1"/>
  <c r="Z61" i="1"/>
  <c r="AB61" i="1"/>
  <c r="Z62" i="1"/>
  <c r="AB62" i="1"/>
  <c r="Z63" i="1"/>
  <c r="AB63" i="1"/>
  <c r="Z64" i="1"/>
  <c r="AB64" i="1"/>
  <c r="Z65" i="1"/>
  <c r="AB65" i="1"/>
  <c r="Z66" i="1"/>
  <c r="AB66" i="1"/>
  <c r="Z67" i="1"/>
  <c r="AB67" i="1"/>
  <c r="Z68" i="1"/>
  <c r="AB68" i="1"/>
  <c r="AB46" i="2" l="1"/>
  <c r="AP46" i="9"/>
  <c r="Y48" i="3"/>
  <c r="Z48" i="3"/>
  <c r="AA48" i="3"/>
  <c r="AB48" i="3"/>
  <c r="Y53" i="5"/>
  <c r="Y52" i="5"/>
  <c r="Z53" i="5"/>
  <c r="Z52" i="5"/>
  <c r="Y54" i="5"/>
  <c r="Z54" i="5"/>
  <c r="AA53" i="5"/>
  <c r="AA52" i="5"/>
  <c r="AB53" i="5"/>
  <c r="AB52" i="5"/>
  <c r="AA54" i="5"/>
  <c r="AB54" i="5"/>
  <c r="Y50" i="2"/>
  <c r="Y49" i="2"/>
  <c r="Y48" i="2"/>
  <c r="Y47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Z50" i="2"/>
  <c r="Z49" i="2"/>
  <c r="Z48" i="2"/>
  <c r="Z47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Y46" i="2"/>
  <c r="AA50" i="2"/>
  <c r="AA49" i="2"/>
  <c r="AA48" i="2"/>
  <c r="AA47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B50" i="2"/>
  <c r="AB49" i="2"/>
  <c r="AB48" i="2"/>
  <c r="AB47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A46" i="2"/>
  <c r="Z46" i="2"/>
  <c r="Z70" i="1"/>
  <c r="Y70" i="1"/>
  <c r="AB70" i="1"/>
  <c r="AA70" i="1"/>
  <c r="AB51" i="2" l="1"/>
  <c r="Y51" i="2"/>
  <c r="AA51" i="2"/>
  <c r="Z51" i="2"/>
  <c r="AC33" i="4" l="1"/>
  <c r="AB33" i="4"/>
  <c r="AA33" i="4"/>
  <c r="Z33" i="4"/>
  <c r="AC27" i="4"/>
  <c r="AB27" i="4"/>
  <c r="AA27" i="4"/>
  <c r="Z27" i="4"/>
  <c r="AC15" i="4"/>
  <c r="AB15" i="4"/>
  <c r="AA15" i="4"/>
  <c r="Z15" i="4"/>
  <c r="AL201" i="9"/>
  <c r="AL200" i="9"/>
  <c r="AL199" i="9"/>
  <c r="AL161" i="9"/>
  <c r="AL160" i="9"/>
  <c r="AL159" i="9"/>
  <c r="AL128" i="9"/>
  <c r="AL127" i="9"/>
  <c r="AL126" i="9"/>
  <c r="AL125" i="9"/>
  <c r="AL124" i="9"/>
  <c r="AL123" i="9"/>
  <c r="AL122" i="9"/>
  <c r="AL121" i="9"/>
  <c r="AL120" i="9"/>
  <c r="AL87" i="9"/>
  <c r="AL86" i="9"/>
  <c r="AL85" i="9"/>
  <c r="AL84" i="9"/>
  <c r="AL83" i="9"/>
  <c r="AL82" i="9"/>
  <c r="AL81" i="9"/>
  <c r="AL80" i="9"/>
  <c r="AL45" i="9"/>
  <c r="AL44" i="9"/>
  <c r="AL43" i="9"/>
  <c r="AL42" i="9"/>
  <c r="AL6" i="9"/>
  <c r="AL5" i="9"/>
  <c r="AL4" i="9"/>
  <c r="AL3" i="9"/>
  <c r="AL2" i="9"/>
  <c r="AL1" i="9"/>
  <c r="AK201" i="9"/>
  <c r="AK200" i="9"/>
  <c r="AK199" i="9"/>
  <c r="AK161" i="9"/>
  <c r="AK160" i="9"/>
  <c r="AK159" i="9"/>
  <c r="AK128" i="9"/>
  <c r="AK127" i="9"/>
  <c r="AK126" i="9"/>
  <c r="AK125" i="9"/>
  <c r="AK124" i="9"/>
  <c r="AK123" i="9"/>
  <c r="AK122" i="9"/>
  <c r="AK121" i="9"/>
  <c r="AK120" i="9"/>
  <c r="AK87" i="9"/>
  <c r="AK86" i="9"/>
  <c r="AK85" i="9"/>
  <c r="AK84" i="9"/>
  <c r="AK83" i="9"/>
  <c r="AK82" i="9"/>
  <c r="AK81" i="9"/>
  <c r="AK80" i="9"/>
  <c r="AK45" i="9"/>
  <c r="AK44" i="9"/>
  <c r="AK43" i="9"/>
  <c r="AK42" i="9"/>
  <c r="AK6" i="9"/>
  <c r="AK5" i="9"/>
  <c r="AK4" i="9"/>
  <c r="AK3" i="9"/>
  <c r="AK2" i="9"/>
  <c r="AK1" i="9"/>
  <c r="X33" i="1"/>
  <c r="X19" i="3"/>
  <c r="X40" i="3" s="1"/>
  <c r="W19" i="3"/>
  <c r="AK129" i="9" s="1"/>
  <c r="X25" i="5"/>
  <c r="X24" i="5"/>
  <c r="X23" i="5"/>
  <c r="W25" i="5"/>
  <c r="W24" i="5"/>
  <c r="W23" i="5"/>
  <c r="X17" i="2"/>
  <c r="X22" i="2" s="1"/>
  <c r="X43" i="2" s="1"/>
  <c r="W17" i="2"/>
  <c r="W22" i="2" s="1"/>
  <c r="X37" i="1"/>
  <c r="W37" i="1"/>
  <c r="W74" i="1" s="1"/>
  <c r="X36" i="1"/>
  <c r="X73" i="1" s="1"/>
  <c r="W36" i="1"/>
  <c r="X35" i="1"/>
  <c r="W35" i="1"/>
  <c r="X34" i="1"/>
  <c r="X71" i="1" s="1"/>
  <c r="W34" i="1"/>
  <c r="W33" i="1"/>
  <c r="AK7" i="9" s="1"/>
  <c r="Y33" i="4"/>
  <c r="X33" i="4"/>
  <c r="Y27" i="4"/>
  <c r="X27" i="4"/>
  <c r="Y15" i="4"/>
  <c r="X15" i="4"/>
  <c r="AJ201" i="9"/>
  <c r="AJ200" i="9"/>
  <c r="AJ199" i="9"/>
  <c r="AJ161" i="9"/>
  <c r="AJ160" i="9"/>
  <c r="AJ159" i="9"/>
  <c r="AJ128" i="9"/>
  <c r="AJ127" i="9"/>
  <c r="AJ126" i="9"/>
  <c r="AJ125" i="9"/>
  <c r="AJ124" i="9"/>
  <c r="AJ123" i="9"/>
  <c r="AJ122" i="9"/>
  <c r="AJ121" i="9"/>
  <c r="AJ120" i="9"/>
  <c r="AJ87" i="9"/>
  <c r="AJ86" i="9"/>
  <c r="AJ85" i="9"/>
  <c r="AJ84" i="9"/>
  <c r="AJ83" i="9"/>
  <c r="AJ82" i="9"/>
  <c r="AJ81" i="9"/>
  <c r="AJ80" i="9"/>
  <c r="AJ45" i="9"/>
  <c r="AJ44" i="9"/>
  <c r="AJ43" i="9"/>
  <c r="AJ42" i="9"/>
  <c r="AJ6" i="9"/>
  <c r="AJ5" i="9"/>
  <c r="AJ4" i="9"/>
  <c r="AJ3" i="9"/>
  <c r="AJ2" i="9"/>
  <c r="AJ1" i="9"/>
  <c r="V19" i="3"/>
  <c r="V25" i="5"/>
  <c r="V24" i="5"/>
  <c r="V23" i="5"/>
  <c r="AJ88" i="9" s="1"/>
  <c r="V17" i="2"/>
  <c r="V37" i="1"/>
  <c r="V36" i="1"/>
  <c r="V35" i="1"/>
  <c r="V34" i="1"/>
  <c r="V33" i="1"/>
  <c r="W33" i="4"/>
  <c r="W27" i="4"/>
  <c r="W15" i="4"/>
  <c r="AI201" i="9"/>
  <c r="AI200" i="9"/>
  <c r="AI199" i="9"/>
  <c r="AI161" i="9"/>
  <c r="AI160" i="9"/>
  <c r="AI159" i="9"/>
  <c r="AI128" i="9"/>
  <c r="AI127" i="9"/>
  <c r="AI126" i="9"/>
  <c r="AI125" i="9"/>
  <c r="AI124" i="9"/>
  <c r="AI123" i="9"/>
  <c r="AI122" i="9"/>
  <c r="AI121" i="9"/>
  <c r="AI120" i="9"/>
  <c r="AI87" i="9"/>
  <c r="AI86" i="9"/>
  <c r="AI85" i="9"/>
  <c r="AI84" i="9"/>
  <c r="AI83" i="9"/>
  <c r="AI82" i="9"/>
  <c r="AI81" i="9"/>
  <c r="AI80" i="9"/>
  <c r="AI45" i="9"/>
  <c r="AI44" i="9"/>
  <c r="AI42" i="9"/>
  <c r="AI6" i="9"/>
  <c r="AI5" i="9"/>
  <c r="AI4" i="9"/>
  <c r="AI3" i="9"/>
  <c r="AI2" i="9"/>
  <c r="AI1" i="9"/>
  <c r="U19" i="3"/>
  <c r="U40" i="3"/>
  <c r="U23" i="5"/>
  <c r="U36" i="5"/>
  <c r="U41" i="5"/>
  <c r="U25" i="5"/>
  <c r="U24" i="5"/>
  <c r="U4" i="2"/>
  <c r="U17" i="2"/>
  <c r="U37" i="1"/>
  <c r="U74" i="1" s="1"/>
  <c r="U33" i="1"/>
  <c r="U36" i="1"/>
  <c r="U35" i="1"/>
  <c r="U34" i="1"/>
  <c r="U71" i="1" s="1"/>
  <c r="U41" i="1"/>
  <c r="U48" i="1"/>
  <c r="U49" i="1"/>
  <c r="U52" i="1"/>
  <c r="U58" i="1"/>
  <c r="U61" i="1"/>
  <c r="U65" i="1"/>
  <c r="U69" i="1"/>
  <c r="V33" i="4"/>
  <c r="V27" i="4"/>
  <c r="V15" i="4"/>
  <c r="AH201" i="9"/>
  <c r="AH200" i="9"/>
  <c r="AH199" i="9"/>
  <c r="AH161" i="9"/>
  <c r="AH160" i="9"/>
  <c r="AH159" i="9"/>
  <c r="AH128" i="9"/>
  <c r="AH127" i="9"/>
  <c r="AH126" i="9"/>
  <c r="AH125" i="9"/>
  <c r="AH124" i="9"/>
  <c r="AH123" i="9"/>
  <c r="AH122" i="9"/>
  <c r="AH121" i="9"/>
  <c r="AH120" i="9"/>
  <c r="AH87" i="9"/>
  <c r="AH86" i="9"/>
  <c r="AH85" i="9"/>
  <c r="AH84" i="9"/>
  <c r="AH83" i="9"/>
  <c r="AH82" i="9"/>
  <c r="AH81" i="9"/>
  <c r="AH80" i="9"/>
  <c r="AH45" i="9"/>
  <c r="AH44" i="9"/>
  <c r="AH42" i="9"/>
  <c r="AH6" i="9"/>
  <c r="AH5" i="9"/>
  <c r="AH4" i="9"/>
  <c r="AH3" i="9"/>
  <c r="AH2" i="9"/>
  <c r="AH1" i="9"/>
  <c r="T19" i="3"/>
  <c r="T44" i="3" s="1"/>
  <c r="T23" i="5"/>
  <c r="T25" i="5"/>
  <c r="T24" i="5"/>
  <c r="T4" i="2"/>
  <c r="T17" i="2"/>
  <c r="T37" i="1"/>
  <c r="T33" i="1"/>
  <c r="T42" i="1" s="1"/>
  <c r="T36" i="1"/>
  <c r="T35" i="1"/>
  <c r="T72" i="1" s="1"/>
  <c r="T34" i="1"/>
  <c r="T50" i="1"/>
  <c r="U33" i="4"/>
  <c r="U27" i="4"/>
  <c r="U15" i="4"/>
  <c r="AG201" i="9"/>
  <c r="AG200" i="9"/>
  <c r="AF201" i="9"/>
  <c r="AF200" i="9"/>
  <c r="AG199" i="9"/>
  <c r="AF199" i="9"/>
  <c r="AG161" i="9"/>
  <c r="AG160" i="9"/>
  <c r="AG159" i="9"/>
  <c r="AG128" i="9"/>
  <c r="AG127" i="9"/>
  <c r="AG126" i="9"/>
  <c r="AG125" i="9"/>
  <c r="AG124" i="9"/>
  <c r="AG123" i="9"/>
  <c r="AG122" i="9"/>
  <c r="AG121" i="9"/>
  <c r="AG120" i="9"/>
  <c r="AG87" i="9"/>
  <c r="AG86" i="9"/>
  <c r="AG85" i="9"/>
  <c r="AG84" i="9"/>
  <c r="AG83" i="9"/>
  <c r="AG82" i="9"/>
  <c r="AG81" i="9"/>
  <c r="AG80" i="9"/>
  <c r="AG45" i="9"/>
  <c r="AG44" i="9"/>
  <c r="AG42" i="9"/>
  <c r="AG6" i="9"/>
  <c r="AG5" i="9"/>
  <c r="AG4" i="9"/>
  <c r="AG3" i="9"/>
  <c r="AG2" i="9"/>
  <c r="AG1" i="9"/>
  <c r="S19" i="3"/>
  <c r="S23" i="5"/>
  <c r="S25" i="5"/>
  <c r="S24" i="5"/>
  <c r="S4" i="2"/>
  <c r="AG43" i="9" s="1"/>
  <c r="S17" i="2"/>
  <c r="S37" i="1"/>
  <c r="S33" i="1"/>
  <c r="S36" i="1"/>
  <c r="S73" i="1" s="1"/>
  <c r="S35" i="1"/>
  <c r="S34" i="1"/>
  <c r="S44" i="1"/>
  <c r="S45" i="1"/>
  <c r="S62" i="1"/>
  <c r="S65" i="1"/>
  <c r="T33" i="4"/>
  <c r="T27" i="4"/>
  <c r="T15" i="4"/>
  <c r="AE1" i="9"/>
  <c r="AE2" i="9"/>
  <c r="AE3" i="9"/>
  <c r="AE4" i="9"/>
  <c r="AE5" i="9"/>
  <c r="AE6" i="9"/>
  <c r="AE42" i="9"/>
  <c r="AE44" i="9"/>
  <c r="AE45" i="9"/>
  <c r="AE80" i="9"/>
  <c r="AE81" i="9"/>
  <c r="AE82" i="9"/>
  <c r="AE83" i="9"/>
  <c r="AE84" i="9"/>
  <c r="AE85" i="9"/>
  <c r="AE86" i="9"/>
  <c r="AE87" i="9"/>
  <c r="AE120" i="9"/>
  <c r="AE121" i="9"/>
  <c r="AE122" i="9"/>
  <c r="AE123" i="9"/>
  <c r="AE124" i="9"/>
  <c r="AE125" i="9"/>
  <c r="AE126" i="9"/>
  <c r="AE127" i="9"/>
  <c r="AE128" i="9"/>
  <c r="AE159" i="9"/>
  <c r="AE160" i="9"/>
  <c r="AE161" i="9"/>
  <c r="AE199" i="9"/>
  <c r="AE200" i="9"/>
  <c r="AE201" i="9"/>
  <c r="AF1" i="9"/>
  <c r="AF2" i="9"/>
  <c r="AF3" i="9"/>
  <c r="AF4" i="9"/>
  <c r="AF5" i="9"/>
  <c r="AF6" i="9"/>
  <c r="R33" i="1"/>
  <c r="AF42" i="9"/>
  <c r="R4" i="2"/>
  <c r="AF43" i="9" s="1"/>
  <c r="AF44" i="9"/>
  <c r="AF45" i="9"/>
  <c r="AF80" i="9"/>
  <c r="AF81" i="9"/>
  <c r="AF82" i="9"/>
  <c r="AF83" i="9"/>
  <c r="AF84" i="9"/>
  <c r="AF85" i="9"/>
  <c r="AF86" i="9"/>
  <c r="AF87" i="9"/>
  <c r="R23" i="5"/>
  <c r="AF120" i="9"/>
  <c r="AF121" i="9"/>
  <c r="AF122" i="9"/>
  <c r="AF123" i="9"/>
  <c r="AF124" i="9"/>
  <c r="AF125" i="9"/>
  <c r="AF126" i="9"/>
  <c r="AF127" i="9"/>
  <c r="AF128" i="9"/>
  <c r="R19" i="3"/>
  <c r="R44" i="3" s="1"/>
  <c r="AF159" i="9"/>
  <c r="AF160" i="9"/>
  <c r="AF161" i="9"/>
  <c r="R37" i="3"/>
  <c r="R25" i="5"/>
  <c r="R24" i="5"/>
  <c r="R17" i="2"/>
  <c r="R37" i="1"/>
  <c r="R36" i="1"/>
  <c r="R73" i="1" s="1"/>
  <c r="R35" i="1"/>
  <c r="R72" i="1" s="1"/>
  <c r="R34" i="1"/>
  <c r="R58" i="1"/>
  <c r="R66" i="1"/>
  <c r="S33" i="4"/>
  <c r="S27" i="4"/>
  <c r="S15" i="4"/>
  <c r="S14" i="4"/>
  <c r="M79" i="9"/>
  <c r="M40" i="9"/>
  <c r="AD1" i="9"/>
  <c r="AD2" i="9"/>
  <c r="AD3" i="9"/>
  <c r="AD4" i="9"/>
  <c r="AD5" i="9"/>
  <c r="AD6" i="9"/>
  <c r="AD42" i="9"/>
  <c r="AD44" i="9"/>
  <c r="AD45" i="9"/>
  <c r="AD80" i="9"/>
  <c r="AD81" i="9"/>
  <c r="AD82" i="9"/>
  <c r="AD83" i="9"/>
  <c r="AD84" i="9"/>
  <c r="AD85" i="9"/>
  <c r="AD86" i="9"/>
  <c r="AD87" i="9"/>
  <c r="AD120" i="9"/>
  <c r="AD121" i="9"/>
  <c r="AD122" i="9"/>
  <c r="AD123" i="9"/>
  <c r="AD124" i="9"/>
  <c r="AD125" i="9"/>
  <c r="AD126" i="9"/>
  <c r="AD127" i="9"/>
  <c r="AD128" i="9"/>
  <c r="AD159" i="9"/>
  <c r="AD160" i="9"/>
  <c r="AD161" i="9"/>
  <c r="AD199" i="9"/>
  <c r="AD200" i="9"/>
  <c r="AD201" i="9"/>
  <c r="AC1" i="9"/>
  <c r="AC2" i="9"/>
  <c r="AC3" i="9"/>
  <c r="AC4" i="9"/>
  <c r="AC5" i="9"/>
  <c r="AC6" i="9"/>
  <c r="AC42" i="9"/>
  <c r="AC44" i="9"/>
  <c r="AC45" i="9"/>
  <c r="AC80" i="9"/>
  <c r="AC81" i="9"/>
  <c r="AC82" i="9"/>
  <c r="AC83" i="9"/>
  <c r="AC84" i="9"/>
  <c r="AC85" i="9"/>
  <c r="AC86" i="9"/>
  <c r="AC87" i="9"/>
  <c r="AC120" i="9"/>
  <c r="AC121" i="9"/>
  <c r="AC122" i="9"/>
  <c r="AC123" i="9"/>
  <c r="AC124" i="9"/>
  <c r="AC125" i="9"/>
  <c r="AC126" i="9"/>
  <c r="AC127" i="9"/>
  <c r="AC128" i="9"/>
  <c r="AC159" i="9"/>
  <c r="AC160" i="9"/>
  <c r="AC161" i="9"/>
  <c r="AC199" i="9"/>
  <c r="AC200" i="9"/>
  <c r="AC201" i="9"/>
  <c r="AB201" i="9"/>
  <c r="AB200" i="9"/>
  <c r="AB199" i="9"/>
  <c r="AB161" i="9"/>
  <c r="AB160" i="9"/>
  <c r="AB159" i="9"/>
  <c r="AB128" i="9"/>
  <c r="AB127" i="9"/>
  <c r="AB126" i="9"/>
  <c r="AB125" i="9"/>
  <c r="AB124" i="9"/>
  <c r="AB123" i="9"/>
  <c r="AB122" i="9"/>
  <c r="AB121" i="9"/>
  <c r="AB120" i="9"/>
  <c r="AB87" i="9"/>
  <c r="AB86" i="9"/>
  <c r="AB85" i="9"/>
  <c r="AB84" i="9"/>
  <c r="AB83" i="9"/>
  <c r="AB82" i="9"/>
  <c r="AB81" i="9"/>
  <c r="AB80" i="9"/>
  <c r="AB45" i="9"/>
  <c r="AB44" i="9"/>
  <c r="AB42" i="9"/>
  <c r="AB6" i="9"/>
  <c r="AB5" i="9"/>
  <c r="AB4" i="9"/>
  <c r="AB3" i="9"/>
  <c r="AB2" i="9"/>
  <c r="AB1" i="9"/>
  <c r="M77" i="9"/>
  <c r="M1" i="9"/>
  <c r="R5" i="9"/>
  <c r="S5" i="9"/>
  <c r="T5" i="9"/>
  <c r="U5" i="9"/>
  <c r="V5" i="9"/>
  <c r="W5" i="9"/>
  <c r="X5" i="9"/>
  <c r="Y5" i="9"/>
  <c r="Z5" i="9"/>
  <c r="AA5" i="9"/>
  <c r="R201" i="9"/>
  <c r="S201" i="9"/>
  <c r="T201" i="9"/>
  <c r="U201" i="9"/>
  <c r="V201" i="9"/>
  <c r="W201" i="9"/>
  <c r="X201" i="9"/>
  <c r="Y201" i="9"/>
  <c r="Z201" i="9"/>
  <c r="AA201" i="9"/>
  <c r="R200" i="9"/>
  <c r="S200" i="9"/>
  <c r="T200" i="9"/>
  <c r="U200" i="9"/>
  <c r="V200" i="9"/>
  <c r="W200" i="9"/>
  <c r="X200" i="9"/>
  <c r="Y200" i="9"/>
  <c r="Z200" i="9"/>
  <c r="AA200" i="9"/>
  <c r="R199" i="9"/>
  <c r="S199" i="9"/>
  <c r="T199" i="9"/>
  <c r="U199" i="9"/>
  <c r="V199" i="9"/>
  <c r="W199" i="9"/>
  <c r="X199" i="9"/>
  <c r="Y199" i="9"/>
  <c r="Z199" i="9"/>
  <c r="AA199" i="9"/>
  <c r="R160" i="9"/>
  <c r="S160" i="9"/>
  <c r="T160" i="9"/>
  <c r="U160" i="9"/>
  <c r="V160" i="9"/>
  <c r="W160" i="9"/>
  <c r="X160" i="9"/>
  <c r="Y160" i="9"/>
  <c r="Z160" i="9"/>
  <c r="AA160" i="9"/>
  <c r="R161" i="9"/>
  <c r="S161" i="9"/>
  <c r="T161" i="9"/>
  <c r="U161" i="9"/>
  <c r="V161" i="9"/>
  <c r="W161" i="9"/>
  <c r="X161" i="9"/>
  <c r="Y161" i="9"/>
  <c r="Z161" i="9"/>
  <c r="AA161" i="9"/>
  <c r="R159" i="9"/>
  <c r="S159" i="9"/>
  <c r="T159" i="9"/>
  <c r="U159" i="9"/>
  <c r="V159" i="9"/>
  <c r="W159" i="9"/>
  <c r="X159" i="9"/>
  <c r="Y159" i="9"/>
  <c r="Z159" i="9"/>
  <c r="AA159" i="9"/>
  <c r="R128" i="9"/>
  <c r="S128" i="9"/>
  <c r="T128" i="9"/>
  <c r="U128" i="9"/>
  <c r="V128" i="9"/>
  <c r="W128" i="9"/>
  <c r="X128" i="9"/>
  <c r="Y128" i="9"/>
  <c r="Z128" i="9"/>
  <c r="AA128" i="9"/>
  <c r="R127" i="9"/>
  <c r="S127" i="9"/>
  <c r="T127" i="9"/>
  <c r="U127" i="9"/>
  <c r="V127" i="9"/>
  <c r="W127" i="9"/>
  <c r="X127" i="9"/>
  <c r="Y127" i="9"/>
  <c r="Z127" i="9"/>
  <c r="AA127" i="9"/>
  <c r="R124" i="9"/>
  <c r="S124" i="9"/>
  <c r="T124" i="9"/>
  <c r="U124" i="9"/>
  <c r="V124" i="9"/>
  <c r="W124" i="9"/>
  <c r="X124" i="9"/>
  <c r="Y124" i="9"/>
  <c r="Z124" i="9"/>
  <c r="AA124" i="9"/>
  <c r="R125" i="9"/>
  <c r="S125" i="9"/>
  <c r="T125" i="9"/>
  <c r="U125" i="9"/>
  <c r="V125" i="9"/>
  <c r="W125" i="9"/>
  <c r="X125" i="9"/>
  <c r="Y125" i="9"/>
  <c r="Z125" i="9"/>
  <c r="AA125" i="9"/>
  <c r="R126" i="9"/>
  <c r="S126" i="9"/>
  <c r="T126" i="9"/>
  <c r="U126" i="9"/>
  <c r="V126" i="9"/>
  <c r="W126" i="9"/>
  <c r="X126" i="9"/>
  <c r="Y126" i="9"/>
  <c r="Z126" i="9"/>
  <c r="AA126" i="9"/>
  <c r="R123" i="9"/>
  <c r="S123" i="9"/>
  <c r="T123" i="9"/>
  <c r="U123" i="9"/>
  <c r="V123" i="9"/>
  <c r="W123" i="9"/>
  <c r="X123" i="9"/>
  <c r="Y123" i="9"/>
  <c r="Z123" i="9"/>
  <c r="AA123" i="9"/>
  <c r="R122" i="9"/>
  <c r="S122" i="9"/>
  <c r="T122" i="9"/>
  <c r="U122" i="9"/>
  <c r="V122" i="9"/>
  <c r="W122" i="9"/>
  <c r="X122" i="9"/>
  <c r="Y122" i="9"/>
  <c r="Z122" i="9"/>
  <c r="AA122" i="9"/>
  <c r="R121" i="9"/>
  <c r="S121" i="9"/>
  <c r="T121" i="9"/>
  <c r="U121" i="9"/>
  <c r="V121" i="9"/>
  <c r="W121" i="9"/>
  <c r="X121" i="9"/>
  <c r="Y121" i="9"/>
  <c r="Z121" i="9"/>
  <c r="AA121" i="9"/>
  <c r="R120" i="9"/>
  <c r="S120" i="9"/>
  <c r="T120" i="9"/>
  <c r="U120" i="9"/>
  <c r="V120" i="9"/>
  <c r="W120" i="9"/>
  <c r="X120" i="9"/>
  <c r="Y120" i="9"/>
  <c r="Z120" i="9"/>
  <c r="AA120" i="9"/>
  <c r="R87" i="9"/>
  <c r="S87" i="9"/>
  <c r="T87" i="9"/>
  <c r="U87" i="9"/>
  <c r="V87" i="9"/>
  <c r="W87" i="9"/>
  <c r="X87" i="9"/>
  <c r="Y87" i="9"/>
  <c r="Z87" i="9"/>
  <c r="AA87" i="9"/>
  <c r="R86" i="9"/>
  <c r="S86" i="9"/>
  <c r="T86" i="9"/>
  <c r="U86" i="9"/>
  <c r="V86" i="9"/>
  <c r="W86" i="9"/>
  <c r="X86" i="9"/>
  <c r="Y86" i="9"/>
  <c r="Z86" i="9"/>
  <c r="AA86" i="9"/>
  <c r="R85" i="9"/>
  <c r="S85" i="9"/>
  <c r="T85" i="9"/>
  <c r="U85" i="9"/>
  <c r="V85" i="9"/>
  <c r="W85" i="9"/>
  <c r="X85" i="9"/>
  <c r="Y85" i="9"/>
  <c r="Z85" i="9"/>
  <c r="AA85" i="9"/>
  <c r="R84" i="9"/>
  <c r="S84" i="9"/>
  <c r="T84" i="9"/>
  <c r="U84" i="9"/>
  <c r="V84" i="9"/>
  <c r="W84" i="9"/>
  <c r="X84" i="9"/>
  <c r="Y84" i="9"/>
  <c r="Z84" i="9"/>
  <c r="AA84" i="9"/>
  <c r="R83" i="9"/>
  <c r="S83" i="9"/>
  <c r="T83" i="9"/>
  <c r="U83" i="9"/>
  <c r="V83" i="9"/>
  <c r="W83" i="9"/>
  <c r="X83" i="9"/>
  <c r="Y83" i="9"/>
  <c r="Z83" i="9"/>
  <c r="AA83" i="9"/>
  <c r="R82" i="9"/>
  <c r="S82" i="9"/>
  <c r="T82" i="9"/>
  <c r="U82" i="9"/>
  <c r="V82" i="9"/>
  <c r="W82" i="9"/>
  <c r="X82" i="9"/>
  <c r="Y82" i="9"/>
  <c r="Z82" i="9"/>
  <c r="AA82" i="9"/>
  <c r="R80" i="9"/>
  <c r="S80" i="9"/>
  <c r="T80" i="9"/>
  <c r="U80" i="9"/>
  <c r="V80" i="9"/>
  <c r="W80" i="9"/>
  <c r="X80" i="9"/>
  <c r="Y80" i="9"/>
  <c r="Z80" i="9"/>
  <c r="AA80" i="9"/>
  <c r="R81" i="9"/>
  <c r="S81" i="9"/>
  <c r="T81" i="9"/>
  <c r="U81" i="9"/>
  <c r="V81" i="9"/>
  <c r="W81" i="9"/>
  <c r="X81" i="9"/>
  <c r="Y81" i="9"/>
  <c r="Z81" i="9"/>
  <c r="AA81" i="9"/>
  <c r="R45" i="9"/>
  <c r="S45" i="9"/>
  <c r="T45" i="9"/>
  <c r="U45" i="9"/>
  <c r="V45" i="9"/>
  <c r="W45" i="9"/>
  <c r="X45" i="9"/>
  <c r="Y45" i="9"/>
  <c r="Z45" i="9"/>
  <c r="AA45" i="9"/>
  <c r="R44" i="9"/>
  <c r="S44" i="9"/>
  <c r="T44" i="9"/>
  <c r="U44" i="9"/>
  <c r="V44" i="9"/>
  <c r="W44" i="9"/>
  <c r="X44" i="9"/>
  <c r="Y44" i="9"/>
  <c r="Z44" i="9"/>
  <c r="AA44" i="9"/>
  <c r="R42" i="9"/>
  <c r="S42" i="9"/>
  <c r="T42" i="9"/>
  <c r="U42" i="9"/>
  <c r="V42" i="9"/>
  <c r="W42" i="9"/>
  <c r="X42" i="9"/>
  <c r="Y42" i="9"/>
  <c r="Z42" i="9"/>
  <c r="AA42" i="9"/>
  <c r="R6" i="9"/>
  <c r="S6" i="9"/>
  <c r="T6" i="9"/>
  <c r="U6" i="9"/>
  <c r="V6" i="9"/>
  <c r="W6" i="9"/>
  <c r="X6" i="9"/>
  <c r="Y6" i="9"/>
  <c r="Z6" i="9"/>
  <c r="AA6" i="9"/>
  <c r="R4" i="9"/>
  <c r="S4" i="9"/>
  <c r="T4" i="9"/>
  <c r="U4" i="9"/>
  <c r="V4" i="9"/>
  <c r="W4" i="9"/>
  <c r="X4" i="9"/>
  <c r="Y4" i="9"/>
  <c r="Z4" i="9"/>
  <c r="AA4" i="9"/>
  <c r="R3" i="9"/>
  <c r="S3" i="9"/>
  <c r="T3" i="9"/>
  <c r="U3" i="9"/>
  <c r="V3" i="9"/>
  <c r="W3" i="9"/>
  <c r="X3" i="9"/>
  <c r="Y3" i="9"/>
  <c r="Z3" i="9"/>
  <c r="AA3" i="9"/>
  <c r="R1" i="9"/>
  <c r="S1" i="9"/>
  <c r="T1" i="9"/>
  <c r="U1" i="9"/>
  <c r="V1" i="9"/>
  <c r="W1" i="9"/>
  <c r="X1" i="9"/>
  <c r="Y1" i="9"/>
  <c r="Z1" i="9"/>
  <c r="AA1" i="9"/>
  <c r="R2" i="9"/>
  <c r="S2" i="9"/>
  <c r="T2" i="9"/>
  <c r="U2" i="9"/>
  <c r="V2" i="9"/>
  <c r="W2" i="9"/>
  <c r="X2" i="9"/>
  <c r="Y2" i="9"/>
  <c r="Z2" i="9"/>
  <c r="AA2" i="9"/>
  <c r="Q3" i="9"/>
  <c r="P159" i="9"/>
  <c r="Q159" i="9"/>
  <c r="Q160" i="9"/>
  <c r="Q161" i="9"/>
  <c r="P120" i="9"/>
  <c r="Q120" i="9"/>
  <c r="Q121" i="9"/>
  <c r="Q122" i="9"/>
  <c r="Q123" i="9"/>
  <c r="Q124" i="9"/>
  <c r="Q125" i="9"/>
  <c r="Q126" i="9"/>
  <c r="Q127" i="9"/>
  <c r="Q128" i="9"/>
  <c r="P80" i="9"/>
  <c r="Q80" i="9"/>
  <c r="Q81" i="9"/>
  <c r="Q82" i="9"/>
  <c r="Q83" i="9"/>
  <c r="Q84" i="9"/>
  <c r="Q85" i="9"/>
  <c r="Q86" i="9"/>
  <c r="Q87" i="9"/>
  <c r="Q201" i="9"/>
  <c r="Q199" i="9"/>
  <c r="Q200" i="9"/>
  <c r="Q42" i="9"/>
  <c r="Q44" i="9"/>
  <c r="Q45" i="9"/>
  <c r="Q1" i="9"/>
  <c r="Q2" i="9"/>
  <c r="Q4" i="9"/>
  <c r="Q5" i="9"/>
  <c r="Q6" i="9"/>
  <c r="P7" i="9"/>
  <c r="Q23" i="5"/>
  <c r="Q24" i="5"/>
  <c r="Q25" i="5"/>
  <c r="B23" i="5"/>
  <c r="D23" i="5"/>
  <c r="E23" i="5"/>
  <c r="F23" i="5"/>
  <c r="G23" i="5"/>
  <c r="G39" i="5" s="1"/>
  <c r="H23" i="5"/>
  <c r="I23" i="5"/>
  <c r="J23" i="5"/>
  <c r="K23" i="5"/>
  <c r="Y88" i="9" s="1"/>
  <c r="L23" i="5"/>
  <c r="M23" i="5"/>
  <c r="M50" i="5" s="1"/>
  <c r="N23" i="5"/>
  <c r="O23" i="5"/>
  <c r="O45" i="5" s="1"/>
  <c r="P23" i="5"/>
  <c r="AD88" i="9" s="1"/>
  <c r="P39" i="5"/>
  <c r="P44" i="5"/>
  <c r="P25" i="5"/>
  <c r="P24" i="5"/>
  <c r="O24" i="5"/>
  <c r="O25" i="5"/>
  <c r="O39" i="5"/>
  <c r="O49" i="5"/>
  <c r="N24" i="5"/>
  <c r="N25" i="5"/>
  <c r="N43" i="5"/>
  <c r="K1" i="5"/>
  <c r="M24" i="5"/>
  <c r="D24" i="5"/>
  <c r="M25" i="5"/>
  <c r="D25" i="5"/>
  <c r="L25" i="5"/>
  <c r="C25" i="5"/>
  <c r="L24" i="5"/>
  <c r="C24" i="5"/>
  <c r="C23" i="5"/>
  <c r="E51" i="5"/>
  <c r="G50" i="5"/>
  <c r="L49" i="5"/>
  <c r="H49" i="5"/>
  <c r="K48" i="5"/>
  <c r="D48" i="5"/>
  <c r="L46" i="5"/>
  <c r="G46" i="5"/>
  <c r="H45" i="5"/>
  <c r="K44" i="5"/>
  <c r="D44" i="5"/>
  <c r="K43" i="5"/>
  <c r="E43" i="5"/>
  <c r="K42" i="5"/>
  <c r="H42" i="5"/>
  <c r="K41" i="5"/>
  <c r="H41" i="5"/>
  <c r="D41" i="5"/>
  <c r="I39" i="5"/>
  <c r="D39" i="5"/>
  <c r="K38" i="5"/>
  <c r="K37" i="5"/>
  <c r="H37" i="5"/>
  <c r="F36" i="5"/>
  <c r="I35" i="5"/>
  <c r="H35" i="5"/>
  <c r="K34" i="5"/>
  <c r="H34" i="5"/>
  <c r="K33" i="5"/>
  <c r="H33" i="5"/>
  <c r="K25" i="5"/>
  <c r="J25" i="5"/>
  <c r="I25" i="5"/>
  <c r="K24" i="5"/>
  <c r="J24" i="5"/>
  <c r="I24" i="5"/>
  <c r="G25" i="5"/>
  <c r="F25" i="5"/>
  <c r="E25" i="5"/>
  <c r="B25" i="5"/>
  <c r="G24" i="5"/>
  <c r="F24" i="5"/>
  <c r="E24" i="5"/>
  <c r="B24" i="5"/>
  <c r="H24" i="5"/>
  <c r="H25" i="5"/>
  <c r="Q19" i="3"/>
  <c r="B19" i="3"/>
  <c r="B46" i="3" s="1"/>
  <c r="D19" i="3"/>
  <c r="E19" i="3"/>
  <c r="F19" i="3"/>
  <c r="G19" i="3"/>
  <c r="G46" i="3" s="1"/>
  <c r="H19" i="3"/>
  <c r="I19" i="3"/>
  <c r="J19" i="3"/>
  <c r="K19" i="3"/>
  <c r="K36" i="3" s="1"/>
  <c r="L19" i="3"/>
  <c r="M19" i="3"/>
  <c r="N19" i="3"/>
  <c r="O19" i="3"/>
  <c r="O34" i="3" s="1"/>
  <c r="P19" i="3"/>
  <c r="O35" i="3"/>
  <c r="O47" i="3"/>
  <c r="K1" i="3"/>
  <c r="M36" i="3"/>
  <c r="M47" i="3"/>
  <c r="C19" i="3"/>
  <c r="K46" i="3"/>
  <c r="F45" i="3"/>
  <c r="I44" i="3"/>
  <c r="G44" i="3"/>
  <c r="I43" i="3"/>
  <c r="K42" i="3"/>
  <c r="G42" i="3"/>
  <c r="I41" i="3"/>
  <c r="D41" i="3"/>
  <c r="I40" i="3"/>
  <c r="G38" i="3"/>
  <c r="L36" i="3"/>
  <c r="I36" i="3"/>
  <c r="D36" i="3"/>
  <c r="D35" i="3"/>
  <c r="I34" i="3"/>
  <c r="D33" i="3"/>
  <c r="B47" i="3"/>
  <c r="B39" i="3"/>
  <c r="Q34" i="1"/>
  <c r="Q33" i="1"/>
  <c r="Q69" i="1" s="1"/>
  <c r="Q35" i="1"/>
  <c r="Q36" i="1"/>
  <c r="Q37" i="1"/>
  <c r="Q46" i="1"/>
  <c r="Q60" i="1"/>
  <c r="P33" i="1"/>
  <c r="B33" i="1"/>
  <c r="B62" i="1" s="1"/>
  <c r="D33" i="1"/>
  <c r="E33" i="1"/>
  <c r="F33" i="1"/>
  <c r="G33" i="1"/>
  <c r="G62" i="1" s="1"/>
  <c r="H33" i="1"/>
  <c r="I33" i="1"/>
  <c r="I59" i="1" s="1"/>
  <c r="J33" i="1"/>
  <c r="K33" i="1"/>
  <c r="K49" i="1" s="1"/>
  <c r="L33" i="1"/>
  <c r="M33" i="1"/>
  <c r="M62" i="1" s="1"/>
  <c r="N33" i="1"/>
  <c r="O33" i="1"/>
  <c r="O68" i="1" s="1"/>
  <c r="P37" i="1"/>
  <c r="P74" i="1" s="1"/>
  <c r="P36" i="1"/>
  <c r="P35" i="1"/>
  <c r="P72" i="1" s="1"/>
  <c r="P34" i="1"/>
  <c r="P59" i="1"/>
  <c r="O34" i="1"/>
  <c r="O35" i="1"/>
  <c r="O36" i="1"/>
  <c r="O37" i="1"/>
  <c r="N34" i="1"/>
  <c r="N71" i="1" s="1"/>
  <c r="N35" i="1"/>
  <c r="N36" i="1"/>
  <c r="N73" i="1" s="1"/>
  <c r="N37" i="1"/>
  <c r="N74" i="1" s="1"/>
  <c r="K1" i="1"/>
  <c r="M37" i="1"/>
  <c r="M74" i="1" s="1"/>
  <c r="M36" i="1"/>
  <c r="M35" i="1"/>
  <c r="M72" i="1" s="1"/>
  <c r="M34" i="1"/>
  <c r="M43" i="1"/>
  <c r="D34" i="1"/>
  <c r="D71" i="1" s="1"/>
  <c r="D35" i="1"/>
  <c r="D36" i="1"/>
  <c r="D37" i="1"/>
  <c r="L37" i="1"/>
  <c r="L74" i="1" s="1"/>
  <c r="C37" i="1"/>
  <c r="L36" i="1"/>
  <c r="C36" i="1"/>
  <c r="L35" i="1"/>
  <c r="C35" i="1"/>
  <c r="L34" i="1"/>
  <c r="C34" i="1"/>
  <c r="C33" i="1"/>
  <c r="C42" i="1" s="1"/>
  <c r="K37" i="1"/>
  <c r="J37" i="1"/>
  <c r="I37" i="1"/>
  <c r="H37" i="1"/>
  <c r="G37" i="1"/>
  <c r="F37" i="1"/>
  <c r="F74" i="1" s="1"/>
  <c r="E37" i="1"/>
  <c r="K36" i="1"/>
  <c r="K73" i="1" s="1"/>
  <c r="J36" i="1"/>
  <c r="I36" i="1"/>
  <c r="H36" i="1"/>
  <c r="G36" i="1"/>
  <c r="F36" i="1"/>
  <c r="E36" i="1"/>
  <c r="K35" i="1"/>
  <c r="J35" i="1"/>
  <c r="J72" i="1" s="1"/>
  <c r="I35" i="1"/>
  <c r="H35" i="1"/>
  <c r="G35" i="1"/>
  <c r="F35" i="1"/>
  <c r="F72" i="1" s="1"/>
  <c r="E35" i="1"/>
  <c r="K34" i="1"/>
  <c r="J34" i="1"/>
  <c r="I34" i="1"/>
  <c r="I71" i="1" s="1"/>
  <c r="H34" i="1"/>
  <c r="G34" i="1"/>
  <c r="F34" i="1"/>
  <c r="E34" i="1"/>
  <c r="E71" i="1" s="1"/>
  <c r="J43" i="1"/>
  <c r="J50" i="1"/>
  <c r="J57" i="1"/>
  <c r="J62" i="1"/>
  <c r="J66" i="1"/>
  <c r="H63" i="1"/>
  <c r="G61" i="1"/>
  <c r="F42" i="1"/>
  <c r="F43" i="1"/>
  <c r="F48" i="1"/>
  <c r="F49" i="1"/>
  <c r="F52" i="1"/>
  <c r="F53" i="1"/>
  <c r="F57" i="1"/>
  <c r="F58" i="1"/>
  <c r="F61" i="1"/>
  <c r="F62" i="1"/>
  <c r="F65" i="1"/>
  <c r="F66" i="1"/>
  <c r="D42" i="1"/>
  <c r="D52" i="1"/>
  <c r="D59" i="1"/>
  <c r="D66" i="1"/>
  <c r="B56" i="1"/>
  <c r="B37" i="1"/>
  <c r="B36" i="1"/>
  <c r="B35" i="1"/>
  <c r="B34" i="1"/>
  <c r="R33" i="4"/>
  <c r="R14" i="4"/>
  <c r="R15" i="4"/>
  <c r="R27" i="4"/>
  <c r="Q33" i="4"/>
  <c r="Q27" i="4"/>
  <c r="Q15" i="4"/>
  <c r="Q14" i="4"/>
  <c r="P14" i="4"/>
  <c r="P15" i="4"/>
  <c r="P27" i="4"/>
  <c r="P33" i="4"/>
  <c r="O7" i="4"/>
  <c r="O9" i="4" s="1"/>
  <c r="O15" i="4" s="1"/>
  <c r="O14" i="4"/>
  <c r="O27" i="4"/>
  <c r="O33" i="4"/>
  <c r="D33" i="4"/>
  <c r="C33" i="4"/>
  <c r="D27" i="4"/>
  <c r="C27" i="4"/>
  <c r="D7" i="4"/>
  <c r="D9" i="4" s="1"/>
  <c r="D15" i="4" s="1"/>
  <c r="C7" i="4"/>
  <c r="C9" i="4"/>
  <c r="C15" i="4" s="1"/>
  <c r="D14" i="4"/>
  <c r="C14" i="4"/>
  <c r="M33" i="4"/>
  <c r="L33" i="4"/>
  <c r="K33" i="4"/>
  <c r="J33" i="4"/>
  <c r="I33" i="4"/>
  <c r="H33" i="4"/>
  <c r="G33" i="4"/>
  <c r="F33" i="4"/>
  <c r="E33" i="4"/>
  <c r="M27" i="4"/>
  <c r="L27" i="4"/>
  <c r="K27" i="4"/>
  <c r="J27" i="4"/>
  <c r="I27" i="4"/>
  <c r="H27" i="4"/>
  <c r="G27" i="4"/>
  <c r="F27" i="4"/>
  <c r="E27" i="4"/>
  <c r="M7" i="4"/>
  <c r="M9" i="4" s="1"/>
  <c r="M15" i="4" s="1"/>
  <c r="L7" i="4"/>
  <c r="L9" i="4" s="1"/>
  <c r="L15" i="4" s="1"/>
  <c r="K7" i="4"/>
  <c r="K9" i="4" s="1"/>
  <c r="K15" i="4" s="1"/>
  <c r="J7" i="4"/>
  <c r="J9" i="4" s="1"/>
  <c r="J15" i="4" s="1"/>
  <c r="I7" i="4"/>
  <c r="I15" i="4"/>
  <c r="H7" i="4"/>
  <c r="H9" i="4" s="1"/>
  <c r="H15" i="4" s="1"/>
  <c r="G7" i="4"/>
  <c r="G9" i="4" s="1"/>
  <c r="G15" i="4" s="1"/>
  <c r="F7" i="4"/>
  <c r="F9" i="4" s="1"/>
  <c r="F15" i="4" s="1"/>
  <c r="E7" i="4"/>
  <c r="E9" i="4" s="1"/>
  <c r="E15" i="4" s="1"/>
  <c r="M14" i="4"/>
  <c r="L14" i="4"/>
  <c r="K14" i="4"/>
  <c r="J14" i="4"/>
  <c r="I14" i="4"/>
  <c r="H14" i="4"/>
  <c r="G14" i="4"/>
  <c r="F14" i="4"/>
  <c r="E14" i="4"/>
  <c r="N33" i="4"/>
  <c r="N27" i="4"/>
  <c r="N7" i="4"/>
  <c r="N9" i="4" s="1"/>
  <c r="N15" i="4" s="1"/>
  <c r="N14" i="4"/>
  <c r="Q4" i="2"/>
  <c r="Q17" i="2"/>
  <c r="B4" i="2"/>
  <c r="B17" i="2"/>
  <c r="D4" i="2"/>
  <c r="D17" i="2"/>
  <c r="E4" i="2"/>
  <c r="S43" i="9" s="1"/>
  <c r="E17" i="2"/>
  <c r="F4" i="2"/>
  <c r="F17" i="2"/>
  <c r="G4" i="2"/>
  <c r="U43" i="9" s="1"/>
  <c r="G17" i="2"/>
  <c r="H4" i="2"/>
  <c r="H17" i="2"/>
  <c r="I4" i="2"/>
  <c r="W43" i="9" s="1"/>
  <c r="I17" i="2"/>
  <c r="J4" i="2"/>
  <c r="X43" i="9" s="1"/>
  <c r="J17" i="2"/>
  <c r="K4" i="2"/>
  <c r="Y43" i="9" s="1"/>
  <c r="K17" i="2"/>
  <c r="L4" i="2"/>
  <c r="L17" i="2"/>
  <c r="L22" i="2" s="1"/>
  <c r="M4" i="2"/>
  <c r="M17" i="2"/>
  <c r="N4" i="2"/>
  <c r="N17" i="2"/>
  <c r="O4" i="2"/>
  <c r="AC43" i="9" s="1"/>
  <c r="O17" i="2"/>
  <c r="O22" i="2" s="1"/>
  <c r="P4" i="2"/>
  <c r="P17" i="2"/>
  <c r="C17" i="2"/>
  <c r="K1" i="2"/>
  <c r="C4" i="2"/>
  <c r="V39" i="3"/>
  <c r="V47" i="3"/>
  <c r="V34" i="3"/>
  <c r="V36" i="3"/>
  <c r="V40" i="3"/>
  <c r="V44" i="3"/>
  <c r="V37" i="3"/>
  <c r="V41" i="3"/>
  <c r="V49" i="5"/>
  <c r="V33" i="5"/>
  <c r="V37" i="5"/>
  <c r="V41" i="5"/>
  <c r="V45" i="5"/>
  <c r="V36" i="5"/>
  <c r="V40" i="5"/>
  <c r="V44" i="5"/>
  <c r="V34" i="5"/>
  <c r="V38" i="5"/>
  <c r="V42" i="5"/>
  <c r="V46" i="5"/>
  <c r="V50" i="5"/>
  <c r="V48" i="5"/>
  <c r="V35" i="5"/>
  <c r="V53" i="5" s="1"/>
  <c r="V39" i="5"/>
  <c r="V43" i="5"/>
  <c r="V47" i="5"/>
  <c r="V69" i="1"/>
  <c r="V68" i="1"/>
  <c r="V47" i="1"/>
  <c r="V51" i="1"/>
  <c r="V41" i="1"/>
  <c r="V49" i="1"/>
  <c r="V42" i="1"/>
  <c r="V54" i="1"/>
  <c r="M42" i="1"/>
  <c r="M48" i="1"/>
  <c r="M57" i="1"/>
  <c r="M65" i="1"/>
  <c r="M41" i="1"/>
  <c r="M47" i="1"/>
  <c r="M60" i="1"/>
  <c r="M64" i="1"/>
  <c r="M50" i="1"/>
  <c r="M63" i="1"/>
  <c r="M49" i="1"/>
  <c r="M66" i="1"/>
  <c r="M54" i="1"/>
  <c r="I52" i="1"/>
  <c r="I53" i="1"/>
  <c r="E63" i="1"/>
  <c r="E52" i="1"/>
  <c r="E49" i="1"/>
  <c r="P58" i="1"/>
  <c r="P68" i="1"/>
  <c r="P56" i="1"/>
  <c r="P41" i="1"/>
  <c r="R43" i="1"/>
  <c r="R47" i="1"/>
  <c r="R60" i="1"/>
  <c r="R64" i="1"/>
  <c r="R42" i="1"/>
  <c r="R54" i="1"/>
  <c r="R59" i="1"/>
  <c r="R67" i="1"/>
  <c r="R48" i="1"/>
  <c r="R65" i="1"/>
  <c r="AF7" i="9"/>
  <c r="R45" i="1"/>
  <c r="R53" i="1"/>
  <c r="R62" i="1"/>
  <c r="R61" i="1"/>
  <c r="S35" i="3"/>
  <c r="S34" i="3"/>
  <c r="S42" i="3"/>
  <c r="S46" i="3"/>
  <c r="S41" i="3"/>
  <c r="AG129" i="9"/>
  <c r="S44" i="3"/>
  <c r="T22" i="2"/>
  <c r="AH43" i="9"/>
  <c r="T33" i="2"/>
  <c r="R48" i="5"/>
  <c r="R41" i="5"/>
  <c r="R42" i="5"/>
  <c r="R40" i="5"/>
  <c r="R37" i="5"/>
  <c r="R38" i="5"/>
  <c r="Q43" i="9"/>
  <c r="X7" i="9"/>
  <c r="J41" i="1"/>
  <c r="J47" i="1"/>
  <c r="J51" i="1"/>
  <c r="J56" i="1"/>
  <c r="J60" i="1"/>
  <c r="C35" i="3"/>
  <c r="N47" i="3"/>
  <c r="AG88" i="9"/>
  <c r="S50" i="5"/>
  <c r="S34" i="5"/>
  <c r="S37" i="5"/>
  <c r="S41" i="5"/>
  <c r="S45" i="5"/>
  <c r="S47" i="5"/>
  <c r="S33" i="5"/>
  <c r="S40" i="5"/>
  <c r="S44" i="5"/>
  <c r="S49" i="5"/>
  <c r="AC129" i="9"/>
  <c r="O33" i="3"/>
  <c r="O37" i="3"/>
  <c r="O41" i="3"/>
  <c r="O45" i="3"/>
  <c r="O36" i="3"/>
  <c r="O40" i="3"/>
  <c r="O44" i="3"/>
  <c r="Y129" i="9"/>
  <c r="K47" i="3"/>
  <c r="K45" i="3"/>
  <c r="K43" i="3"/>
  <c r="K41" i="3"/>
  <c r="K39" i="3"/>
  <c r="K37" i="3"/>
  <c r="K35" i="3"/>
  <c r="K33" i="3"/>
  <c r="U129" i="9"/>
  <c r="G47" i="3"/>
  <c r="G45" i="3"/>
  <c r="G43" i="3"/>
  <c r="G41" i="3"/>
  <c r="G39" i="3"/>
  <c r="G37" i="3"/>
  <c r="G35" i="3"/>
  <c r="G33" i="3"/>
  <c r="Q129" i="9"/>
  <c r="B44" i="3"/>
  <c r="B40" i="3"/>
  <c r="B36" i="3"/>
  <c r="B45" i="3"/>
  <c r="B41" i="3"/>
  <c r="B37" i="3"/>
  <c r="B33" i="3"/>
  <c r="B48" i="3" s="1"/>
  <c r="M34" i="5"/>
  <c r="M46" i="5"/>
  <c r="M41" i="5"/>
  <c r="M45" i="5"/>
  <c r="I50" i="5"/>
  <c r="I46" i="5"/>
  <c r="I44" i="5"/>
  <c r="I42" i="5"/>
  <c r="I38" i="5"/>
  <c r="I36" i="5"/>
  <c r="I34" i="5"/>
  <c r="E48" i="5"/>
  <c r="E46" i="5"/>
  <c r="E44" i="5"/>
  <c r="E40" i="5"/>
  <c r="E38" i="5"/>
  <c r="E36" i="5"/>
  <c r="R35" i="3"/>
  <c r="R39" i="3"/>
  <c r="R43" i="3"/>
  <c r="R47" i="3"/>
  <c r="R34" i="3"/>
  <c r="R38" i="3"/>
  <c r="R42" i="3"/>
  <c r="R46" i="3"/>
  <c r="T51" i="5"/>
  <c r="T35" i="5"/>
  <c r="T38" i="5"/>
  <c r="T46" i="5"/>
  <c r="AH88" i="9"/>
  <c r="T50" i="5"/>
  <c r="T37" i="5"/>
  <c r="T41" i="5"/>
  <c r="T45" i="5"/>
  <c r="Q51" i="5"/>
  <c r="Q43" i="5"/>
  <c r="Q35" i="5"/>
  <c r="AB43" i="9"/>
  <c r="T53" i="1"/>
  <c r="T45" i="1"/>
  <c r="F67" i="1"/>
  <c r="F63" i="1"/>
  <c r="F59" i="1"/>
  <c r="F54" i="1"/>
  <c r="F50" i="1"/>
  <c r="F46" i="1"/>
  <c r="J67" i="1"/>
  <c r="J63" i="1"/>
  <c r="J58" i="1"/>
  <c r="J52" i="1"/>
  <c r="J46" i="1"/>
  <c r="N60" i="1"/>
  <c r="N45" i="3"/>
  <c r="Q46" i="5"/>
  <c r="Q38" i="5"/>
  <c r="R74" i="1"/>
  <c r="AE43" i="9"/>
  <c r="S46" i="5"/>
  <c r="S38" i="5"/>
  <c r="S51" i="5"/>
  <c r="T63" i="1"/>
  <c r="T54" i="1"/>
  <c r="T46" i="1"/>
  <c r="N50" i="1"/>
  <c r="N67" i="1"/>
  <c r="N53" i="1"/>
  <c r="T7" i="9"/>
  <c r="J46" i="3"/>
  <c r="F46" i="3"/>
  <c r="F42" i="3"/>
  <c r="Q33" i="5"/>
  <c r="Q37" i="5"/>
  <c r="Q41" i="5"/>
  <c r="Q45" i="5"/>
  <c r="Q49" i="5"/>
  <c r="Q36" i="5"/>
  <c r="Q40" i="5"/>
  <c r="Q44" i="5"/>
  <c r="Q48" i="5"/>
  <c r="T73" i="1"/>
  <c r="T71" i="1"/>
  <c r="T44" i="1"/>
  <c r="T48" i="1"/>
  <c r="T52" i="1"/>
  <c r="T57" i="1"/>
  <c r="T61" i="1"/>
  <c r="T65" i="1"/>
  <c r="T69" i="1"/>
  <c r="T43" i="1"/>
  <c r="T47" i="1"/>
  <c r="T51" i="1"/>
  <c r="T56" i="1"/>
  <c r="T60" i="1"/>
  <c r="T64" i="1"/>
  <c r="C35" i="5"/>
  <c r="N33" i="5"/>
  <c r="N37" i="5"/>
  <c r="N49" i="5"/>
  <c r="AB88" i="9"/>
  <c r="N40" i="5"/>
  <c r="N48" i="5"/>
  <c r="J45" i="5"/>
  <c r="J43" i="5"/>
  <c r="F51" i="5"/>
  <c r="F49" i="5"/>
  <c r="F47" i="5"/>
  <c r="F41" i="5"/>
  <c r="F39" i="5"/>
  <c r="F35" i="5"/>
  <c r="S43" i="1"/>
  <c r="S51" i="1"/>
  <c r="S56" i="1"/>
  <c r="S60" i="1"/>
  <c r="S42" i="1"/>
  <c r="S46" i="1"/>
  <c r="S50" i="1"/>
  <c r="S59" i="1"/>
  <c r="S63" i="1"/>
  <c r="S67" i="1"/>
  <c r="U43" i="1"/>
  <c r="U47" i="1"/>
  <c r="U51" i="1"/>
  <c r="U56" i="1"/>
  <c r="U60" i="1"/>
  <c r="U64" i="1"/>
  <c r="AI7" i="9"/>
  <c r="U42" i="1"/>
  <c r="U46" i="1"/>
  <c r="U50" i="1"/>
  <c r="U54" i="1"/>
  <c r="U59" i="1"/>
  <c r="U63" i="1"/>
  <c r="U67" i="1"/>
  <c r="U38" i="3"/>
  <c r="U46" i="3"/>
  <c r="U41" i="3"/>
  <c r="U45" i="3"/>
  <c r="S43" i="5"/>
  <c r="S36" i="5"/>
  <c r="F64" i="1"/>
  <c r="F60" i="1"/>
  <c r="F56" i="1"/>
  <c r="F51" i="1"/>
  <c r="F47" i="1"/>
  <c r="F41" i="1"/>
  <c r="J64" i="1"/>
  <c r="J59" i="1"/>
  <c r="J53" i="1"/>
  <c r="J48" i="1"/>
  <c r="N42" i="1"/>
  <c r="F41" i="3"/>
  <c r="J47" i="3"/>
  <c r="Q47" i="5"/>
  <c r="Q39" i="5"/>
  <c r="S88" i="9"/>
  <c r="R41" i="3"/>
  <c r="R33" i="3"/>
  <c r="AF129" i="9"/>
  <c r="S48" i="5"/>
  <c r="S39" i="5"/>
  <c r="T66" i="1"/>
  <c r="T58" i="1"/>
  <c r="T49" i="1"/>
  <c r="T41" i="1"/>
  <c r="T44" i="5"/>
  <c r="T47" i="5"/>
  <c r="AH7" i="9"/>
  <c r="AI43" i="9"/>
  <c r="Q65" i="1"/>
  <c r="Q52" i="1"/>
  <c r="M46" i="3"/>
  <c r="M42" i="3"/>
  <c r="M38" i="3"/>
  <c r="P46" i="5"/>
  <c r="P42" i="5"/>
  <c r="P38" i="5"/>
  <c r="P35" i="5"/>
  <c r="T47" i="3"/>
  <c r="U46" i="5"/>
  <c r="U42" i="5"/>
  <c r="U38" i="5"/>
  <c r="U35" i="5"/>
  <c r="AH46" i="9"/>
  <c r="T41" i="2"/>
  <c r="T49" i="2"/>
  <c r="T40" i="2"/>
  <c r="T50" i="2"/>
  <c r="T39" i="2"/>
  <c r="T35" i="2"/>
  <c r="T43" i="2"/>
  <c r="T46" i="2"/>
  <c r="T48" i="2"/>
  <c r="T42" i="2"/>
  <c r="W40" i="3"/>
  <c r="W34" i="3"/>
  <c r="W38" i="3"/>
  <c r="W42" i="3"/>
  <c r="W46" i="3"/>
  <c r="W33" i="3"/>
  <c r="W35" i="3"/>
  <c r="W37" i="3"/>
  <c r="W39" i="3"/>
  <c r="W41" i="3"/>
  <c r="W43" i="3"/>
  <c r="W45" i="3"/>
  <c r="W47" i="5"/>
  <c r="W48" i="5"/>
  <c r="W43" i="5"/>
  <c r="W34" i="5"/>
  <c r="W39" i="5"/>
  <c r="W33" i="5"/>
  <c r="W37" i="5"/>
  <c r="X54" i="1"/>
  <c r="X59" i="1"/>
  <c r="X67" i="1"/>
  <c r="X57" i="1"/>
  <c r="X44" i="1"/>
  <c r="W54" i="1"/>
  <c r="W67" i="1"/>
  <c r="W46" i="1"/>
  <c r="W63" i="1"/>
  <c r="W50" i="1"/>
  <c r="W42" i="1"/>
  <c r="W59" i="1"/>
  <c r="W44" i="1"/>
  <c r="W48" i="1"/>
  <c r="W52" i="1"/>
  <c r="W57" i="1"/>
  <c r="W61" i="1"/>
  <c r="W65" i="1"/>
  <c r="W69" i="1"/>
  <c r="W71" i="1"/>
  <c r="W73" i="1"/>
  <c r="W72" i="1"/>
  <c r="W41" i="1"/>
  <c r="W43" i="1"/>
  <c r="W45" i="1"/>
  <c r="W47" i="1"/>
  <c r="W49" i="1"/>
  <c r="W51" i="1"/>
  <c r="W53" i="1"/>
  <c r="W56" i="1"/>
  <c r="W58" i="1"/>
  <c r="W60" i="1"/>
  <c r="W62" i="1"/>
  <c r="W64" i="1"/>
  <c r="W66" i="1"/>
  <c r="X47" i="1"/>
  <c r="X49" i="1"/>
  <c r="X58" i="1"/>
  <c r="X60" i="1"/>
  <c r="Z43" i="9"/>
  <c r="R43" i="9"/>
  <c r="D22" i="2"/>
  <c r="N68" i="1"/>
  <c r="N69" i="1"/>
  <c r="N48" i="1"/>
  <c r="N65" i="1"/>
  <c r="N57" i="1"/>
  <c r="N47" i="1"/>
  <c r="N41" i="1"/>
  <c r="N59" i="1"/>
  <c r="N43" i="1"/>
  <c r="N62" i="1"/>
  <c r="N61" i="1"/>
  <c r="N56" i="1"/>
  <c r="N72" i="1"/>
  <c r="N46" i="1"/>
  <c r="N63" i="1"/>
  <c r="N49" i="1"/>
  <c r="N66" i="1"/>
  <c r="N52" i="1"/>
  <c r="N51" i="1"/>
  <c r="N54" i="1"/>
  <c r="AB7" i="9"/>
  <c r="N58" i="1"/>
  <c r="C48" i="5"/>
  <c r="C44" i="5"/>
  <c r="C46" i="5"/>
  <c r="C34" i="5"/>
  <c r="C50" i="5"/>
  <c r="C42" i="5"/>
  <c r="C52" i="5" s="1"/>
  <c r="C38" i="5"/>
  <c r="C36" i="5"/>
  <c r="C51" i="5"/>
  <c r="C45" i="5"/>
  <c r="C37" i="5"/>
  <c r="C49" i="5"/>
  <c r="C43" i="5"/>
  <c r="C40" i="5"/>
  <c r="C39" i="5"/>
  <c r="C33" i="5"/>
  <c r="C41" i="5"/>
  <c r="V43" i="9"/>
  <c r="H22" i="2"/>
  <c r="N64" i="1"/>
  <c r="Q22" i="2"/>
  <c r="C47" i="5"/>
  <c r="C54" i="5" s="1"/>
  <c r="L58" i="1"/>
  <c r="C52" i="1"/>
  <c r="AC7" i="9"/>
  <c r="K56" i="1"/>
  <c r="E41" i="1"/>
  <c r="E60" i="1"/>
  <c r="N34" i="3"/>
  <c r="AC88" i="9"/>
  <c r="O36" i="5"/>
  <c r="O40" i="5"/>
  <c r="O44" i="5"/>
  <c r="O51" i="5"/>
  <c r="O37" i="5"/>
  <c r="O42" i="5"/>
  <c r="O47" i="5"/>
  <c r="O33" i="5"/>
  <c r="O38" i="5"/>
  <c r="O43" i="5"/>
  <c r="O48" i="5"/>
  <c r="O35" i="5"/>
  <c r="O41" i="5"/>
  <c r="O46" i="5"/>
  <c r="O50" i="5"/>
  <c r="U88" i="9"/>
  <c r="G42" i="5"/>
  <c r="G41" i="5"/>
  <c r="G48" i="5"/>
  <c r="G45" i="5"/>
  <c r="G40" i="5"/>
  <c r="G36" i="5"/>
  <c r="G35" i="5"/>
  <c r="G44" i="5"/>
  <c r="G38" i="5"/>
  <c r="G52" i="5" s="1"/>
  <c r="G33" i="5"/>
  <c r="G51" i="5"/>
  <c r="G49" i="5"/>
  <c r="G47" i="5"/>
  <c r="G54" i="5" s="1"/>
  <c r="G43" i="5"/>
  <c r="G37" i="5"/>
  <c r="G34" i="5"/>
  <c r="I51" i="1"/>
  <c r="W7" i="9"/>
  <c r="V129" i="9"/>
  <c r="H42" i="3"/>
  <c r="H39" i="3"/>
  <c r="H36" i="3"/>
  <c r="H40" i="3"/>
  <c r="H37" i="3"/>
  <c r="H33" i="3"/>
  <c r="H41" i="3"/>
  <c r="H35" i="3"/>
  <c r="S129" i="9"/>
  <c r="E44" i="3"/>
  <c r="E41" i="3"/>
  <c r="E38" i="3"/>
  <c r="E34" i="3"/>
  <c r="E45" i="3"/>
  <c r="E39" i="3"/>
  <c r="E35" i="3"/>
  <c r="E47" i="3"/>
  <c r="E43" i="3"/>
  <c r="E40" i="3"/>
  <c r="E37" i="3"/>
  <c r="L43" i="1"/>
  <c r="L65" i="1"/>
  <c r="L63" i="1"/>
  <c r="E42" i="3"/>
  <c r="E46" i="3"/>
  <c r="K44" i="3"/>
  <c r="K38" i="3"/>
  <c r="K34" i="3"/>
  <c r="K40" i="3"/>
  <c r="Q56" i="1"/>
  <c r="B34" i="3"/>
  <c r="B42" i="3"/>
  <c r="J43" i="3"/>
  <c r="M43" i="3"/>
  <c r="M37" i="3"/>
  <c r="P45" i="3"/>
  <c r="P41" i="3"/>
  <c r="P51" i="5"/>
  <c r="P34" i="5"/>
  <c r="P50" i="5"/>
  <c r="P37" i="5"/>
  <c r="P43" i="5"/>
  <c r="P49" i="5"/>
  <c r="Z88" i="9"/>
  <c r="L42" i="5"/>
  <c r="L41" i="5"/>
  <c r="B38" i="3"/>
  <c r="J35" i="3"/>
  <c r="M45" i="3"/>
  <c r="M40" i="3"/>
  <c r="M35" i="3"/>
  <c r="P47" i="3"/>
  <c r="P39" i="3"/>
  <c r="P35" i="3"/>
  <c r="M34" i="3"/>
  <c r="I41" i="5"/>
  <c r="P41" i="5"/>
  <c r="P33" i="5"/>
  <c r="T36" i="5"/>
  <c r="T39" i="5"/>
  <c r="T49" i="5"/>
  <c r="T33" i="5"/>
  <c r="W88" i="9"/>
  <c r="I49" i="5"/>
  <c r="I37" i="5"/>
  <c r="I33" i="5"/>
  <c r="I53" i="5" s="1"/>
  <c r="V22" i="2"/>
  <c r="D33" i="5"/>
  <c r="D34" i="5"/>
  <c r="K35" i="5"/>
  <c r="D36" i="5"/>
  <c r="H36" i="5"/>
  <c r="D37" i="5"/>
  <c r="D38" i="5"/>
  <c r="K39" i="5"/>
  <c r="K40" i="5"/>
  <c r="H43" i="5"/>
  <c r="H44" i="5"/>
  <c r="D45" i="5"/>
  <c r="D46" i="5"/>
  <c r="D47" i="5"/>
  <c r="H47" i="5"/>
  <c r="H48" i="5"/>
  <c r="K51" i="5"/>
  <c r="M43" i="5"/>
  <c r="N42" i="5"/>
  <c r="R22" i="2"/>
  <c r="R33" i="2" s="1"/>
  <c r="S66" i="1"/>
  <c r="S58" i="1"/>
  <c r="S49" i="1"/>
  <c r="T38" i="3"/>
  <c r="U49" i="5"/>
  <c r="U43" i="5"/>
  <c r="U37" i="5"/>
  <c r="U50" i="5"/>
  <c r="U45" i="5"/>
  <c r="U40" i="5"/>
  <c r="U34" i="5"/>
  <c r="U51" i="5"/>
  <c r="R46" i="2"/>
  <c r="H41" i="2"/>
  <c r="H44" i="2"/>
  <c r="H36" i="2"/>
  <c r="H34" i="2"/>
  <c r="H49" i="2"/>
  <c r="H45" i="2"/>
  <c r="H38" i="2"/>
  <c r="H43" i="2"/>
  <c r="H37" i="2"/>
  <c r="H50" i="2"/>
  <c r="D44" i="2"/>
  <c r="D39" i="2"/>
  <c r="D42" i="2"/>
  <c r="D33" i="2"/>
  <c r="D43" i="2"/>
  <c r="D48" i="2"/>
  <c r="V49" i="2"/>
  <c r="V45" i="2"/>
  <c r="V47" i="2"/>
  <c r="Q45" i="2"/>
  <c r="Q48" i="2"/>
  <c r="Q36" i="2"/>
  <c r="Q34" i="2"/>
  <c r="O54" i="5"/>
  <c r="R42" i="2"/>
  <c r="R36" i="2"/>
  <c r="R44" i="2"/>
  <c r="R38" i="2"/>
  <c r="R35" i="2"/>
  <c r="R50" i="2"/>
  <c r="R37" i="2"/>
  <c r="R40" i="2"/>
  <c r="R34" i="2"/>
  <c r="R47" i="2"/>
  <c r="R41" i="2"/>
  <c r="R43" i="2"/>
  <c r="R49" i="2"/>
  <c r="R39" i="2"/>
  <c r="R45" i="2"/>
  <c r="AF46" i="9"/>
  <c r="R48" i="2"/>
  <c r="K52" i="1" l="1"/>
  <c r="O65" i="1"/>
  <c r="N70" i="1"/>
  <c r="B52" i="1"/>
  <c r="G52" i="1"/>
  <c r="K65" i="1"/>
  <c r="G72" i="1"/>
  <c r="K72" i="1"/>
  <c r="O60" i="1"/>
  <c r="O67" i="1"/>
  <c r="B64" i="1"/>
  <c r="B43" i="1"/>
  <c r="G49" i="1"/>
  <c r="K54" i="1"/>
  <c r="K58" i="1"/>
  <c r="O48" i="1"/>
  <c r="K50" i="1"/>
  <c r="O59" i="1"/>
  <c r="O42" i="1"/>
  <c r="O73" i="1"/>
  <c r="L33" i="2"/>
  <c r="L39" i="2"/>
  <c r="L38" i="2"/>
  <c r="L51" i="2" s="1"/>
  <c r="L43" i="2"/>
  <c r="L47" i="2"/>
  <c r="L42" i="2"/>
  <c r="L48" i="2"/>
  <c r="L46" i="2"/>
  <c r="L35" i="2"/>
  <c r="L36" i="2"/>
  <c r="L41" i="2"/>
  <c r="L40" i="2"/>
  <c r="L49" i="2"/>
  <c r="L44" i="2"/>
  <c r="L50" i="2"/>
  <c r="L37" i="2"/>
  <c r="Z46" i="9"/>
  <c r="L45" i="2"/>
  <c r="L34" i="2"/>
  <c r="O46" i="2"/>
  <c r="O43" i="2"/>
  <c r="O50" i="2"/>
  <c r="O35" i="2"/>
  <c r="O48" i="2"/>
  <c r="O49" i="2"/>
  <c r="AC46" i="9"/>
  <c r="O44" i="2"/>
  <c r="O41" i="2"/>
  <c r="O40" i="2"/>
  <c r="O47" i="2"/>
  <c r="O37" i="2"/>
  <c r="O45" i="2"/>
  <c r="O36" i="2"/>
  <c r="O38" i="2"/>
  <c r="O33" i="2"/>
  <c r="O51" i="2" s="1"/>
  <c r="O39" i="2"/>
  <c r="O34" i="2"/>
  <c r="O42" i="2"/>
  <c r="H52" i="1"/>
  <c r="H67" i="1"/>
  <c r="H46" i="1"/>
  <c r="C43" i="1"/>
  <c r="C49" i="1"/>
  <c r="C48" i="1"/>
  <c r="C64" i="1"/>
  <c r="L46" i="1"/>
  <c r="L62" i="1"/>
  <c r="L50" i="1"/>
  <c r="L57" i="1"/>
  <c r="L47" i="1"/>
  <c r="L67" i="1"/>
  <c r="R7" i="9"/>
  <c r="D41" i="1"/>
  <c r="D47" i="1"/>
  <c r="D51" i="1"/>
  <c r="D56" i="1"/>
  <c r="D60" i="1"/>
  <c r="D64" i="1"/>
  <c r="D43" i="1"/>
  <c r="D50" i="1"/>
  <c r="D57" i="1"/>
  <c r="D62" i="1"/>
  <c r="D67" i="1"/>
  <c r="C40" i="3"/>
  <c r="C47" i="3"/>
  <c r="AE129" i="9"/>
  <c r="Q38" i="3"/>
  <c r="Q46" i="3"/>
  <c r="Q43" i="3"/>
  <c r="Q34" i="3"/>
  <c r="AH129" i="9"/>
  <c r="T46" i="3"/>
  <c r="T36" i="3"/>
  <c r="T43" i="3"/>
  <c r="T42" i="3"/>
  <c r="X48" i="5"/>
  <c r="X35" i="5"/>
  <c r="V38" i="2"/>
  <c r="V37" i="2"/>
  <c r="L59" i="1"/>
  <c r="L61" i="1"/>
  <c r="Z7" i="9"/>
  <c r="L66" i="1"/>
  <c r="Q46" i="2"/>
  <c r="Q50" i="2"/>
  <c r="Q40" i="2"/>
  <c r="D36" i="2"/>
  <c r="D41" i="2"/>
  <c r="D46" i="2"/>
  <c r="D47" i="2"/>
  <c r="D38" i="2"/>
  <c r="X48" i="2"/>
  <c r="X37" i="3"/>
  <c r="Q35" i="3"/>
  <c r="C39" i="3"/>
  <c r="C67" i="1"/>
  <c r="D65" i="1"/>
  <c r="D58" i="1"/>
  <c r="D49" i="1"/>
  <c r="D73" i="1"/>
  <c r="H61" i="1"/>
  <c r="O69" i="1"/>
  <c r="O41" i="1"/>
  <c r="O71" i="1"/>
  <c r="O51" i="1"/>
  <c r="O57" i="1"/>
  <c r="O46" i="1"/>
  <c r="O63" i="1"/>
  <c r="K41" i="1"/>
  <c r="K51" i="1"/>
  <c r="K59" i="1"/>
  <c r="K67" i="1"/>
  <c r="K53" i="1"/>
  <c r="K63" i="1"/>
  <c r="K48" i="1"/>
  <c r="K64" i="1"/>
  <c r="K62" i="1"/>
  <c r="G48" i="1"/>
  <c r="G53" i="1"/>
  <c r="G59" i="1"/>
  <c r="G65" i="1"/>
  <c r="G42" i="1"/>
  <c r="G50" i="1"/>
  <c r="G58" i="1"/>
  <c r="G66" i="1"/>
  <c r="B41" i="1"/>
  <c r="B48" i="1"/>
  <c r="B53" i="1"/>
  <c r="B60" i="1"/>
  <c r="B65" i="1"/>
  <c r="B42" i="1"/>
  <c r="B51" i="1"/>
  <c r="B58" i="1"/>
  <c r="B66" i="1"/>
  <c r="N42" i="3"/>
  <c r="N36" i="3"/>
  <c r="N38" i="3"/>
  <c r="J45" i="3"/>
  <c r="J34" i="3"/>
  <c r="F47" i="3"/>
  <c r="F34" i="3"/>
  <c r="R39" i="5"/>
  <c r="R33" i="5"/>
  <c r="AF88" i="9"/>
  <c r="R45" i="5"/>
  <c r="R51" i="5"/>
  <c r="R43" i="5"/>
  <c r="U35" i="3"/>
  <c r="U44" i="3"/>
  <c r="U42" i="3"/>
  <c r="U37" i="3"/>
  <c r="U36" i="3"/>
  <c r="AJ7" i="9"/>
  <c r="V57" i="1"/>
  <c r="V44" i="1"/>
  <c r="V43" i="1"/>
  <c r="V60" i="1"/>
  <c r="V45" i="1"/>
  <c r="V62" i="1"/>
  <c r="V50" i="1"/>
  <c r="V65" i="1"/>
  <c r="V64" i="1"/>
  <c r="V53" i="1"/>
  <c r="V46" i="1"/>
  <c r="V74" i="1"/>
  <c r="AK88" i="9"/>
  <c r="W40" i="5"/>
  <c r="W36" i="5"/>
  <c r="W46" i="5"/>
  <c r="W50" i="5"/>
  <c r="W54" i="5" s="1"/>
  <c r="W41" i="5"/>
  <c r="X55" i="1"/>
  <c r="X46" i="1"/>
  <c r="X50" i="1"/>
  <c r="X63" i="1"/>
  <c r="X52" i="1"/>
  <c r="X45" i="1"/>
  <c r="X53" i="1"/>
  <c r="X70" i="1" s="1"/>
  <c r="X62" i="1"/>
  <c r="Q39" i="2"/>
  <c r="Q44" i="2"/>
  <c r="V42" i="2"/>
  <c r="D49" i="2"/>
  <c r="D34" i="2"/>
  <c r="D35" i="2"/>
  <c r="D37" i="2"/>
  <c r="Q45" i="3"/>
  <c r="J33" i="3"/>
  <c r="L51" i="1"/>
  <c r="L53" i="1"/>
  <c r="N33" i="3"/>
  <c r="K46" i="1"/>
  <c r="K42" i="1"/>
  <c r="O54" i="1"/>
  <c r="O61" i="1"/>
  <c r="C60" i="1"/>
  <c r="C50" i="1"/>
  <c r="X66" i="1"/>
  <c r="X56" i="1"/>
  <c r="X43" i="1"/>
  <c r="X69" i="1"/>
  <c r="X48" i="1"/>
  <c r="X42" i="1"/>
  <c r="X42" i="2"/>
  <c r="X38" i="5"/>
  <c r="W38" i="5"/>
  <c r="W42" i="5"/>
  <c r="X74" i="1"/>
  <c r="Q39" i="3"/>
  <c r="C36" i="3"/>
  <c r="U33" i="3"/>
  <c r="U34" i="3"/>
  <c r="J38" i="3"/>
  <c r="AB129" i="9"/>
  <c r="F39" i="3"/>
  <c r="N39" i="3"/>
  <c r="C43" i="3"/>
  <c r="R50" i="5"/>
  <c r="R49" i="5"/>
  <c r="R36" i="5"/>
  <c r="R47" i="5"/>
  <c r="R54" i="5" s="1"/>
  <c r="T45" i="2"/>
  <c r="T44" i="2"/>
  <c r="T38" i="2"/>
  <c r="T36" i="2"/>
  <c r="V63" i="1"/>
  <c r="V66" i="1"/>
  <c r="V72" i="1"/>
  <c r="V48" i="1"/>
  <c r="V52" i="1"/>
  <c r="C22" i="2"/>
  <c r="B74" i="1"/>
  <c r="B61" i="1"/>
  <c r="B49" i="1"/>
  <c r="C62" i="1"/>
  <c r="D63" i="1"/>
  <c r="D54" i="1"/>
  <c r="D48" i="1"/>
  <c r="G67" i="1"/>
  <c r="G57" i="1"/>
  <c r="G46" i="1"/>
  <c r="H54" i="1"/>
  <c r="K61" i="1"/>
  <c r="K47" i="1"/>
  <c r="O56" i="1"/>
  <c r="C46" i="3"/>
  <c r="Q42" i="3"/>
  <c r="N34" i="5"/>
  <c r="N51" i="5"/>
  <c r="N38" i="5"/>
  <c r="N41" i="5"/>
  <c r="N36" i="5"/>
  <c r="J51" i="5"/>
  <c r="J35" i="5"/>
  <c r="F50" i="5"/>
  <c r="F42" i="5"/>
  <c r="F45" i="5"/>
  <c r="F37" i="5"/>
  <c r="F40" i="5"/>
  <c r="S40" i="3"/>
  <c r="S39" i="3"/>
  <c r="S38" i="3"/>
  <c r="S47" i="3"/>
  <c r="S37" i="3"/>
  <c r="S36" i="3"/>
  <c r="Q33" i="2"/>
  <c r="V50" i="2"/>
  <c r="V41" i="2"/>
  <c r="D40" i="2"/>
  <c r="D51" i="2" s="1"/>
  <c r="D45" i="2"/>
  <c r="D50" i="2"/>
  <c r="R46" i="9"/>
  <c r="U47" i="3"/>
  <c r="Q40" i="3"/>
  <c r="J41" i="3"/>
  <c r="L41" i="1"/>
  <c r="L49" i="1"/>
  <c r="N41" i="3"/>
  <c r="K66" i="1"/>
  <c r="K60" i="1"/>
  <c r="Y7" i="9"/>
  <c r="O50" i="1"/>
  <c r="O52" i="1"/>
  <c r="C56" i="1"/>
  <c r="C46" i="1"/>
  <c r="H35" i="2"/>
  <c r="H47" i="2"/>
  <c r="H48" i="2"/>
  <c r="X64" i="1"/>
  <c r="X51" i="1"/>
  <c r="X41" i="1"/>
  <c r="X61" i="1"/>
  <c r="X72" i="1"/>
  <c r="X65" i="1"/>
  <c r="W45" i="5"/>
  <c r="W44" i="5"/>
  <c r="W51" i="5"/>
  <c r="W35" i="5"/>
  <c r="W53" i="5" s="1"/>
  <c r="X38" i="3"/>
  <c r="T47" i="2"/>
  <c r="T34" i="2"/>
  <c r="T37" i="2"/>
  <c r="T39" i="3"/>
  <c r="Q47" i="3"/>
  <c r="Q48" i="1"/>
  <c r="AI129" i="9"/>
  <c r="F33" i="5"/>
  <c r="F43" i="5"/>
  <c r="J37" i="5"/>
  <c r="N44" i="5"/>
  <c r="N45" i="5"/>
  <c r="F38" i="3"/>
  <c r="J42" i="3"/>
  <c r="C34" i="3"/>
  <c r="N44" i="3"/>
  <c r="R44" i="5"/>
  <c r="R34" i="5"/>
  <c r="R46" i="5"/>
  <c r="R35" i="5"/>
  <c r="S33" i="3"/>
  <c r="S48" i="3" s="1"/>
  <c r="S45" i="3"/>
  <c r="S43" i="3"/>
  <c r="V59" i="1"/>
  <c r="V58" i="1"/>
  <c r="V56" i="1"/>
  <c r="V61" i="1"/>
  <c r="V71" i="1"/>
  <c r="B71" i="1"/>
  <c r="B67" i="1"/>
  <c r="B57" i="1"/>
  <c r="B47" i="1"/>
  <c r="C57" i="1"/>
  <c r="D61" i="1"/>
  <c r="D53" i="1"/>
  <c r="D46" i="1"/>
  <c r="G63" i="1"/>
  <c r="G54" i="1"/>
  <c r="G43" i="1"/>
  <c r="H42" i="1"/>
  <c r="K57" i="1"/>
  <c r="K43" i="1"/>
  <c r="M53" i="1"/>
  <c r="M52" i="1"/>
  <c r="AA7" i="9"/>
  <c r="M56" i="1"/>
  <c r="M59" i="1"/>
  <c r="M58" i="1"/>
  <c r="M61" i="1"/>
  <c r="M51" i="1"/>
  <c r="M67" i="1"/>
  <c r="M46" i="1"/>
  <c r="E46" i="1"/>
  <c r="E66" i="1"/>
  <c r="P57" i="1"/>
  <c r="P60" i="1"/>
  <c r="P69" i="1"/>
  <c r="P54" i="1"/>
  <c r="C38" i="3"/>
  <c r="P36" i="3"/>
  <c r="P44" i="3"/>
  <c r="P37" i="3"/>
  <c r="P43" i="3"/>
  <c r="L47" i="3"/>
  <c r="L41" i="3"/>
  <c r="L39" i="3"/>
  <c r="H38" i="3"/>
  <c r="H47" i="3"/>
  <c r="H34" i="3"/>
  <c r="H48" i="3" s="1"/>
  <c r="H46" i="3"/>
  <c r="H43" i="3"/>
  <c r="H45" i="3"/>
  <c r="D46" i="3"/>
  <c r="D40" i="3"/>
  <c r="D34" i="3"/>
  <c r="Q36" i="3"/>
  <c r="F34" i="5"/>
  <c r="F52" i="5" s="1"/>
  <c r="F38" i="5"/>
  <c r="N47" i="5"/>
  <c r="I51" i="5"/>
  <c r="I48" i="5"/>
  <c r="I52" i="5" s="1"/>
  <c r="I40" i="5"/>
  <c r="I47" i="5"/>
  <c r="I45" i="5"/>
  <c r="E45" i="5"/>
  <c r="E50" i="5"/>
  <c r="E42" i="5"/>
  <c r="E34" i="5"/>
  <c r="S53" i="1"/>
  <c r="S69" i="1"/>
  <c r="S52" i="1"/>
  <c r="S47" i="1"/>
  <c r="S64" i="1"/>
  <c r="S54" i="1"/>
  <c r="S41" i="1"/>
  <c r="S57" i="1"/>
  <c r="T40" i="5"/>
  <c r="T42" i="5"/>
  <c r="T34" i="5"/>
  <c r="T53" i="5" s="1"/>
  <c r="T48" i="5"/>
  <c r="T52" i="5" s="1"/>
  <c r="T43" i="5"/>
  <c r="R49" i="1"/>
  <c r="R56" i="1"/>
  <c r="R46" i="1"/>
  <c r="R63" i="1"/>
  <c r="R57" i="1"/>
  <c r="R69" i="1"/>
  <c r="R68" i="1"/>
  <c r="U22" i="2"/>
  <c r="AJ129" i="9"/>
  <c r="V43" i="3"/>
  <c r="V46" i="3"/>
  <c r="V42" i="3"/>
  <c r="R44" i="1"/>
  <c r="R52" i="1"/>
  <c r="R71" i="1"/>
  <c r="R50" i="1"/>
  <c r="R51" i="1"/>
  <c r="V33" i="3"/>
  <c r="V38" i="3"/>
  <c r="V35" i="3"/>
  <c r="G22" i="2"/>
  <c r="E22" i="2"/>
  <c r="B72" i="1"/>
  <c r="E72" i="1"/>
  <c r="I72" i="1"/>
  <c r="G74" i="1"/>
  <c r="K74" i="1"/>
  <c r="M71" i="1"/>
  <c r="AA129" i="9"/>
  <c r="M41" i="3"/>
  <c r="W129" i="9"/>
  <c r="I37" i="3"/>
  <c r="I35" i="3"/>
  <c r="E36" i="3"/>
  <c r="E33" i="3"/>
  <c r="E48" i="3" s="1"/>
  <c r="L47" i="5"/>
  <c r="L50" i="5"/>
  <c r="L45" i="5"/>
  <c r="L36" i="5"/>
  <c r="V88" i="9"/>
  <c r="H38" i="5"/>
  <c r="D49" i="5"/>
  <c r="D40" i="5"/>
  <c r="D35" i="5"/>
  <c r="D53" i="5" s="1"/>
  <c r="R41" i="1"/>
  <c r="U45" i="1"/>
  <c r="U44" i="1"/>
  <c r="U57" i="1"/>
  <c r="U66" i="1"/>
  <c r="AI88" i="9"/>
  <c r="U48" i="5"/>
  <c r="B73" i="1"/>
  <c r="G71" i="1"/>
  <c r="K71" i="1"/>
  <c r="M73" i="1"/>
  <c r="S71" i="1"/>
  <c r="U73" i="1"/>
  <c r="N46" i="3"/>
  <c r="C44" i="3"/>
  <c r="J39" i="3"/>
  <c r="F33" i="3"/>
  <c r="F36" i="3"/>
  <c r="F40" i="3"/>
  <c r="F44" i="3"/>
  <c r="T129" i="9"/>
  <c r="J36" i="3"/>
  <c r="J40" i="3"/>
  <c r="J44" i="3"/>
  <c r="X129" i="9"/>
  <c r="N37" i="3"/>
  <c r="C42" i="3"/>
  <c r="J37" i="3"/>
  <c r="J48" i="3" s="1"/>
  <c r="N43" i="3"/>
  <c r="N35" i="3"/>
  <c r="N40" i="3"/>
  <c r="C33" i="3"/>
  <c r="C48" i="3" s="1"/>
  <c r="C37" i="3"/>
  <c r="C41" i="3"/>
  <c r="C45" i="3"/>
  <c r="F37" i="3"/>
  <c r="L37" i="3"/>
  <c r="D38" i="3"/>
  <c r="D39" i="3"/>
  <c r="D43" i="3"/>
  <c r="D44" i="3"/>
  <c r="H44" i="3"/>
  <c r="L44" i="3"/>
  <c r="L45" i="3"/>
  <c r="L46" i="3"/>
  <c r="P40" i="3"/>
  <c r="T45" i="3"/>
  <c r="T40" i="3"/>
  <c r="T35" i="3"/>
  <c r="V46" i="2"/>
  <c r="V48" i="2"/>
  <c r="T68" i="1"/>
  <c r="U43" i="3"/>
  <c r="U39" i="3"/>
  <c r="U48" i="3" s="1"/>
  <c r="V73" i="1"/>
  <c r="G53" i="5"/>
  <c r="N48" i="3"/>
  <c r="C53" i="5"/>
  <c r="W70" i="1"/>
  <c r="M70" i="1"/>
  <c r="J22" i="2"/>
  <c r="C65" i="1"/>
  <c r="C59" i="1"/>
  <c r="C53" i="1"/>
  <c r="F71" i="1"/>
  <c r="F73" i="1"/>
  <c r="J73" i="1"/>
  <c r="C72" i="1"/>
  <c r="C74" i="1"/>
  <c r="D74" i="1"/>
  <c r="D72" i="1"/>
  <c r="B35" i="3"/>
  <c r="B43" i="3"/>
  <c r="I33" i="3"/>
  <c r="G34" i="3"/>
  <c r="I38" i="3"/>
  <c r="I39" i="3"/>
  <c r="G40" i="3"/>
  <c r="I42" i="3"/>
  <c r="I45" i="3"/>
  <c r="I46" i="3"/>
  <c r="I47" i="3"/>
  <c r="M44" i="3"/>
  <c r="M39" i="3"/>
  <c r="M33" i="3"/>
  <c r="O43" i="3"/>
  <c r="Q44" i="3"/>
  <c r="Q41" i="3"/>
  <c r="Q37" i="3"/>
  <c r="Q33" i="3"/>
  <c r="L33" i="5"/>
  <c r="L34" i="5"/>
  <c r="L35" i="5"/>
  <c r="K36" i="5"/>
  <c r="K53" i="5" s="1"/>
  <c r="L37" i="5"/>
  <c r="L38" i="5"/>
  <c r="L39" i="5"/>
  <c r="L40" i="5"/>
  <c r="D42" i="5"/>
  <c r="D43" i="5"/>
  <c r="I43" i="5"/>
  <c r="L43" i="5"/>
  <c r="F44" i="5"/>
  <c r="L44" i="5"/>
  <c r="K45" i="5"/>
  <c r="F46" i="5"/>
  <c r="K46" i="5"/>
  <c r="K47" i="5"/>
  <c r="K54" i="5" s="1"/>
  <c r="F48" i="5"/>
  <c r="L48" i="5"/>
  <c r="K49" i="5"/>
  <c r="D50" i="5"/>
  <c r="K50" i="5"/>
  <c r="D51" i="5"/>
  <c r="L51" i="5"/>
  <c r="N50" i="5"/>
  <c r="N54" i="5" s="1"/>
  <c r="N46" i="5"/>
  <c r="N39" i="5"/>
  <c r="N35" i="5"/>
  <c r="P48" i="5"/>
  <c r="P40" i="5"/>
  <c r="P47" i="5"/>
  <c r="T88" i="9"/>
  <c r="R70" i="1"/>
  <c r="X33" i="2"/>
  <c r="X50" i="2"/>
  <c r="X34" i="5"/>
  <c r="X46" i="3"/>
  <c r="Q45" i="1"/>
  <c r="AE7" i="9"/>
  <c r="Q41" i="1"/>
  <c r="Q51" i="1"/>
  <c r="Q59" i="1"/>
  <c r="Q64" i="1"/>
  <c r="Q47" i="1"/>
  <c r="Q54" i="1"/>
  <c r="Q62" i="1"/>
  <c r="Q67" i="1"/>
  <c r="Q49" i="1"/>
  <c r="Q63" i="1"/>
  <c r="Q61" i="1"/>
  <c r="Q42" i="1"/>
  <c r="Q50" i="1"/>
  <c r="Q53" i="1"/>
  <c r="Q66" i="1"/>
  <c r="Q57" i="1"/>
  <c r="Q43" i="1"/>
  <c r="Q58" i="1"/>
  <c r="Q68" i="1"/>
  <c r="P54" i="5"/>
  <c r="AA88" i="9"/>
  <c r="M40" i="5"/>
  <c r="M44" i="5"/>
  <c r="M36" i="5"/>
  <c r="M47" i="5"/>
  <c r="M38" i="5"/>
  <c r="M33" i="5"/>
  <c r="M49" i="5"/>
  <c r="M51" i="5"/>
  <c r="M54" i="5" s="1"/>
  <c r="M42" i="5"/>
  <c r="M37" i="5"/>
  <c r="M39" i="5"/>
  <c r="X88" i="9"/>
  <c r="J42" i="5"/>
  <c r="J38" i="5"/>
  <c r="J48" i="5"/>
  <c r="J46" i="5"/>
  <c r="J40" i="5"/>
  <c r="J36" i="5"/>
  <c r="J34" i="5"/>
  <c r="J49" i="5"/>
  <c r="J41" i="5"/>
  <c r="J33" i="5"/>
  <c r="J47" i="5"/>
  <c r="J39" i="5"/>
  <c r="J50" i="5"/>
  <c r="J44" i="5"/>
  <c r="Q88" i="9"/>
  <c r="B36" i="5"/>
  <c r="B49" i="5"/>
  <c r="B44" i="5"/>
  <c r="B40" i="5"/>
  <c r="B33" i="5"/>
  <c r="B47" i="5"/>
  <c r="B48" i="5"/>
  <c r="B43" i="5"/>
  <c r="B39" i="5"/>
  <c r="B34" i="5"/>
  <c r="B53" i="5" s="1"/>
  <c r="B50" i="5"/>
  <c r="B46" i="5"/>
  <c r="B42" i="5"/>
  <c r="B38" i="5"/>
  <c r="B35" i="5"/>
  <c r="B37" i="5"/>
  <c r="B51" i="5"/>
  <c r="B45" i="5"/>
  <c r="AD43" i="9"/>
  <c r="P22" i="2"/>
  <c r="X50" i="5"/>
  <c r="X44" i="5"/>
  <c r="X47" i="5"/>
  <c r="X51" i="5"/>
  <c r="X45" i="5"/>
  <c r="X42" i="5"/>
  <c r="X36" i="5"/>
  <c r="X40" i="5"/>
  <c r="X33" i="5"/>
  <c r="X49" i="5"/>
  <c r="X46" i="5"/>
  <c r="Q49" i="2"/>
  <c r="Q43" i="2"/>
  <c r="AE46" i="9"/>
  <c r="Q37" i="2"/>
  <c r="Q41" i="2"/>
  <c r="V40" i="2"/>
  <c r="V34" i="2"/>
  <c r="V43" i="2"/>
  <c r="V39" i="2"/>
  <c r="AJ46" i="9"/>
  <c r="X46" i="2"/>
  <c r="X45" i="2"/>
  <c r="X41" i="5"/>
  <c r="X45" i="3"/>
  <c r="X39" i="5"/>
  <c r="AA43" i="9"/>
  <c r="M22" i="2"/>
  <c r="G37" i="2"/>
  <c r="G40" i="2"/>
  <c r="G43" i="2"/>
  <c r="G47" i="2"/>
  <c r="G45" i="2"/>
  <c r="G44" i="2"/>
  <c r="G50" i="2"/>
  <c r="G35" i="2"/>
  <c r="G48" i="2"/>
  <c r="G39" i="2"/>
  <c r="M48" i="5"/>
  <c r="AL46" i="9"/>
  <c r="X39" i="2"/>
  <c r="X38" i="2"/>
  <c r="X41" i="2"/>
  <c r="X44" i="2"/>
  <c r="X35" i="2"/>
  <c r="X34" i="2"/>
  <c r="X37" i="2"/>
  <c r="X40" i="2"/>
  <c r="AL129" i="9"/>
  <c r="X42" i="3"/>
  <c r="X33" i="3"/>
  <c r="X41" i="3"/>
  <c r="X34" i="3"/>
  <c r="X36" i="3"/>
  <c r="X35" i="3"/>
  <c r="X43" i="3"/>
  <c r="Q38" i="2"/>
  <c r="Q42" i="2"/>
  <c r="Q35" i="2"/>
  <c r="Q47" i="2"/>
  <c r="V36" i="2"/>
  <c r="V35" i="2"/>
  <c r="V33" i="2"/>
  <c r="V44" i="2"/>
  <c r="H33" i="2"/>
  <c r="H51" i="2" s="1"/>
  <c r="H40" i="2"/>
  <c r="H39" i="2"/>
  <c r="V46" i="9"/>
  <c r="H46" i="2"/>
  <c r="H42" i="2"/>
  <c r="X36" i="2"/>
  <c r="X49" i="2"/>
  <c r="X47" i="2"/>
  <c r="X37" i="5"/>
  <c r="X39" i="3"/>
  <c r="X43" i="5"/>
  <c r="X44" i="3"/>
  <c r="N22" i="2"/>
  <c r="J33" i="2"/>
  <c r="J50" i="2"/>
  <c r="J47" i="2"/>
  <c r="J49" i="2"/>
  <c r="J34" i="2"/>
  <c r="J39" i="2"/>
  <c r="J44" i="2"/>
  <c r="J43" i="2"/>
  <c r="J42" i="2"/>
  <c r="I47" i="1"/>
  <c r="I56" i="1"/>
  <c r="I46" i="1"/>
  <c r="I63" i="1"/>
  <c r="I61" i="1"/>
  <c r="I58" i="1"/>
  <c r="I48" i="1"/>
  <c r="I41" i="1"/>
  <c r="I64" i="1"/>
  <c r="I50" i="1"/>
  <c r="I67" i="1"/>
  <c r="I43" i="1"/>
  <c r="I62" i="1"/>
  <c r="I57" i="1"/>
  <c r="I60" i="1"/>
  <c r="I54" i="1"/>
  <c r="I42" i="1"/>
  <c r="I49" i="1"/>
  <c r="I66" i="1"/>
  <c r="I65" i="1"/>
  <c r="E47" i="1"/>
  <c r="E50" i="1"/>
  <c r="E67" i="1"/>
  <c r="E61" i="1"/>
  <c r="E53" i="1"/>
  <c r="E48" i="1"/>
  <c r="E74" i="1"/>
  <c r="E51" i="1"/>
  <c r="E56" i="1"/>
  <c r="E54" i="1"/>
  <c r="S7" i="9"/>
  <c r="E58" i="1"/>
  <c r="E57" i="1"/>
  <c r="E64" i="1"/>
  <c r="E59" i="1"/>
  <c r="E42" i="1"/>
  <c r="E43" i="1"/>
  <c r="E62" i="1"/>
  <c r="E65" i="1"/>
  <c r="P50" i="1"/>
  <c r="P67" i="1"/>
  <c r="P43" i="1"/>
  <c r="P62" i="1"/>
  <c r="P42" i="1"/>
  <c r="P61" i="1"/>
  <c r="P64" i="1"/>
  <c r="P63" i="1"/>
  <c r="P49" i="1"/>
  <c r="P66" i="1"/>
  <c r="P48" i="1"/>
  <c r="P65" i="1"/>
  <c r="P51" i="1"/>
  <c r="P73" i="1"/>
  <c r="P53" i="1"/>
  <c r="AD7" i="9"/>
  <c r="P52" i="1"/>
  <c r="P47" i="1"/>
  <c r="P46" i="1"/>
  <c r="B41" i="5"/>
  <c r="B22" i="2"/>
  <c r="P71" i="1"/>
  <c r="L48" i="1"/>
  <c r="L60" i="1"/>
  <c r="L71" i="1"/>
  <c r="L42" i="1"/>
  <c r="L54" i="1"/>
  <c r="L64" i="1"/>
  <c r="H41" i="1"/>
  <c r="H47" i="1"/>
  <c r="H51" i="1"/>
  <c r="H56" i="1"/>
  <c r="H60" i="1"/>
  <c r="H64" i="1"/>
  <c r="V7" i="9"/>
  <c r="H43" i="1"/>
  <c r="H49" i="1"/>
  <c r="H53" i="1"/>
  <c r="H58" i="1"/>
  <c r="H62" i="1"/>
  <c r="Q74" i="1"/>
  <c r="AE88" i="9"/>
  <c r="Q42" i="5"/>
  <c r="Q50" i="5"/>
  <c r="K48" i="3"/>
  <c r="H66" i="1"/>
  <c r="H59" i="1"/>
  <c r="H50" i="1"/>
  <c r="L56" i="1"/>
  <c r="H73" i="1"/>
  <c r="I74" i="1"/>
  <c r="U7" i="9"/>
  <c r="G41" i="1"/>
  <c r="G47" i="1"/>
  <c r="G51" i="1"/>
  <c r="G56" i="1"/>
  <c r="G60" i="1"/>
  <c r="G64" i="1"/>
  <c r="Q7" i="9"/>
  <c r="B46" i="1"/>
  <c r="B50" i="1"/>
  <c r="B54" i="1"/>
  <c r="B59" i="1"/>
  <c r="B63" i="1"/>
  <c r="Q34" i="5"/>
  <c r="Q53" i="5" s="1"/>
  <c r="S42" i="5"/>
  <c r="S35" i="5"/>
  <c r="S53" i="5" s="1"/>
  <c r="T54" i="5"/>
  <c r="K22" i="2"/>
  <c r="I22" i="2"/>
  <c r="I38" i="2" s="1"/>
  <c r="H65" i="1"/>
  <c r="H57" i="1"/>
  <c r="H48" i="1"/>
  <c r="L52" i="1"/>
  <c r="J42" i="1"/>
  <c r="J54" i="1"/>
  <c r="J65" i="1"/>
  <c r="J49" i="1"/>
  <c r="J61" i="1"/>
  <c r="Q72" i="1"/>
  <c r="AD129" i="9"/>
  <c r="P33" i="3"/>
  <c r="P42" i="3"/>
  <c r="P38" i="3"/>
  <c r="P46" i="3"/>
  <c r="Z129" i="9"/>
  <c r="L43" i="3"/>
  <c r="L42" i="3"/>
  <c r="L40" i="3"/>
  <c r="L38" i="3"/>
  <c r="L35" i="3"/>
  <c r="L34" i="3"/>
  <c r="L33" i="3"/>
  <c r="R129" i="9"/>
  <c r="D47" i="3"/>
  <c r="D42" i="3"/>
  <c r="D37" i="3"/>
  <c r="D45" i="3"/>
  <c r="H71" i="1"/>
  <c r="H72" i="1"/>
  <c r="E73" i="1"/>
  <c r="I73" i="1"/>
  <c r="J74" i="1"/>
  <c r="L73" i="1"/>
  <c r="Q73" i="1"/>
  <c r="Q71" i="1"/>
  <c r="F43" i="3"/>
  <c r="E35" i="5"/>
  <c r="E37" i="5"/>
  <c r="H39" i="5"/>
  <c r="H52" i="5" s="1"/>
  <c r="H40" i="5"/>
  <c r="E41" i="5"/>
  <c r="H46" i="5"/>
  <c r="E47" i="5"/>
  <c r="E54" i="5" s="1"/>
  <c r="E49" i="5"/>
  <c r="H51" i="5"/>
  <c r="O34" i="5"/>
  <c r="R45" i="3"/>
  <c r="S74" i="1"/>
  <c r="T62" i="1"/>
  <c r="J71" i="1"/>
  <c r="G73" i="1"/>
  <c r="H74" i="1"/>
  <c r="L72" i="1"/>
  <c r="O64" i="1"/>
  <c r="O47" i="1"/>
  <c r="O72" i="1"/>
  <c r="F35" i="3"/>
  <c r="G36" i="3"/>
  <c r="G48" i="3" s="1"/>
  <c r="O39" i="3"/>
  <c r="E33" i="5"/>
  <c r="E39" i="5"/>
  <c r="H50" i="5"/>
  <c r="H54" i="5" s="1"/>
  <c r="P45" i="5"/>
  <c r="P36" i="5"/>
  <c r="S68" i="1"/>
  <c r="S61" i="1"/>
  <c r="S48" i="1"/>
  <c r="S72" i="1"/>
  <c r="S22" i="2"/>
  <c r="S37" i="2" s="1"/>
  <c r="U68" i="1"/>
  <c r="U62" i="1"/>
  <c r="U53" i="1"/>
  <c r="U72" i="1"/>
  <c r="R51" i="2"/>
  <c r="S54" i="5"/>
  <c r="T51" i="2"/>
  <c r="T43" i="9"/>
  <c r="F22" i="2"/>
  <c r="B44" i="2"/>
  <c r="B40" i="2"/>
  <c r="B39" i="2"/>
  <c r="B38" i="2"/>
  <c r="B47" i="2"/>
  <c r="B48" i="2"/>
  <c r="B36" i="2"/>
  <c r="C41" i="1"/>
  <c r="C47" i="1"/>
  <c r="C51" i="1"/>
  <c r="C54" i="1"/>
  <c r="C70" i="1" s="1"/>
  <c r="C58" i="1"/>
  <c r="C61" i="1"/>
  <c r="C63" i="1"/>
  <c r="C66" i="1"/>
  <c r="C73" i="1"/>
  <c r="C71" i="1"/>
  <c r="P34" i="3"/>
  <c r="F54" i="5"/>
  <c r="R88" i="9"/>
  <c r="R40" i="3"/>
  <c r="R36" i="3"/>
  <c r="AG7" i="9"/>
  <c r="T74" i="1"/>
  <c r="V51" i="5"/>
  <c r="V52" i="5" s="1"/>
  <c r="W47" i="3"/>
  <c r="X47" i="3"/>
  <c r="W44" i="3"/>
  <c r="F70" i="1"/>
  <c r="R52" i="5"/>
  <c r="O66" i="1"/>
  <c r="O62" i="1"/>
  <c r="O58" i="1"/>
  <c r="O53" i="1"/>
  <c r="O49" i="1"/>
  <c r="O43" i="1"/>
  <c r="O74" i="1"/>
  <c r="Q44" i="1"/>
  <c r="D52" i="5"/>
  <c r="T41" i="3"/>
  <c r="T37" i="3"/>
  <c r="T34" i="3"/>
  <c r="T33" i="3"/>
  <c r="U44" i="5"/>
  <c r="U39" i="5"/>
  <c r="U47" i="5"/>
  <c r="U54" i="5" s="1"/>
  <c r="I50" i="2"/>
  <c r="I44" i="2"/>
  <c r="I45" i="2"/>
  <c r="I35" i="2"/>
  <c r="X54" i="5"/>
  <c r="C37" i="2"/>
  <c r="C42" i="2"/>
  <c r="C44" i="2"/>
  <c r="C34" i="2"/>
  <c r="C46" i="2"/>
  <c r="C47" i="2"/>
  <c r="C50" i="2"/>
  <c r="C33" i="2"/>
  <c r="C35" i="2"/>
  <c r="C48" i="2"/>
  <c r="C49" i="2"/>
  <c r="C45" i="2"/>
  <c r="C39" i="2"/>
  <c r="C36" i="2"/>
  <c r="C40" i="2"/>
  <c r="C38" i="2"/>
  <c r="C43" i="2"/>
  <c r="C41" i="2"/>
  <c r="N53" i="5"/>
  <c r="N52" i="5"/>
  <c r="S45" i="2"/>
  <c r="S50" i="2"/>
  <c r="S34" i="2"/>
  <c r="S48" i="2"/>
  <c r="S36" i="2"/>
  <c r="S39" i="2"/>
  <c r="S38" i="2"/>
  <c r="S33" i="2"/>
  <c r="S41" i="2"/>
  <c r="W49" i="2"/>
  <c r="W33" i="2"/>
  <c r="W36" i="2"/>
  <c r="W37" i="2"/>
  <c r="W34" i="2"/>
  <c r="W42" i="2"/>
  <c r="W35" i="2"/>
  <c r="W43" i="2"/>
  <c r="AK46" i="9"/>
  <c r="W40" i="2"/>
  <c r="W47" i="2"/>
  <c r="W46" i="2"/>
  <c r="W41" i="2"/>
  <c r="W44" i="2"/>
  <c r="W48" i="2"/>
  <c r="W45" i="2"/>
  <c r="W38" i="2"/>
  <c r="W50" i="2"/>
  <c r="W39" i="2"/>
  <c r="H53" i="5"/>
  <c r="M35" i="5"/>
  <c r="U33" i="5"/>
  <c r="V67" i="1"/>
  <c r="V45" i="3"/>
  <c r="AL7" i="9"/>
  <c r="AL88" i="9"/>
  <c r="F46" i="2"/>
  <c r="O46" i="3"/>
  <c r="O42" i="3"/>
  <c r="O38" i="3"/>
  <c r="T67" i="1"/>
  <c r="T59" i="1"/>
  <c r="W68" i="1"/>
  <c r="W49" i="5"/>
  <c r="W52" i="5" s="1"/>
  <c r="W36" i="3"/>
  <c r="X68" i="1"/>
  <c r="K70" i="1" l="1"/>
  <c r="I43" i="2"/>
  <c r="I40" i="2"/>
  <c r="I33" i="2"/>
  <c r="S70" i="1"/>
  <c r="L48" i="3"/>
  <c r="S52" i="5"/>
  <c r="L54" i="5"/>
  <c r="F53" i="5"/>
  <c r="V48" i="3"/>
  <c r="I46" i="2"/>
  <c r="I36" i="2"/>
  <c r="Q48" i="3"/>
  <c r="E41" i="2"/>
  <c r="E43" i="2"/>
  <c r="E48" i="2"/>
  <c r="E49" i="2"/>
  <c r="E36" i="2"/>
  <c r="E39" i="2"/>
  <c r="E50" i="2"/>
  <c r="E38" i="2"/>
  <c r="E35" i="2"/>
  <c r="E34" i="2"/>
  <c r="E47" i="2"/>
  <c r="E37" i="2"/>
  <c r="E46" i="2"/>
  <c r="E44" i="2"/>
  <c r="E33" i="2"/>
  <c r="E42" i="2"/>
  <c r="S46" i="9"/>
  <c r="E45" i="2"/>
  <c r="E40" i="2"/>
  <c r="I54" i="5"/>
  <c r="D70" i="1"/>
  <c r="AI46" i="9"/>
  <c r="U45" i="2"/>
  <c r="U44" i="2"/>
  <c r="U43" i="2"/>
  <c r="U36" i="2"/>
  <c r="U48" i="2"/>
  <c r="U37" i="2"/>
  <c r="U34" i="2"/>
  <c r="U33" i="2"/>
  <c r="U35" i="2"/>
  <c r="U40" i="2"/>
  <c r="U38" i="2"/>
  <c r="U42" i="2"/>
  <c r="U41" i="2"/>
  <c r="U50" i="2"/>
  <c r="U47" i="2"/>
  <c r="U49" i="2"/>
  <c r="U46" i="2"/>
  <c r="U39" i="2"/>
  <c r="I37" i="2"/>
  <c r="I39" i="2"/>
  <c r="D48" i="3"/>
  <c r="B70" i="1"/>
  <c r="Q51" i="2"/>
  <c r="K52" i="5"/>
  <c r="I34" i="2"/>
  <c r="I49" i="2"/>
  <c r="I47" i="2"/>
  <c r="V70" i="1"/>
  <c r="AG46" i="9"/>
  <c r="I42" i="2"/>
  <c r="I51" i="2" s="1"/>
  <c r="I48" i="2"/>
  <c r="I41" i="2"/>
  <c r="W46" i="9"/>
  <c r="V54" i="5"/>
  <c r="U70" i="1"/>
  <c r="P52" i="5"/>
  <c r="E53" i="5"/>
  <c r="Q52" i="5"/>
  <c r="G33" i="2"/>
  <c r="G46" i="2"/>
  <c r="G36" i="2"/>
  <c r="G38" i="2"/>
  <c r="G51" i="2" s="1"/>
  <c r="G34" i="2"/>
  <c r="G42" i="2"/>
  <c r="G41" i="2"/>
  <c r="G49" i="2"/>
  <c r="U46" i="9"/>
  <c r="R53" i="5"/>
  <c r="O48" i="3"/>
  <c r="P48" i="3"/>
  <c r="F48" i="3"/>
  <c r="M48" i="3"/>
  <c r="E52" i="5"/>
  <c r="G70" i="1"/>
  <c r="P70" i="1"/>
  <c r="X52" i="5"/>
  <c r="L52" i="5"/>
  <c r="J46" i="2"/>
  <c r="J45" i="2"/>
  <c r="J38" i="2"/>
  <c r="J48" i="2"/>
  <c r="J40" i="2"/>
  <c r="J51" i="2" s="1"/>
  <c r="X46" i="9"/>
  <c r="J41" i="2"/>
  <c r="J36" i="2"/>
  <c r="J37" i="2"/>
  <c r="J35" i="2"/>
  <c r="J70" i="1"/>
  <c r="L70" i="1"/>
  <c r="P53" i="5"/>
  <c r="V51" i="2"/>
  <c r="D54" i="5"/>
  <c r="L53" i="5"/>
  <c r="I48" i="3"/>
  <c r="K33" i="2"/>
  <c r="K49" i="2"/>
  <c r="K43" i="2"/>
  <c r="K46" i="2"/>
  <c r="K36" i="2"/>
  <c r="K37" i="2"/>
  <c r="K50" i="2"/>
  <c r="K35" i="2"/>
  <c r="K47" i="2"/>
  <c r="Y46" i="9"/>
  <c r="K42" i="2"/>
  <c r="K48" i="2"/>
  <c r="K38" i="2"/>
  <c r="K45" i="2"/>
  <c r="K34" i="2"/>
  <c r="K40" i="2"/>
  <c r="K39" i="2"/>
  <c r="K41" i="2"/>
  <c r="K44" i="2"/>
  <c r="N40" i="2"/>
  <c r="N50" i="2"/>
  <c r="N38" i="2"/>
  <c r="N49" i="2"/>
  <c r="AB46" i="9"/>
  <c r="N48" i="2"/>
  <c r="N37" i="2"/>
  <c r="N33" i="2"/>
  <c r="N43" i="2"/>
  <c r="N35" i="2"/>
  <c r="N41" i="2"/>
  <c r="N47" i="2"/>
  <c r="N44" i="2"/>
  <c r="N34" i="2"/>
  <c r="N45" i="2"/>
  <c r="Q54" i="5"/>
  <c r="N42" i="2"/>
  <c r="N46" i="2"/>
  <c r="B54" i="5"/>
  <c r="O52" i="5"/>
  <c r="O53" i="5"/>
  <c r="S40" i="2"/>
  <c r="R48" i="3"/>
  <c r="H70" i="1"/>
  <c r="E70" i="1"/>
  <c r="P46" i="2"/>
  <c r="P39" i="2"/>
  <c r="P35" i="2"/>
  <c r="P44" i="2"/>
  <c r="P38" i="2"/>
  <c r="P40" i="2"/>
  <c r="P37" i="2"/>
  <c r="P50" i="2"/>
  <c r="P42" i="2"/>
  <c r="AD46" i="9"/>
  <c r="P45" i="2"/>
  <c r="P49" i="2"/>
  <c r="P47" i="2"/>
  <c r="P41" i="2"/>
  <c r="P43" i="2"/>
  <c r="P48" i="2"/>
  <c r="P34" i="2"/>
  <c r="P36" i="2"/>
  <c r="X53" i="5"/>
  <c r="X51" i="2"/>
  <c r="S42" i="2"/>
  <c r="S44" i="2"/>
  <c r="S35" i="2"/>
  <c r="N39" i="2"/>
  <c r="T70" i="1"/>
  <c r="S46" i="2"/>
  <c r="S47" i="2"/>
  <c r="S49" i="2"/>
  <c r="S43" i="2"/>
  <c r="Q70" i="1"/>
  <c r="O70" i="1"/>
  <c r="X48" i="3"/>
  <c r="N36" i="2"/>
  <c r="B34" i="2"/>
  <c r="B45" i="2"/>
  <c r="Q46" i="9"/>
  <c r="B43" i="2"/>
  <c r="B41" i="2"/>
  <c r="B42" i="2"/>
  <c r="B49" i="2"/>
  <c r="B37" i="2"/>
  <c r="B33" i="2"/>
  <c r="B35" i="2"/>
  <c r="B50" i="2"/>
  <c r="B46" i="2"/>
  <c r="I70" i="1"/>
  <c r="M46" i="2"/>
  <c r="M33" i="2"/>
  <c r="M36" i="2"/>
  <c r="AA46" i="9"/>
  <c r="M41" i="2"/>
  <c r="M34" i="2"/>
  <c r="M45" i="2"/>
  <c r="M38" i="2"/>
  <c r="M35" i="2"/>
  <c r="M49" i="2"/>
  <c r="M37" i="2"/>
  <c r="M48" i="2"/>
  <c r="M40" i="2"/>
  <c r="M39" i="2"/>
  <c r="M44" i="2"/>
  <c r="M43" i="2"/>
  <c r="M50" i="2"/>
  <c r="M42" i="2"/>
  <c r="M47" i="2"/>
  <c r="P33" i="2"/>
  <c r="B52" i="5"/>
  <c r="J54" i="5"/>
  <c r="J53" i="5"/>
  <c r="J52" i="5"/>
  <c r="W48" i="3"/>
  <c r="T48" i="3"/>
  <c r="F33" i="2"/>
  <c r="F50" i="2"/>
  <c r="T46" i="9"/>
  <c r="F45" i="2"/>
  <c r="F44" i="2"/>
  <c r="F49" i="2"/>
  <c r="F36" i="2"/>
  <c r="F43" i="2"/>
  <c r="F34" i="2"/>
  <c r="F42" i="2"/>
  <c r="F39" i="2"/>
  <c r="F41" i="2"/>
  <c r="F35" i="2"/>
  <c r="F48" i="2"/>
  <c r="F40" i="2"/>
  <c r="F37" i="2"/>
  <c r="F38" i="2"/>
  <c r="F47" i="2"/>
  <c r="M52" i="5"/>
  <c r="M53" i="5"/>
  <c r="C51" i="2"/>
  <c r="U52" i="5"/>
  <c r="U53" i="5"/>
  <c r="W51" i="2"/>
  <c r="S51" i="2"/>
  <c r="B51" i="2" l="1"/>
  <c r="U51" i="2"/>
  <c r="E51" i="2"/>
  <c r="N51" i="2"/>
  <c r="P51" i="2"/>
  <c r="F51" i="2"/>
  <c r="M51" i="2"/>
  <c r="K51" i="2"/>
</calcChain>
</file>

<file path=xl/sharedStrings.xml><?xml version="1.0" encoding="utf-8"?>
<sst xmlns="http://schemas.openxmlformats.org/spreadsheetml/2006/main" count="551" uniqueCount="245">
  <si>
    <t>　 歳 入 合 計</t>
  </si>
  <si>
    <t>一般財源(1～11）</t>
    <phoneticPr fontId="2"/>
  </si>
  <si>
    <t>９７（H9）</t>
    <phoneticPr fontId="2"/>
  </si>
  <si>
    <t>９６（H8）</t>
    <phoneticPr fontId="2"/>
  </si>
  <si>
    <t>９５（H7）</t>
    <phoneticPr fontId="2"/>
  </si>
  <si>
    <t>９４（H6）</t>
    <phoneticPr fontId="2"/>
  </si>
  <si>
    <t>９３（H5）</t>
    <phoneticPr fontId="2"/>
  </si>
  <si>
    <t>９２（H4）</t>
    <phoneticPr fontId="2"/>
  </si>
  <si>
    <t>９１（H3）</t>
    <phoneticPr fontId="2"/>
  </si>
  <si>
    <t>９０（H2）</t>
    <phoneticPr fontId="2"/>
  </si>
  <si>
    <t>８９（元）</t>
    <rPh sb="3" eb="4">
      <t>ガン</t>
    </rPh>
    <phoneticPr fontId="2"/>
  </si>
  <si>
    <t>依存財源（2～11+15+16+22）</t>
    <phoneticPr fontId="3"/>
  </si>
  <si>
    <t>自主財源（1+12+13+14+17～21）</t>
    <phoneticPr fontId="3"/>
  </si>
  <si>
    <t>収支状況</t>
    <rPh sb="0" eb="2">
      <t>シュウシ</t>
    </rPh>
    <rPh sb="2" eb="4">
      <t>ジョウキョウ</t>
    </rPh>
    <phoneticPr fontId="2"/>
  </si>
  <si>
    <t>物件等購入</t>
    <rPh sb="0" eb="3">
      <t>ブッケントウ</t>
    </rPh>
    <rPh sb="3" eb="5">
      <t>コウニュウ</t>
    </rPh>
    <phoneticPr fontId="2"/>
  </si>
  <si>
    <t>保証・補償</t>
    <rPh sb="0" eb="2">
      <t>ホショウ</t>
    </rPh>
    <rPh sb="3" eb="5">
      <t>ホショウ</t>
    </rPh>
    <phoneticPr fontId="2"/>
  </si>
  <si>
    <t>その他</t>
    <rPh sb="2" eb="3">
      <t>タ</t>
    </rPh>
    <phoneticPr fontId="2"/>
  </si>
  <si>
    <t>実質的なもの</t>
    <rPh sb="0" eb="3">
      <t>ジッシツテキ</t>
    </rPh>
    <phoneticPr fontId="2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</si>
  <si>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2"/>
  </si>
  <si>
    <t>減債基金現在高</t>
    <rPh sb="0" eb="2">
      <t>ゲンサイ</t>
    </rPh>
    <rPh sb="2" eb="4">
      <t>キキン</t>
    </rPh>
    <rPh sb="4" eb="7">
      <t>ゲンザイダカ</t>
    </rPh>
    <phoneticPr fontId="2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</si>
  <si>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</si>
  <si>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</si>
  <si>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</si>
  <si>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</si>
  <si>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</si>
  <si>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</si>
  <si>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</si>
  <si>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</si>
  <si>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</si>
  <si>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</si>
  <si>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</si>
  <si>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12実質収支比率</t>
    <rPh sb="2" eb="4">
      <t>ジッシツ</t>
    </rPh>
    <rPh sb="4" eb="6">
      <t>シュウシ</t>
    </rPh>
    <rPh sb="6" eb="8">
      <t>ヒリツ</t>
    </rPh>
    <phoneticPr fontId="2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</si>
  <si>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2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</si>
  <si>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2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</si>
  <si>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2"/>
  </si>
  <si>
    <t>16標準財政規模</t>
    <rPh sb="2" eb="4">
      <t>ヒョウジュン</t>
    </rPh>
    <rPh sb="4" eb="6">
      <t>ザイセイ</t>
    </rPh>
    <rPh sb="6" eb="8">
      <t>キボ</t>
    </rPh>
    <phoneticPr fontId="2"/>
  </si>
  <si>
    <t>17財政力指数</t>
    <rPh sb="2" eb="5">
      <t>ザイセイリョク</t>
    </rPh>
    <rPh sb="5" eb="7">
      <t>シスウ</t>
    </rPh>
    <phoneticPr fontId="2"/>
  </si>
  <si>
    <t>18経常収支比率</t>
    <rPh sb="2" eb="4">
      <t>ケイジョウ</t>
    </rPh>
    <rPh sb="4" eb="6">
      <t>シュウシ</t>
    </rPh>
    <rPh sb="6" eb="8">
      <t>ヒリツ</t>
    </rPh>
    <phoneticPr fontId="2"/>
  </si>
  <si>
    <t>19公債費負担比率</t>
    <rPh sb="2" eb="5">
      <t>コウサイヒ</t>
    </rPh>
    <rPh sb="5" eb="7">
      <t>フタン</t>
    </rPh>
    <rPh sb="7" eb="9">
      <t>ヒリツ</t>
    </rPh>
    <phoneticPr fontId="2"/>
  </si>
  <si>
    <t>20公債費比率</t>
    <rPh sb="2" eb="5">
      <t>コウサイヒ</t>
    </rPh>
    <rPh sb="5" eb="7">
      <t>ヒリツ</t>
    </rPh>
    <phoneticPr fontId="2"/>
  </si>
  <si>
    <t>１市町村民税</t>
    <rPh sb="1" eb="4">
      <t>シチョウソン</t>
    </rPh>
    <rPh sb="4" eb="5">
      <t>ミン</t>
    </rPh>
    <rPh sb="5" eb="6">
      <t>ゼイ</t>
    </rPh>
    <phoneticPr fontId="2"/>
  </si>
  <si>
    <t xml:space="preserve">   個人均等割</t>
    <rPh sb="3" eb="5">
      <t>コジン</t>
    </rPh>
    <rPh sb="5" eb="8">
      <t>キントウワ</t>
    </rPh>
    <phoneticPr fontId="2"/>
  </si>
  <si>
    <t>　　所得割</t>
    <rPh sb="2" eb="4">
      <t>ショトク</t>
    </rPh>
    <rPh sb="4" eb="5">
      <t>ワ</t>
    </rPh>
    <phoneticPr fontId="2"/>
  </si>
  <si>
    <t>　　法人均等割</t>
    <rPh sb="2" eb="4">
      <t>ホウジン</t>
    </rPh>
    <rPh sb="4" eb="6">
      <t>キントウ</t>
    </rPh>
    <rPh sb="6" eb="7">
      <t>ワ</t>
    </rPh>
    <phoneticPr fontId="3"/>
  </si>
  <si>
    <t>　　法人税割</t>
    <rPh sb="2" eb="5">
      <t>ホウジンゼイ</t>
    </rPh>
    <rPh sb="5" eb="6">
      <t>ワ</t>
    </rPh>
    <phoneticPr fontId="3"/>
  </si>
  <si>
    <t>２固定資産税</t>
    <rPh sb="1" eb="3">
      <t>コテイ</t>
    </rPh>
    <rPh sb="3" eb="6">
      <t>シサンゼイ</t>
    </rPh>
    <phoneticPr fontId="2"/>
  </si>
  <si>
    <t>　　うち純固定資産税</t>
    <rPh sb="4" eb="5">
      <t>ジュン</t>
    </rPh>
    <rPh sb="5" eb="7">
      <t>コテイ</t>
    </rPh>
    <rPh sb="7" eb="10">
      <t>シサンゼイ</t>
    </rPh>
    <phoneticPr fontId="2"/>
  </si>
  <si>
    <t>３軽自動車税</t>
    <rPh sb="1" eb="2">
      <t>ケイ</t>
    </rPh>
    <rPh sb="2" eb="5">
      <t>ジドウシャ</t>
    </rPh>
    <rPh sb="5" eb="6">
      <t>ゼイ</t>
    </rPh>
    <phoneticPr fontId="3"/>
  </si>
  <si>
    <t>４市町村たばこ税</t>
    <rPh sb="1" eb="4">
      <t>シチョウソン</t>
    </rPh>
    <rPh sb="7" eb="8">
      <t>ゼイ</t>
    </rPh>
    <phoneticPr fontId="3"/>
  </si>
  <si>
    <t>５鉱産税</t>
    <rPh sb="1" eb="3">
      <t>コウサン</t>
    </rPh>
    <rPh sb="3" eb="4">
      <t>ゼイ</t>
    </rPh>
    <phoneticPr fontId="3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</si>
  <si>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3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</si>
  <si>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3"/>
  </si>
  <si>
    <t>８旧法による税</t>
    <rPh sb="1" eb="3">
      <t>キュウホウ</t>
    </rPh>
    <rPh sb="6" eb="7">
      <t>ゼイ</t>
    </rPh>
    <phoneticPr fontId="3"/>
  </si>
  <si>
    <t>９目的税</t>
    <rPh sb="1" eb="4">
      <t>モクテキゼイ</t>
    </rPh>
    <phoneticPr fontId="2"/>
  </si>
  <si>
    <t>　　入湯税</t>
    <rPh sb="2" eb="4">
      <t>ニュウトウ</t>
    </rPh>
    <rPh sb="4" eb="5">
      <t>ゼイ</t>
    </rPh>
    <phoneticPr fontId="2"/>
  </si>
  <si>
    <t>　　事業所税</t>
    <rPh sb="2" eb="5">
      <t>ジギョウショ</t>
    </rPh>
    <rPh sb="5" eb="6">
      <t>ゼイ</t>
    </rPh>
    <phoneticPr fontId="3"/>
  </si>
  <si>
    <t>　　都市計画税</t>
    <rPh sb="2" eb="4">
      <t>トシ</t>
    </rPh>
    <rPh sb="4" eb="6">
      <t>ケイカク</t>
    </rPh>
    <rPh sb="6" eb="7">
      <t>ゼイ</t>
    </rPh>
    <phoneticPr fontId="3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</si>
  <si>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3"/>
  </si>
  <si>
    <t>　  合　　　　 計</t>
    <phoneticPr fontId="2"/>
  </si>
  <si>
    <t xml:space="preserve"> 　歳 　出 　合　計</t>
    <rPh sb="8" eb="9">
      <t>ゴウ</t>
    </rPh>
    <rPh sb="10" eb="11">
      <t>ケイ</t>
    </rPh>
    <phoneticPr fontId="2"/>
  </si>
  <si>
    <t>１人　件　費</t>
    <phoneticPr fontId="2"/>
  </si>
  <si>
    <t>　　うち職員給与費</t>
    <rPh sb="4" eb="6">
      <t>ショクイン</t>
    </rPh>
    <rPh sb="6" eb="8">
      <t>キュウヨ</t>
    </rPh>
    <rPh sb="8" eb="9">
      <t>ヒ</t>
    </rPh>
    <phoneticPr fontId="2"/>
  </si>
  <si>
    <t>２扶　助　費</t>
    <phoneticPr fontId="2"/>
  </si>
  <si>
    <t>３公　債　費</t>
    <phoneticPr fontId="2"/>
  </si>
  <si>
    <t>　　元利償還金</t>
    <rPh sb="2" eb="4">
      <t>ガンリ</t>
    </rPh>
    <rPh sb="4" eb="7">
      <t>ショウカンキン</t>
    </rPh>
    <phoneticPr fontId="2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</si>
  <si>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</si>
  <si>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</si>
  <si>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</si>
  <si>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</si>
  <si>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2"/>
  </si>
  <si>
    <t>７繰　出　金</t>
    <phoneticPr fontId="2"/>
  </si>
  <si>
    <t>８積　立　金　</t>
    <phoneticPr fontId="2"/>
  </si>
  <si>
    <t>９投資・出資金・貸出金</t>
    <rPh sb="8" eb="10">
      <t>カシダシ</t>
    </rPh>
    <rPh sb="10" eb="11">
      <t>キン</t>
    </rPh>
    <phoneticPr fontId="2"/>
  </si>
  <si>
    <t>10普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</si>
  <si>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</si>
  <si>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</si>
  <si>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11災 害 復 旧 事 業 費</t>
    <phoneticPr fontId="2"/>
  </si>
  <si>
    <t>12失 業 対 策 事 業 費</t>
    <phoneticPr fontId="2"/>
  </si>
  <si>
    <t>義 務 的 経 費（1～３）</t>
    <phoneticPr fontId="2"/>
  </si>
  <si>
    <t>投 資 的 経 費（10～12）</t>
    <phoneticPr fontId="2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</si>
  <si>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2"/>
  </si>
  <si>
    <t>13 諸 支 出 金</t>
  </si>
  <si>
    <t>９８(H10)</t>
    <phoneticPr fontId="2"/>
  </si>
  <si>
    <t>９９(H11)</t>
    <phoneticPr fontId="2"/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</si>
  <si>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2"/>
  </si>
  <si>
    <t>９０（H2）</t>
    <phoneticPr fontId="2"/>
  </si>
  <si>
    <t>９１（H3）</t>
    <phoneticPr fontId="2"/>
  </si>
  <si>
    <t>９２（H4）</t>
    <phoneticPr fontId="2"/>
  </si>
  <si>
    <t>９３（H5）</t>
    <phoneticPr fontId="2"/>
  </si>
  <si>
    <t>９４（H6）</t>
    <phoneticPr fontId="2"/>
  </si>
  <si>
    <t>９５（H7）</t>
    <phoneticPr fontId="2"/>
  </si>
  <si>
    <t>９６（H8）</t>
    <phoneticPr fontId="2"/>
  </si>
  <si>
    <t>２ 総　務　費</t>
    <phoneticPr fontId="2"/>
  </si>
  <si>
    <t>１ 議　会　費</t>
    <phoneticPr fontId="2"/>
  </si>
  <si>
    <t>３ 民　生　費</t>
    <phoneticPr fontId="2"/>
  </si>
  <si>
    <t>歳入の状況</t>
    <rPh sb="0" eb="2">
      <t>サイニュウ</t>
    </rPh>
    <rPh sb="3" eb="5">
      <t>ジョウキョウ</t>
    </rPh>
    <phoneticPr fontId="2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</si>
  <si>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2"/>
  </si>
  <si>
    <t>税の状況</t>
    <rPh sb="0" eb="1">
      <t>ゼイ</t>
    </rPh>
    <rPh sb="2" eb="4">
      <t>ジョウキョウ</t>
    </rPh>
    <phoneticPr fontId="2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</si>
  <si>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2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</si>
  <si>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2"/>
  </si>
  <si>
    <t>税の状況（構成比）</t>
    <rPh sb="0" eb="1">
      <t>ゼイ</t>
    </rPh>
    <rPh sb="2" eb="4">
      <t>ジョウキョウ</t>
    </rPh>
    <rPh sb="5" eb="8">
      <t>コウセイヒ</t>
    </rPh>
    <phoneticPr fontId="2"/>
  </si>
  <si>
    <t>目的別歳出</t>
    <rPh sb="0" eb="3">
      <t>モクテキベツ</t>
    </rPh>
    <rPh sb="3" eb="5">
      <t>サイシュツ</t>
    </rPh>
    <phoneticPr fontId="2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</si>
  <si>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</si>
  <si>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</si>
  <si>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</si>
  <si>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</si>
  <si>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</si>
  <si>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</si>
  <si>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</si>
  <si>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</si>
  <si>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</si>
  <si>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</si>
  <si>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2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</si>
  <si>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2"/>
  </si>
  <si>
    <t xml:space="preserve">   歳 出 合　計</t>
    <rPh sb="7" eb="8">
      <t>ゴウ</t>
    </rPh>
    <rPh sb="9" eb="10">
      <t>ケイ</t>
    </rPh>
    <phoneticPr fontId="2"/>
  </si>
  <si>
    <t>１ 地 方 税</t>
    <phoneticPr fontId="2"/>
  </si>
  <si>
    <t>２ 地方譲与税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</si>
  <si>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</si>
  <si>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</si>
  <si>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</si>
  <si>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</si>
  <si>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９ 地方特例交付金</t>
    <rPh sb="2" eb="4">
      <t>チホウ</t>
    </rPh>
    <rPh sb="4" eb="6">
      <t>トクレイ</t>
    </rPh>
    <rPh sb="6" eb="9">
      <t>コウフキン</t>
    </rPh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</si>
  <si>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</si>
  <si>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</si>
  <si>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</si>
  <si>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</si>
  <si>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</si>
  <si>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</si>
  <si>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</si>
  <si>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</si>
  <si>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</si>
  <si>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</si>
  <si>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18 寄 附 金</t>
    <rPh sb="5" eb="6">
      <t>フ</t>
    </rPh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</si>
  <si>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</si>
  <si>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</si>
  <si>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</si>
  <si>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</si>
  <si>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財政指標</t>
    <rPh sb="0" eb="2">
      <t>ザイセイ</t>
    </rPh>
    <rPh sb="2" eb="4">
      <t>シヒョウ</t>
    </rPh>
    <phoneticPr fontId="2"/>
  </si>
  <si>
    <t xml:space="preserve"> 地 方 税</t>
    <phoneticPr fontId="2"/>
  </si>
  <si>
    <t xml:space="preserve"> 国庫支出金</t>
    <phoneticPr fontId="2"/>
  </si>
  <si>
    <t xml:space="preserve"> 地 方 債</t>
    <phoneticPr fontId="2"/>
  </si>
  <si>
    <t>　  合　　　　 計</t>
  </si>
  <si>
    <t>市町村民税</t>
    <phoneticPr fontId="2"/>
  </si>
  <si>
    <t>固定資産税</t>
    <phoneticPr fontId="2"/>
  </si>
  <si>
    <t>市町村たばこ税</t>
    <phoneticPr fontId="2"/>
  </si>
  <si>
    <t>歳出総額</t>
    <phoneticPr fontId="2"/>
  </si>
  <si>
    <t>地方債現在高</t>
    <phoneticPr fontId="2"/>
  </si>
  <si>
    <t>人　件　費</t>
    <phoneticPr fontId="2"/>
  </si>
  <si>
    <t>扶　助　費</t>
    <phoneticPr fontId="2"/>
  </si>
  <si>
    <t>公　債　費</t>
    <phoneticPr fontId="2"/>
  </si>
  <si>
    <t>物　件　費</t>
    <phoneticPr fontId="2"/>
  </si>
  <si>
    <t>維 持 補 修 費</t>
    <phoneticPr fontId="2"/>
  </si>
  <si>
    <t>投資・出資金・貸出金</t>
    <phoneticPr fontId="2"/>
  </si>
  <si>
    <t>総額</t>
    <rPh sb="0" eb="2">
      <t>ソウガク</t>
    </rPh>
    <phoneticPr fontId="2"/>
  </si>
  <si>
    <t>普通建設事業費</t>
    <phoneticPr fontId="2"/>
  </si>
  <si>
    <t xml:space="preserve"> 総　務　費</t>
    <phoneticPr fontId="2"/>
  </si>
  <si>
    <t xml:space="preserve"> 民　生　費</t>
    <phoneticPr fontId="2"/>
  </si>
  <si>
    <t xml:space="preserve"> 衛　生　費</t>
    <phoneticPr fontId="2"/>
  </si>
  <si>
    <t xml:space="preserve"> 商　工　費</t>
    <phoneticPr fontId="2"/>
  </si>
  <si>
    <t xml:space="preserve"> 土　木　費</t>
    <phoneticPr fontId="2"/>
  </si>
  <si>
    <t xml:space="preserve"> 教　育　費</t>
    <phoneticPr fontId="2"/>
  </si>
  <si>
    <t xml:space="preserve"> 公　債　費</t>
    <phoneticPr fontId="2"/>
  </si>
  <si>
    <t xml:space="preserve"> 総　　額</t>
    <rPh sb="1" eb="2">
      <t>フサ</t>
    </rPh>
    <rPh sb="4" eb="5">
      <t>ガク</t>
    </rPh>
    <phoneticPr fontId="2"/>
  </si>
  <si>
    <t xml:space="preserve"> 補助事業費</t>
    <phoneticPr fontId="2"/>
  </si>
  <si>
    <t xml:space="preserve"> 単独事業費</t>
    <phoneticPr fontId="2"/>
  </si>
  <si>
    <t>９７(H9）</t>
    <phoneticPr fontId="2"/>
  </si>
  <si>
    <t>９８(H10）</t>
    <phoneticPr fontId="2"/>
  </si>
  <si>
    <t>９９(H11）</t>
    <phoneticPr fontId="2"/>
  </si>
  <si>
    <t>９９(H11)</t>
    <phoneticPr fontId="2"/>
  </si>
  <si>
    <t>（百万円）</t>
    <rPh sb="1" eb="2">
      <t>ヒャク</t>
    </rPh>
    <rPh sb="2" eb="4">
      <t>マンエン</t>
    </rPh>
    <phoneticPr fontId="2"/>
  </si>
  <si>
    <t>　　　（百万円、％）</t>
    <rPh sb="4" eb="5">
      <t>ヒャク</t>
    </rPh>
    <rPh sb="5" eb="7">
      <t>マンエン</t>
    </rPh>
    <phoneticPr fontId="2"/>
  </si>
  <si>
    <t xml:space="preserve"> 農林水産業費</t>
    <phoneticPr fontId="2"/>
  </si>
  <si>
    <t>特定財源（12～22）</t>
    <rPh sb="0" eb="2">
      <t>トクテイ</t>
    </rPh>
    <rPh sb="2" eb="4">
      <t>ザイゲン</t>
    </rPh>
    <phoneticPr fontId="2"/>
  </si>
  <si>
    <t>地方交付税</t>
    <phoneticPr fontId="2"/>
  </si>
  <si>
    <t>００(H12)</t>
    <phoneticPr fontId="2"/>
  </si>
  <si>
    <t>００(H12）</t>
    <phoneticPr fontId="2"/>
  </si>
  <si>
    <t>11普 通 建 設 事 業 費</t>
    <phoneticPr fontId="2"/>
  </si>
  <si>
    <t>12災 害 復 旧 事 業 費</t>
    <phoneticPr fontId="2"/>
  </si>
  <si>
    <t>13失 業 対 策 事 業 費</t>
    <phoneticPr fontId="2"/>
  </si>
  <si>
    <t>投 資 的 経 費（11～12）</t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</si>
  <si>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</si>
  <si>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市貝町</t>
    <rPh sb="0" eb="2">
      <t>イチカイ</t>
    </rPh>
    <rPh sb="2" eb="3">
      <t>マチ</t>
    </rPh>
    <phoneticPr fontId="2"/>
  </si>
  <si>
    <t>０１(H13)</t>
    <phoneticPr fontId="2"/>
  </si>
  <si>
    <t>０１(H13）</t>
    <phoneticPr fontId="2"/>
  </si>
  <si>
    <t>０２(H14)</t>
    <phoneticPr fontId="2"/>
  </si>
  <si>
    <t>０２(H14）</t>
    <phoneticPr fontId="2"/>
  </si>
  <si>
    <t>０３(H15)</t>
    <phoneticPr fontId="2"/>
  </si>
  <si>
    <t>０３(H15）</t>
    <phoneticPr fontId="2"/>
  </si>
  <si>
    <t xml:space="preserve"> (1)減税補てん債</t>
    <rPh sb="4" eb="6">
      <t>ゲンゼイ</t>
    </rPh>
    <rPh sb="6" eb="7">
      <t>ホ</t>
    </rPh>
    <rPh sb="9" eb="10">
      <t>サイ</t>
    </rPh>
    <phoneticPr fontId="2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</si>
  <si>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2"/>
  </si>
  <si>
    <t>０４(H16)</t>
    <phoneticPr fontId="2"/>
  </si>
  <si>
    <t>０４(H16）</t>
    <phoneticPr fontId="2"/>
  </si>
  <si>
    <t>０４(H16)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</si>
  <si>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</si>
  <si>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</si>
  <si>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</si>
  <si>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21実質公債費比率</t>
    <rPh sb="2" eb="4">
      <t>ジッシツ</t>
    </rPh>
    <rPh sb="4" eb="7">
      <t>コウサイヒ</t>
    </rPh>
    <rPh sb="7" eb="9">
      <t>ヒリツ</t>
    </rPh>
    <phoneticPr fontId="2"/>
  </si>
  <si>
    <t>22起債制限比率</t>
    <rPh sb="2" eb="4">
      <t>キサイ</t>
    </rPh>
    <rPh sb="4" eb="6">
      <t>セイゲン</t>
    </rPh>
    <rPh sb="6" eb="8">
      <t>ヒリツ</t>
    </rPh>
    <phoneticPr fontId="2"/>
  </si>
  <si>
    <t>０５(H17)</t>
    <phoneticPr fontId="2"/>
  </si>
  <si>
    <t>０５(H17）</t>
    <phoneticPr fontId="2"/>
  </si>
  <si>
    <t>０６(H18)</t>
    <phoneticPr fontId="2"/>
  </si>
  <si>
    <t>０６(H18）</t>
    <phoneticPr fontId="2"/>
  </si>
  <si>
    <t>23将来負担比率</t>
    <phoneticPr fontId="2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</si>
  <si>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</si>
  <si>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25地方債現在高</t>
    <rPh sb="2" eb="5">
      <t>チホウサイ</t>
    </rPh>
    <rPh sb="5" eb="7">
      <t>ゲンザイ</t>
    </rPh>
    <rPh sb="7" eb="8">
      <t>ダカ</t>
    </rPh>
    <phoneticPr fontId="2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</si>
  <si>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</si>
  <si>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27収益事業収入</t>
    <rPh sb="2" eb="4">
      <t>シュウエキ</t>
    </rPh>
    <rPh sb="4" eb="6">
      <t>ジギョウ</t>
    </rPh>
    <rPh sb="6" eb="8">
      <t>シュウニュウ</t>
    </rPh>
    <phoneticPr fontId="2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</si>
  <si>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</si>
  <si>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０７(H19)</t>
    <phoneticPr fontId="2"/>
  </si>
  <si>
    <t>０７(H19）</t>
    <phoneticPr fontId="2"/>
  </si>
  <si>
    <t>０７(H19）</t>
    <phoneticPr fontId="2"/>
  </si>
  <si>
    <t>０７(H19）</t>
    <phoneticPr fontId="2"/>
  </si>
  <si>
    <t>０７(H19）</t>
    <phoneticPr fontId="2"/>
  </si>
  <si>
    <t>０８(H20)</t>
    <phoneticPr fontId="2"/>
  </si>
  <si>
    <t>０８(H20）</t>
    <phoneticPr fontId="2"/>
  </si>
  <si>
    <t>０８(H20）</t>
    <phoneticPr fontId="2"/>
  </si>
  <si>
    <t>０８(H20）</t>
    <phoneticPr fontId="2"/>
  </si>
  <si>
    <t>０９(H20)</t>
    <phoneticPr fontId="2"/>
  </si>
  <si>
    <t>０９(H21）</t>
    <phoneticPr fontId="2"/>
  </si>
  <si>
    <t>１０(H21)</t>
    <phoneticPr fontId="2"/>
  </si>
  <si>
    <t>１１(H22)</t>
    <phoneticPr fontId="2"/>
  </si>
  <si>
    <t>１０(H22）</t>
    <phoneticPr fontId="2"/>
  </si>
  <si>
    <t>１１(H23）</t>
    <phoneticPr fontId="2"/>
  </si>
  <si>
    <t>１０(H21）</t>
    <phoneticPr fontId="2"/>
  </si>
  <si>
    <t>１１(H21）</t>
    <phoneticPr fontId="2"/>
  </si>
  <si>
    <t xml:space="preserve"> (3) 震災復興特別交付税</t>
    <phoneticPr fontId="2"/>
  </si>
  <si>
    <t>１２(H24)</t>
    <phoneticPr fontId="2"/>
  </si>
  <si>
    <t>１３(H25)</t>
    <phoneticPr fontId="2"/>
  </si>
  <si>
    <t>１３(H25)</t>
    <phoneticPr fontId="2"/>
  </si>
  <si>
    <t>１４(H26)</t>
    <phoneticPr fontId="2"/>
  </si>
  <si>
    <t>１４(H26)</t>
    <phoneticPr fontId="2"/>
  </si>
  <si>
    <t>１５(H27)</t>
    <phoneticPr fontId="2"/>
  </si>
  <si>
    <t>１５(H27)</t>
    <phoneticPr fontId="2"/>
  </si>
  <si>
    <t>１２(H24)</t>
    <phoneticPr fontId="2"/>
  </si>
  <si>
    <t>１３(H25)</t>
    <phoneticPr fontId="2"/>
  </si>
  <si>
    <t>１５(H27)</t>
    <phoneticPr fontId="2"/>
  </si>
  <si>
    <t>１６(H28)</t>
    <phoneticPr fontId="2"/>
  </si>
  <si>
    <t>うち臨時財政対策債</t>
    <rPh sb="2" eb="9">
      <t>リ</t>
    </rPh>
    <phoneticPr fontId="2"/>
  </si>
  <si>
    <t>１７(H29)</t>
  </si>
  <si>
    <t>１７(H29)</t>
    <phoneticPr fontId="2"/>
  </si>
  <si>
    <t>１８(H30)</t>
    <phoneticPr fontId="2"/>
  </si>
  <si>
    <t>１９(R１)</t>
    <phoneticPr fontId="2"/>
  </si>
  <si>
    <t>８ 自動車税環境性能割交付金</t>
  </si>
  <si>
    <t>８ 自動車税環境性能割交付金</t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</si>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</sst>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</cellStyleXfs>
  <cellXfs count="91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38" fontId="5" fillId="0" borderId="1" xfId="1" applyFont="1" applyBorder="1"/>
    <xf numFmtId="38" fontId="5" fillId="0" borderId="0" xfId="1" applyFont="1"/>
    <xf numFmtId="179" fontId="5" fillId="0" borderId="1" xfId="0" applyNumberFormat="1" applyFont="1" applyBorder="1"/>
    <xf numFmtId="179" fontId="5" fillId="0" borderId="1" xfId="1" applyNumberFormat="1" applyFont="1" applyBorder="1"/>
    <xf numFmtId="179" fontId="4" fillId="0" borderId="1" xfId="1" applyNumberFormat="1" applyFont="1" applyFill="1" applyBorder="1" applyProtection="1"/>
    <xf numFmtId="179" fontId="5" fillId="0" borderId="0" xfId="1" applyNumberFormat="1" applyFont="1"/>
    <xf numFmtId="179" fontId="4" fillId="0" borderId="1" xfId="0" applyNumberFormat="1" applyFont="1" applyFill="1" applyBorder="1" applyProtection="1"/>
    <xf numFmtId="179" fontId="4" fillId="0" borderId="1" xfId="1" applyNumberFormat="1" applyFont="1" applyFill="1" applyBorder="1" applyAlignment="1" applyProtection="1">
      <alignment horizontal="right" vertical="center"/>
    </xf>
    <xf numFmtId="179" fontId="5" fillId="0" borderId="0" xfId="0" applyNumberFormat="1" applyFont="1"/>
    <xf numFmtId="179" fontId="4" fillId="0" borderId="1" xfId="0" applyNumberFormat="1" applyFont="1" applyFill="1" applyBorder="1" applyAlignment="1" applyProtection="1">
      <alignment vertical="center"/>
    </xf>
    <xf numFmtId="183" fontId="5" fillId="0" borderId="1" xfId="0" applyNumberFormat="1" applyFont="1" applyBorder="1"/>
    <xf numFmtId="183" fontId="4" fillId="0" borderId="1" xfId="1" applyNumberFormat="1" applyFont="1" applyFill="1" applyBorder="1" applyProtection="1"/>
    <xf numFmtId="183" fontId="5" fillId="0" borderId="1" xfId="1" applyNumberFormat="1" applyFont="1" applyBorder="1"/>
    <xf numFmtId="183" fontId="5" fillId="0" borderId="0" xfId="0" applyNumberFormat="1" applyFont="1"/>
    <xf numFmtId="183" fontId="4" fillId="0" borderId="1" xfId="0" applyNumberFormat="1" applyFont="1" applyFill="1" applyBorder="1" applyProtection="1"/>
    <xf numFmtId="183" fontId="5" fillId="0" borderId="0" xfId="1" applyNumberFormat="1" applyFont="1"/>
    <xf numFmtId="183" fontId="4" fillId="0" borderId="1" xfId="0" applyNumberFormat="1" applyFont="1" applyBorder="1"/>
    <xf numFmtId="183" fontId="4" fillId="0" borderId="0" xfId="0" applyNumberFormat="1" applyFont="1"/>
    <xf numFmtId="183" fontId="4" fillId="0" borderId="1" xfId="1" applyNumberFormat="1" applyFont="1" applyBorder="1"/>
    <xf numFmtId="183" fontId="4" fillId="0" borderId="1" xfId="0" applyNumberFormat="1" applyFont="1" applyFill="1" applyBorder="1" applyAlignment="1" applyProtection="1">
      <alignment vertical="center"/>
    </xf>
    <xf numFmtId="183" fontId="4" fillId="0" borderId="0" xfId="1" applyNumberFormat="1" applyFont="1"/>
    <xf numFmtId="182" fontId="5" fillId="0" borderId="1" xfId="0" applyNumberFormat="1" applyFont="1" applyBorder="1"/>
    <xf numFmtId="182" fontId="5" fillId="0" borderId="1" xfId="1" applyNumberFormat="1" applyFont="1" applyBorder="1"/>
    <xf numFmtId="0" fontId="6" fillId="0" borderId="0" xfId="0" applyFont="1"/>
    <xf numFmtId="0" fontId="7" fillId="0" borderId="0" xfId="0" applyFont="1"/>
    <xf numFmtId="179" fontId="6" fillId="0" borderId="0" xfId="0" applyNumberFormat="1" applyFont="1"/>
    <xf numFmtId="184" fontId="4" fillId="0" borderId="1" xfId="1" applyNumberFormat="1" applyFont="1" applyFill="1" applyBorder="1" applyProtection="1"/>
    <xf numFmtId="184" fontId="5" fillId="0" borderId="1" xfId="1" applyNumberFormat="1" applyFont="1" applyBorder="1"/>
    <xf numFmtId="183" fontId="6" fillId="0" borderId="0" xfId="0" applyNumberFormat="1" applyFont="1"/>
    <xf numFmtId="183" fontId="7" fillId="0" borderId="0" xfId="0" applyNumberFormat="1" applyFont="1"/>
    <xf numFmtId="184" fontId="4" fillId="0" borderId="1" xfId="0" applyNumberFormat="1" applyFont="1" applyFill="1" applyBorder="1" applyProtection="1"/>
    <xf numFmtId="182" fontId="4" fillId="0" borderId="1" xfId="1" applyNumberFormat="1" applyFont="1" applyFill="1" applyBorder="1" applyProtection="1"/>
    <xf numFmtId="182" fontId="4" fillId="0" borderId="1" xfId="0" applyNumberFormat="1" applyFont="1" applyBorder="1"/>
    <xf numFmtId="183" fontId="8" fillId="0" borderId="0" xfId="0" applyNumberFormat="1" applyFont="1"/>
    <xf numFmtId="183" fontId="9" fillId="0" borderId="0" xfId="0" applyNumberFormat="1" applyFont="1"/>
    <xf numFmtId="182" fontId="4" fillId="0" borderId="1" xfId="0" applyNumberFormat="1" applyFont="1" applyFill="1" applyBorder="1" applyProtection="1"/>
    <xf numFmtId="182" fontId="4" fillId="0" borderId="0" xfId="0" applyNumberFormat="1" applyFont="1"/>
    <xf numFmtId="182" fontId="4" fillId="0" borderId="0" xfId="1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0" fillId="0" borderId="0" xfId="0" applyNumberFormat="1"/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 applyProtection="1">
      <alignment vertical="center"/>
    </xf>
    <xf numFmtId="180" fontId="5" fillId="0" borderId="1" xfId="1" applyNumberFormat="1" applyFont="1" applyBorder="1" applyAlignment="1">
      <alignment vertical="center"/>
    </xf>
    <xf numFmtId="179" fontId="5" fillId="0" borderId="1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1" xfId="0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5" fontId="5" fillId="0" borderId="0" xfId="0" applyNumberFormat="1" applyFont="1"/>
    <xf numFmtId="183" fontId="5" fillId="0" borderId="1" xfId="0" applyNumberFormat="1" applyFont="1" applyBorder="1" applyAlignment="1"/>
    <xf numFmtId="183" fontId="4" fillId="0" borderId="1" xfId="0" applyNumberFormat="1" applyFont="1" applyFill="1" applyBorder="1" applyAlignment="1" applyProtection="1"/>
    <xf numFmtId="183" fontId="4" fillId="0" borderId="1" xfId="0" applyNumberFormat="1" applyFont="1" applyBorder="1" applyAlignment="1"/>
    <xf numFmtId="185" fontId="7" fillId="0" borderId="0" xfId="0" applyNumberFormat="1" applyFont="1"/>
    <xf numFmtId="179" fontId="7" fillId="0" borderId="0" xfId="0" applyNumberFormat="1" applyFont="1"/>
    <xf numFmtId="0" fontId="0" fillId="0" borderId="0" xfId="0" applyAlignment="1">
      <alignment horizontal="left"/>
    </xf>
    <xf numFmtId="183" fontId="5" fillId="0" borderId="0" xfId="0" applyNumberFormat="1" applyFont="1" applyBorder="1"/>
    <xf numFmtId="183" fontId="5" fillId="0" borderId="1" xfId="1" applyNumberFormat="1" applyFont="1" applyBorder="1" applyAlignment="1" applyProtection="1">
      <alignment vertical="center"/>
    </xf>
    <xf numFmtId="179" fontId="5" fillId="0" borderId="1" xfId="1" applyNumberFormat="1" applyFont="1" applyFill="1" applyBorder="1" applyProtection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83" fontId="5" fillId="0" borderId="1" xfId="1" applyNumberFormat="1" applyFont="1" applyFill="1" applyBorder="1" applyProtection="1"/>
    <xf numFmtId="184" fontId="5" fillId="0" borderId="1" xfId="1" applyNumberFormat="1" applyFont="1" applyFill="1" applyBorder="1" applyProtection="1"/>
    <xf numFmtId="183" fontId="5" fillId="0" borderId="1" xfId="0" applyNumberFormat="1" applyFont="1" applyFill="1" applyBorder="1" applyProtection="1"/>
    <xf numFmtId="184" fontId="5" fillId="0" borderId="1" xfId="0" applyNumberFormat="1" applyFont="1" applyFill="1" applyBorder="1" applyProtection="1"/>
    <xf numFmtId="183" fontId="5" fillId="0" borderId="1" xfId="0" applyNumberFormat="1" applyFont="1" applyFill="1" applyBorder="1" applyAlignment="1" applyProtection="1"/>
    <xf numFmtId="182" fontId="5" fillId="0" borderId="1" xfId="0" applyNumberFormat="1" applyFont="1" applyFill="1" applyBorder="1" applyProtection="1"/>
    <xf numFmtId="182" fontId="5" fillId="0" borderId="0" xfId="0" applyNumberFormat="1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6" xfId="2" xr:uid="{7CF457C3-1685-4DE3-8FB1-2C3946D736F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579701159402325"/>
          <c:y val="1.3463899972144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85588274068475E-2"/>
          <c:y val="0.10159120244953471"/>
          <c:w val="0.87065940387588536"/>
          <c:h val="0.7394408673053799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グラフ!$Q$7:$AT$7</c:f>
              <c:numCache>
                <c:formatCode>#,##0,</c:formatCode>
                <c:ptCount val="29"/>
                <c:pt idx="0">
                  <c:v>4765898</c:v>
                </c:pt>
                <c:pt idx="1">
                  <c:v>5006146</c:v>
                </c:pt>
                <c:pt idx="2">
                  <c:v>5154945</c:v>
                </c:pt>
                <c:pt idx="3">
                  <c:v>5178859</c:v>
                </c:pt>
                <c:pt idx="4">
                  <c:v>4840821</c:v>
                </c:pt>
                <c:pt idx="5">
                  <c:v>5950939</c:v>
                </c:pt>
                <c:pt idx="6">
                  <c:v>6650662</c:v>
                </c:pt>
                <c:pt idx="7">
                  <c:v>5012462</c:v>
                </c:pt>
                <c:pt idx="8">
                  <c:v>5655545</c:v>
                </c:pt>
                <c:pt idx="9">
                  <c:v>5477849</c:v>
                </c:pt>
                <c:pt idx="10">
                  <c:v>5913411</c:v>
                </c:pt>
                <c:pt idx="11">
                  <c:v>6034990</c:v>
                </c:pt>
                <c:pt idx="12">
                  <c:v>5601033</c:v>
                </c:pt>
                <c:pt idx="13">
                  <c:v>5009665</c:v>
                </c:pt>
                <c:pt idx="14">
                  <c:v>5032746</c:v>
                </c:pt>
                <c:pt idx="15">
                  <c:v>4785300</c:v>
                </c:pt>
                <c:pt idx="16">
                  <c:v>4531725</c:v>
                </c:pt>
                <c:pt idx="17">
                  <c:v>5054632</c:v>
                </c:pt>
                <c:pt idx="18">
                  <c:v>5273431</c:v>
                </c:pt>
                <c:pt idx="19">
                  <c:v>5398480</c:v>
                </c:pt>
                <c:pt idx="20">
                  <c:v>6649608</c:v>
                </c:pt>
                <c:pt idx="21">
                  <c:v>6464321</c:v>
                </c:pt>
                <c:pt idx="22">
                  <c:v>6816465</c:v>
                </c:pt>
                <c:pt idx="23">
                  <c:v>5577942</c:v>
                </c:pt>
                <c:pt idx="24">
                  <c:v>5605837</c:v>
                </c:pt>
                <c:pt idx="25">
                  <c:v>5914219</c:v>
                </c:pt>
                <c:pt idx="26">
                  <c:v>6312891</c:v>
                </c:pt>
                <c:pt idx="27">
                  <c:v>5342830</c:v>
                </c:pt>
                <c:pt idx="28">
                  <c:v>5527891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1-4F96-B2A6-CF7D69CC6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6696320"/>
        <c:axId val="47243264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グラフ!$Q$2:$AT$2</c:f>
              <c:numCache>
                <c:formatCode>#,##0,</c:formatCode>
                <c:ptCount val="29"/>
                <c:pt idx="0">
                  <c:v>1701114</c:v>
                </c:pt>
                <c:pt idx="1">
                  <c:v>1963547</c:v>
                </c:pt>
                <c:pt idx="2">
                  <c:v>1981177</c:v>
                </c:pt>
                <c:pt idx="3">
                  <c:v>2043409</c:v>
                </c:pt>
                <c:pt idx="4">
                  <c:v>2101461</c:v>
                </c:pt>
                <c:pt idx="5">
                  <c:v>2123037</c:v>
                </c:pt>
                <c:pt idx="6">
                  <c:v>2352337</c:v>
                </c:pt>
                <c:pt idx="7">
                  <c:v>1926230</c:v>
                </c:pt>
                <c:pt idx="8">
                  <c:v>1916030</c:v>
                </c:pt>
                <c:pt idx="9">
                  <c:v>2171373</c:v>
                </c:pt>
                <c:pt idx="10">
                  <c:v>2249315</c:v>
                </c:pt>
                <c:pt idx="11">
                  <c:v>2148670</c:v>
                </c:pt>
                <c:pt idx="12">
                  <c:v>2073993</c:v>
                </c:pt>
                <c:pt idx="13">
                  <c:v>2025900</c:v>
                </c:pt>
                <c:pt idx="14">
                  <c:v>2068568</c:v>
                </c:pt>
                <c:pt idx="15">
                  <c:v>2032603</c:v>
                </c:pt>
                <c:pt idx="16">
                  <c:v>2043523</c:v>
                </c:pt>
                <c:pt idx="17">
                  <c:v>2295821</c:v>
                </c:pt>
                <c:pt idx="18">
                  <c:v>2079848</c:v>
                </c:pt>
                <c:pt idx="19">
                  <c:v>2109607</c:v>
                </c:pt>
                <c:pt idx="20">
                  <c:v>2095371</c:v>
                </c:pt>
                <c:pt idx="21">
                  <c:v>2156779</c:v>
                </c:pt>
                <c:pt idx="22">
                  <c:v>2141818</c:v>
                </c:pt>
                <c:pt idx="23">
                  <c:v>2189016</c:v>
                </c:pt>
                <c:pt idx="24">
                  <c:v>2086658</c:v>
                </c:pt>
                <c:pt idx="25">
                  <c:v>2274825</c:v>
                </c:pt>
                <c:pt idx="26">
                  <c:v>2463946</c:v>
                </c:pt>
                <c:pt idx="27">
                  <c:v>2459090</c:v>
                </c:pt>
                <c:pt idx="28">
                  <c:v>2498155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1-4F96-B2A6-CF7D69CC627C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グラフ!$Q$3:$AT$3</c:f>
              <c:numCache>
                <c:formatCode>#,##0,</c:formatCode>
                <c:ptCount val="29"/>
                <c:pt idx="0">
                  <c:v>1015895</c:v>
                </c:pt>
                <c:pt idx="1">
                  <c:v>1038273</c:v>
                </c:pt>
                <c:pt idx="2">
                  <c:v>999037</c:v>
                </c:pt>
                <c:pt idx="3">
                  <c:v>905019</c:v>
                </c:pt>
                <c:pt idx="4">
                  <c:v>880679</c:v>
                </c:pt>
                <c:pt idx="5">
                  <c:v>1028870</c:v>
                </c:pt>
                <c:pt idx="6">
                  <c:v>1026485</c:v>
                </c:pt>
                <c:pt idx="7">
                  <c:v>990538</c:v>
                </c:pt>
                <c:pt idx="8">
                  <c:v>1346468</c:v>
                </c:pt>
                <c:pt idx="9">
                  <c:v>1407904</c:v>
                </c:pt>
                <c:pt idx="10">
                  <c:v>970271</c:v>
                </c:pt>
                <c:pt idx="11">
                  <c:v>558918</c:v>
                </c:pt>
                <c:pt idx="12">
                  <c:v>441504</c:v>
                </c:pt>
                <c:pt idx="13">
                  <c:v>447631</c:v>
                </c:pt>
                <c:pt idx="14">
                  <c:v>495742</c:v>
                </c:pt>
                <c:pt idx="15">
                  <c:v>500230</c:v>
                </c:pt>
                <c:pt idx="16">
                  <c:v>619406</c:v>
                </c:pt>
                <c:pt idx="17">
                  <c:v>880780</c:v>
                </c:pt>
                <c:pt idx="18">
                  <c:v>781903</c:v>
                </c:pt>
                <c:pt idx="19">
                  <c:v>896801</c:v>
                </c:pt>
                <c:pt idx="20">
                  <c:v>1580856</c:v>
                </c:pt>
                <c:pt idx="21">
                  <c:v>1079806</c:v>
                </c:pt>
                <c:pt idx="22">
                  <c:v>932473</c:v>
                </c:pt>
                <c:pt idx="23">
                  <c:v>785802</c:v>
                </c:pt>
                <c:pt idx="24">
                  <c:v>923033</c:v>
                </c:pt>
                <c:pt idx="25">
                  <c:v>949363</c:v>
                </c:pt>
                <c:pt idx="26">
                  <c:v>666747</c:v>
                </c:pt>
                <c:pt idx="27">
                  <c:v>517042</c:v>
                </c:pt>
                <c:pt idx="28">
                  <c:v>750665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21-4F96-B2A6-CF7D69CC627C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グラフ!$Q$4:$AT$4</c:f>
              <c:numCache>
                <c:formatCode>#,##0,</c:formatCode>
                <c:ptCount val="29"/>
                <c:pt idx="0">
                  <c:v>104913</c:v>
                </c:pt>
                <c:pt idx="1">
                  <c:v>113448</c:v>
                </c:pt>
                <c:pt idx="2">
                  <c:v>154153</c:v>
                </c:pt>
                <c:pt idx="3">
                  <c:v>143473</c:v>
                </c:pt>
                <c:pt idx="4">
                  <c:v>142377</c:v>
                </c:pt>
                <c:pt idx="5">
                  <c:v>159831</c:v>
                </c:pt>
                <c:pt idx="6">
                  <c:v>172063</c:v>
                </c:pt>
                <c:pt idx="7">
                  <c:v>243889</c:v>
                </c:pt>
                <c:pt idx="8">
                  <c:v>315961</c:v>
                </c:pt>
                <c:pt idx="9">
                  <c:v>102626</c:v>
                </c:pt>
                <c:pt idx="10">
                  <c:v>195104</c:v>
                </c:pt>
                <c:pt idx="11">
                  <c:v>260922</c:v>
                </c:pt>
                <c:pt idx="12">
                  <c:v>200795</c:v>
                </c:pt>
                <c:pt idx="13">
                  <c:v>244133</c:v>
                </c:pt>
                <c:pt idx="14">
                  <c:v>285492</c:v>
                </c:pt>
                <c:pt idx="15">
                  <c:v>234148</c:v>
                </c:pt>
                <c:pt idx="16">
                  <c:v>152556</c:v>
                </c:pt>
                <c:pt idx="17">
                  <c:v>267701</c:v>
                </c:pt>
                <c:pt idx="18">
                  <c:v>723215</c:v>
                </c:pt>
                <c:pt idx="19">
                  <c:v>468833</c:v>
                </c:pt>
                <c:pt idx="20">
                  <c:v>593512</c:v>
                </c:pt>
                <c:pt idx="21">
                  <c:v>642338</c:v>
                </c:pt>
                <c:pt idx="22">
                  <c:v>1162106</c:v>
                </c:pt>
                <c:pt idx="23">
                  <c:v>422878</c:v>
                </c:pt>
                <c:pt idx="24">
                  <c:v>450494</c:v>
                </c:pt>
                <c:pt idx="25">
                  <c:v>452286</c:v>
                </c:pt>
                <c:pt idx="26">
                  <c:v>410242</c:v>
                </c:pt>
                <c:pt idx="27">
                  <c:v>399407</c:v>
                </c:pt>
                <c:pt idx="28">
                  <c:v>456576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21-4F96-B2A6-CF7D69CC627C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グラフ!$Q$5:$AT$5</c:f>
              <c:numCache>
                <c:formatCode>#,##0,</c:formatCode>
                <c:ptCount val="29"/>
                <c:pt idx="0">
                  <c:v>401101</c:v>
                </c:pt>
                <c:pt idx="1">
                  <c:v>352787</c:v>
                </c:pt>
                <c:pt idx="2">
                  <c:v>349307</c:v>
                </c:pt>
                <c:pt idx="3">
                  <c:v>586975</c:v>
                </c:pt>
                <c:pt idx="4">
                  <c:v>258129</c:v>
                </c:pt>
                <c:pt idx="5">
                  <c:v>298649</c:v>
                </c:pt>
                <c:pt idx="6">
                  <c:v>359370</c:v>
                </c:pt>
                <c:pt idx="7">
                  <c:v>360208</c:v>
                </c:pt>
                <c:pt idx="8">
                  <c:v>362613</c:v>
                </c:pt>
                <c:pt idx="9">
                  <c:v>360956</c:v>
                </c:pt>
                <c:pt idx="10">
                  <c:v>558823</c:v>
                </c:pt>
                <c:pt idx="11">
                  <c:v>482569</c:v>
                </c:pt>
                <c:pt idx="12">
                  <c:v>421112</c:v>
                </c:pt>
                <c:pt idx="13">
                  <c:v>483516</c:v>
                </c:pt>
                <c:pt idx="14">
                  <c:v>414757</c:v>
                </c:pt>
                <c:pt idx="15">
                  <c:v>215235</c:v>
                </c:pt>
                <c:pt idx="16">
                  <c:v>210519</c:v>
                </c:pt>
                <c:pt idx="17">
                  <c:v>292656</c:v>
                </c:pt>
                <c:pt idx="18">
                  <c:v>289490</c:v>
                </c:pt>
                <c:pt idx="19">
                  <c:v>302735</c:v>
                </c:pt>
                <c:pt idx="20">
                  <c:v>459143</c:v>
                </c:pt>
                <c:pt idx="21">
                  <c:v>404370</c:v>
                </c:pt>
                <c:pt idx="22">
                  <c:v>289819</c:v>
                </c:pt>
                <c:pt idx="23">
                  <c:v>450360</c:v>
                </c:pt>
                <c:pt idx="24">
                  <c:v>338641</c:v>
                </c:pt>
                <c:pt idx="25">
                  <c:v>371619</c:v>
                </c:pt>
                <c:pt idx="26">
                  <c:v>829708</c:v>
                </c:pt>
                <c:pt idx="27">
                  <c:v>322766</c:v>
                </c:pt>
                <c:pt idx="28">
                  <c:v>385643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21-4F96-B2A6-CF7D69CC627C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グラフ!$Q$6:$AT$6</c:f>
              <c:numCache>
                <c:formatCode>#,##0,</c:formatCode>
                <c:ptCount val="29"/>
                <c:pt idx="0">
                  <c:v>534700</c:v>
                </c:pt>
                <c:pt idx="1">
                  <c:v>503700</c:v>
                </c:pt>
                <c:pt idx="2">
                  <c:v>525800</c:v>
                </c:pt>
                <c:pt idx="3">
                  <c:v>451900</c:v>
                </c:pt>
                <c:pt idx="4">
                  <c:v>507300</c:v>
                </c:pt>
                <c:pt idx="5">
                  <c:v>826000</c:v>
                </c:pt>
                <c:pt idx="6">
                  <c:v>594100</c:v>
                </c:pt>
                <c:pt idx="7">
                  <c:v>277700</c:v>
                </c:pt>
                <c:pt idx="8">
                  <c:v>384600</c:v>
                </c:pt>
                <c:pt idx="9">
                  <c:v>188500</c:v>
                </c:pt>
                <c:pt idx="10">
                  <c:v>315700</c:v>
                </c:pt>
                <c:pt idx="11">
                  <c:v>891589</c:v>
                </c:pt>
                <c:pt idx="12">
                  <c:v>1225000</c:v>
                </c:pt>
                <c:pt idx="13">
                  <c:v>530300</c:v>
                </c:pt>
                <c:pt idx="14">
                  <c:v>482900</c:v>
                </c:pt>
                <c:pt idx="15">
                  <c:v>384400</c:v>
                </c:pt>
                <c:pt idx="16">
                  <c:v>208400</c:v>
                </c:pt>
                <c:pt idx="17">
                  <c:v>208300</c:v>
                </c:pt>
                <c:pt idx="18">
                  <c:v>366400</c:v>
                </c:pt>
                <c:pt idx="19">
                  <c:v>389200</c:v>
                </c:pt>
                <c:pt idx="20">
                  <c:v>313800</c:v>
                </c:pt>
                <c:pt idx="21">
                  <c:v>311800</c:v>
                </c:pt>
                <c:pt idx="22">
                  <c:v>345900</c:v>
                </c:pt>
                <c:pt idx="23">
                  <c:v>250000</c:v>
                </c:pt>
                <c:pt idx="24">
                  <c:v>300000</c:v>
                </c:pt>
                <c:pt idx="25">
                  <c:v>200000</c:v>
                </c:pt>
                <c:pt idx="26">
                  <c:v>176000</c:v>
                </c:pt>
                <c:pt idx="27">
                  <c:v>161200</c:v>
                </c:pt>
                <c:pt idx="28">
                  <c:v>266600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21-4F96-B2A6-CF7D69CC6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45184"/>
        <c:axId val="48673152"/>
      </c:lineChart>
      <c:catAx>
        <c:axId val="46696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43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243264"/>
        <c:scaling>
          <c:orientation val="minMax"/>
          <c:max val="70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2259284518569037E-2"/>
              <c:y val="5.385559988857895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96320"/>
        <c:crosses val="autoZero"/>
        <c:crossBetween val="between"/>
      </c:valAx>
      <c:catAx>
        <c:axId val="4724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673152"/>
        <c:crosses val="autoZero"/>
        <c:auto val="0"/>
        <c:lblAlgn val="ctr"/>
        <c:lblOffset val="100"/>
        <c:noMultiLvlLbl val="0"/>
      </c:catAx>
      <c:valAx>
        <c:axId val="48673152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413375493417664"/>
              <c:y val="5.87515349818940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4518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09467875598487"/>
          <c:y val="0.93365996276327523"/>
          <c:w val="0.82311804187934567"/>
          <c:h val="5.65482655185343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4163695538057742"/>
          <c:y val="1.72413294367377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37898158053186E-2"/>
          <c:y val="9.1804453431647892E-2"/>
          <c:w val="0.90314995703488077"/>
          <c:h val="0.737109320478908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グラフ!$P$201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グラフ!$Q$199:$AT$199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０９(H20)</c:v>
                </c:pt>
                <c:pt idx="19">
                  <c:v>１０(H21)</c:v>
                </c:pt>
                <c:pt idx="20">
                  <c:v>１１(H22)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グラフ!$Q$201:$AT$201</c:f>
              <c:numCache>
                <c:formatCode>#,##0,</c:formatCode>
                <c:ptCount val="29"/>
                <c:pt idx="0">
                  <c:v>2432455</c:v>
                </c:pt>
                <c:pt idx="1">
                  <c:v>2733992</c:v>
                </c:pt>
                <c:pt idx="2">
                  <c:v>3048039</c:v>
                </c:pt>
                <c:pt idx="3">
                  <c:v>3254915</c:v>
                </c:pt>
                <c:pt idx="4">
                  <c:v>3468525</c:v>
                </c:pt>
                <c:pt idx="5">
                  <c:v>3971070</c:v>
                </c:pt>
                <c:pt idx="6">
                  <c:v>4254644</c:v>
                </c:pt>
                <c:pt idx="7">
                  <c:v>4195790</c:v>
                </c:pt>
                <c:pt idx="8">
                  <c:v>4230873</c:v>
                </c:pt>
                <c:pt idx="9">
                  <c:v>4040027</c:v>
                </c:pt>
                <c:pt idx="10">
                  <c:v>3969744</c:v>
                </c:pt>
                <c:pt idx="11">
                  <c:v>4471368</c:v>
                </c:pt>
                <c:pt idx="12">
                  <c:v>5324294</c:v>
                </c:pt>
                <c:pt idx="13">
                  <c:v>5486735</c:v>
                </c:pt>
                <c:pt idx="14">
                  <c:v>5617059</c:v>
                </c:pt>
                <c:pt idx="15">
                  <c:v>5539192</c:v>
                </c:pt>
                <c:pt idx="16">
                  <c:v>5242052</c:v>
                </c:pt>
                <c:pt idx="17">
                  <c:v>4969310</c:v>
                </c:pt>
                <c:pt idx="18">
                  <c:v>4818700</c:v>
                </c:pt>
                <c:pt idx="19">
                  <c:v>4727501</c:v>
                </c:pt>
                <c:pt idx="20">
                  <c:v>4558843</c:v>
                </c:pt>
                <c:pt idx="21">
                  <c:v>4377119</c:v>
                </c:pt>
                <c:pt idx="22">
                  <c:v>4210639</c:v>
                </c:pt>
                <c:pt idx="23">
                  <c:v>4096326</c:v>
                </c:pt>
                <c:pt idx="24">
                  <c:v>4042244</c:v>
                </c:pt>
                <c:pt idx="25">
                  <c:v>3890772</c:v>
                </c:pt>
                <c:pt idx="26">
                  <c:v>3718336</c:v>
                </c:pt>
                <c:pt idx="27">
                  <c:v>3525414</c:v>
                </c:pt>
                <c:pt idx="28">
                  <c:v>3426900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2D-42DB-811C-D423AFBA380E}"/>
            </c:ext>
          </c:extLst>
        </c:ser>
        <c:ser>
          <c:idx val="2"/>
          <c:order val="2"/>
          <c:tx>
            <c:strRef>
              <c:f>グラフ!$P$202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グラフ!$Q$199:$AT$199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０９(H20)</c:v>
                </c:pt>
                <c:pt idx="19">
                  <c:v>１０(H21)</c:v>
                </c:pt>
                <c:pt idx="20">
                  <c:v>１１(H22)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グラフ!$Q$202:$AT$202</c:f>
              <c:numCache>
                <c:formatCode>#,##0,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89500</c:v>
                </c:pt>
                <c:pt idx="11">
                  <c:v>269500</c:v>
                </c:pt>
                <c:pt idx="12">
                  <c:v>636700</c:v>
                </c:pt>
                <c:pt idx="13">
                  <c:v>896200</c:v>
                </c:pt>
                <c:pt idx="14">
                  <c:v>1093402</c:v>
                </c:pt>
                <c:pt idx="15">
                  <c:v>1262532</c:v>
                </c:pt>
                <c:pt idx="16">
                  <c:v>1388406</c:v>
                </c:pt>
                <c:pt idx="17">
                  <c:v>1479592</c:v>
                </c:pt>
                <c:pt idx="18">
                  <c:v>1662160</c:v>
                </c:pt>
                <c:pt idx="19">
                  <c:v>1922543</c:v>
                </c:pt>
                <c:pt idx="20">
                  <c:v>2113152</c:v>
                </c:pt>
                <c:pt idx="21">
                  <c:v>2301072</c:v>
                </c:pt>
                <c:pt idx="22">
                  <c:v>2471041</c:v>
                </c:pt>
                <c:pt idx="23">
                  <c:v>2598732</c:v>
                </c:pt>
                <c:pt idx="24">
                  <c:v>2710189</c:v>
                </c:pt>
                <c:pt idx="25">
                  <c:v>2753890</c:v>
                </c:pt>
                <c:pt idx="26">
                  <c:v>2730235</c:v>
                </c:pt>
                <c:pt idx="27">
                  <c:v>2640104</c:v>
                </c:pt>
                <c:pt idx="28">
                  <c:v>2583946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2D-42DB-811C-D423AFBA3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823744"/>
        <c:axId val="72696192"/>
      </c:barChart>
      <c:lineChart>
        <c:grouping val="standard"/>
        <c:varyColors val="0"/>
        <c:ser>
          <c:idx val="1"/>
          <c:order val="0"/>
          <c:tx>
            <c:strRef>
              <c:f>グラフ!$P$200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グラフ!$Q$199:$AT$199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０９(H20)</c:v>
                </c:pt>
                <c:pt idx="19">
                  <c:v>１０(H21)</c:v>
                </c:pt>
                <c:pt idx="20">
                  <c:v>１１(H22)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グラフ!$Q$200:$AT$200</c:f>
              <c:numCache>
                <c:formatCode>#,##0,</c:formatCode>
                <c:ptCount val="29"/>
                <c:pt idx="0">
                  <c:v>4505697</c:v>
                </c:pt>
                <c:pt idx="1">
                  <c:v>4723126</c:v>
                </c:pt>
                <c:pt idx="2">
                  <c:v>4928072</c:v>
                </c:pt>
                <c:pt idx="3">
                  <c:v>4941166</c:v>
                </c:pt>
                <c:pt idx="4">
                  <c:v>4619845</c:v>
                </c:pt>
                <c:pt idx="5">
                  <c:v>5692128</c:v>
                </c:pt>
                <c:pt idx="6">
                  <c:v>6411435</c:v>
                </c:pt>
                <c:pt idx="7">
                  <c:v>4519779</c:v>
                </c:pt>
                <c:pt idx="8">
                  <c:v>5208167</c:v>
                </c:pt>
                <c:pt idx="9">
                  <c:v>4808511</c:v>
                </c:pt>
                <c:pt idx="10">
                  <c:v>5512470</c:v>
                </c:pt>
                <c:pt idx="11">
                  <c:v>5739442</c:v>
                </c:pt>
                <c:pt idx="12">
                  <c:v>5314181</c:v>
                </c:pt>
                <c:pt idx="13">
                  <c:v>4682929</c:v>
                </c:pt>
                <c:pt idx="14">
                  <c:v>4658682</c:v>
                </c:pt>
                <c:pt idx="15">
                  <c:v>4327418</c:v>
                </c:pt>
                <c:pt idx="16">
                  <c:v>4152541</c:v>
                </c:pt>
                <c:pt idx="17">
                  <c:v>4758657</c:v>
                </c:pt>
                <c:pt idx="18">
                  <c:v>4967397</c:v>
                </c:pt>
                <c:pt idx="19">
                  <c:v>4787716</c:v>
                </c:pt>
                <c:pt idx="20">
                  <c:v>5434225</c:v>
                </c:pt>
                <c:pt idx="21">
                  <c:v>5347166</c:v>
                </c:pt>
                <c:pt idx="22">
                  <c:v>6118013</c:v>
                </c:pt>
                <c:pt idx="23">
                  <c:v>4952906</c:v>
                </c:pt>
                <c:pt idx="24">
                  <c:v>4787272</c:v>
                </c:pt>
                <c:pt idx="25">
                  <c:v>5085524</c:v>
                </c:pt>
                <c:pt idx="26">
                  <c:v>5998157</c:v>
                </c:pt>
                <c:pt idx="27">
                  <c:v>4971800</c:v>
                </c:pt>
                <c:pt idx="28">
                  <c:v>4871882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D-42DB-811C-D423AFBA3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23744"/>
        <c:axId val="72696192"/>
      </c:lineChart>
      <c:catAx>
        <c:axId val="53823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696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69619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2.9047109645815434E-2"/>
              <c:y val="4.6096411443823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823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359436982056325"/>
          <c:y val="0.92042589332462121"/>
          <c:w val="0.48443949517446178"/>
          <c:h val="5.931071499402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普通建設事業の推移</a:t>
            </a:r>
          </a:p>
        </c:rich>
      </c:tx>
      <c:layout>
        <c:manualLayout>
          <c:xMode val="edge"/>
          <c:yMode val="edge"/>
          <c:x val="0.387139447042403"/>
          <c:y val="1.98938897229286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58312986490214E-2"/>
          <c:y val="8.5319369125551908E-2"/>
          <c:w val="0.9044006788760266"/>
          <c:h val="0.76056155771226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グラフ!$P$160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グラフ!$Q$159:$AT$159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グラフ!$Q$160:$AT$160</c:f>
              <c:numCache>
                <c:formatCode>#,##0,</c:formatCode>
                <c:ptCount val="29"/>
                <c:pt idx="0">
                  <c:v>196814</c:v>
                </c:pt>
                <c:pt idx="1">
                  <c:v>201350</c:v>
                </c:pt>
                <c:pt idx="2">
                  <c:v>167184</c:v>
                </c:pt>
                <c:pt idx="3">
                  <c:v>410869</c:v>
                </c:pt>
                <c:pt idx="4">
                  <c:v>109135</c:v>
                </c:pt>
                <c:pt idx="5">
                  <c:v>64787</c:v>
                </c:pt>
                <c:pt idx="6">
                  <c:v>122125</c:v>
                </c:pt>
                <c:pt idx="7">
                  <c:v>130493</c:v>
                </c:pt>
                <c:pt idx="8">
                  <c:v>375369</c:v>
                </c:pt>
                <c:pt idx="9">
                  <c:v>239195</c:v>
                </c:pt>
                <c:pt idx="10">
                  <c:v>718957</c:v>
                </c:pt>
                <c:pt idx="11">
                  <c:v>748280</c:v>
                </c:pt>
                <c:pt idx="12">
                  <c:v>356808</c:v>
                </c:pt>
                <c:pt idx="13">
                  <c:v>527431</c:v>
                </c:pt>
                <c:pt idx="14">
                  <c:v>603112</c:v>
                </c:pt>
                <c:pt idx="15">
                  <c:v>329615</c:v>
                </c:pt>
                <c:pt idx="16">
                  <c:v>65637</c:v>
                </c:pt>
                <c:pt idx="17">
                  <c:v>207007</c:v>
                </c:pt>
                <c:pt idx="18">
                  <c:v>265571</c:v>
                </c:pt>
                <c:pt idx="19">
                  <c:v>113736</c:v>
                </c:pt>
                <c:pt idx="20">
                  <c:v>127951</c:v>
                </c:pt>
                <c:pt idx="21">
                  <c:v>95872</c:v>
                </c:pt>
                <c:pt idx="22">
                  <c:v>256955</c:v>
                </c:pt>
                <c:pt idx="23">
                  <c:v>190564</c:v>
                </c:pt>
                <c:pt idx="24">
                  <c:v>57106</c:v>
                </c:pt>
                <c:pt idx="25">
                  <c:v>90634</c:v>
                </c:pt>
                <c:pt idx="26">
                  <c:v>108753</c:v>
                </c:pt>
                <c:pt idx="27">
                  <c:v>76974</c:v>
                </c:pt>
                <c:pt idx="28">
                  <c:v>182275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A-465F-933B-BE3EC756860F}"/>
            </c:ext>
          </c:extLst>
        </c:ser>
        <c:ser>
          <c:idx val="1"/>
          <c:order val="1"/>
          <c:tx>
            <c:strRef>
              <c:f>グラフ!$P$161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グラフ!$Q$159:$AT$159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グラフ!$Q$161:$AT$161</c:f>
              <c:numCache>
                <c:formatCode>#,##0,</c:formatCode>
                <c:ptCount val="29"/>
                <c:pt idx="0">
                  <c:v>1495415</c:v>
                </c:pt>
                <c:pt idx="1">
                  <c:v>1442860</c:v>
                </c:pt>
                <c:pt idx="2">
                  <c:v>1325298</c:v>
                </c:pt>
                <c:pt idx="3">
                  <c:v>1213140</c:v>
                </c:pt>
                <c:pt idx="4">
                  <c:v>1276303</c:v>
                </c:pt>
                <c:pt idx="5">
                  <c:v>1844059</c:v>
                </c:pt>
                <c:pt idx="6">
                  <c:v>2755153</c:v>
                </c:pt>
                <c:pt idx="7">
                  <c:v>745094</c:v>
                </c:pt>
                <c:pt idx="8">
                  <c:v>775323</c:v>
                </c:pt>
                <c:pt idx="9">
                  <c:v>657496</c:v>
                </c:pt>
                <c:pt idx="10">
                  <c:v>823412</c:v>
                </c:pt>
                <c:pt idx="11">
                  <c:v>1290590</c:v>
                </c:pt>
                <c:pt idx="12">
                  <c:v>1239784</c:v>
                </c:pt>
                <c:pt idx="13">
                  <c:v>401338</c:v>
                </c:pt>
                <c:pt idx="14">
                  <c:v>411239</c:v>
                </c:pt>
                <c:pt idx="15">
                  <c:v>326646</c:v>
                </c:pt>
                <c:pt idx="16">
                  <c:v>291573</c:v>
                </c:pt>
                <c:pt idx="17">
                  <c:v>280125</c:v>
                </c:pt>
                <c:pt idx="18">
                  <c:v>383081</c:v>
                </c:pt>
                <c:pt idx="19">
                  <c:v>324005</c:v>
                </c:pt>
                <c:pt idx="20">
                  <c:v>152216</c:v>
                </c:pt>
                <c:pt idx="21">
                  <c:v>209508</c:v>
                </c:pt>
                <c:pt idx="22">
                  <c:v>342891</c:v>
                </c:pt>
                <c:pt idx="23">
                  <c:v>478484</c:v>
                </c:pt>
                <c:pt idx="24">
                  <c:v>311118</c:v>
                </c:pt>
                <c:pt idx="25">
                  <c:v>365135</c:v>
                </c:pt>
                <c:pt idx="26">
                  <c:v>933366</c:v>
                </c:pt>
                <c:pt idx="27">
                  <c:v>450905</c:v>
                </c:pt>
                <c:pt idx="28">
                  <c:v>278575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FA-465F-933B-BE3EC7568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9499776"/>
        <c:axId val="46691072"/>
      </c:barChart>
      <c:catAx>
        <c:axId val="139499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ja-JP"/>
          </a:p>
        </c:txPr>
        <c:crossAx val="4669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9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（百万円）</a:t>
                </a:r>
              </a:p>
            </c:rich>
          </c:tx>
          <c:layout>
            <c:manualLayout>
              <c:xMode val="edge"/>
              <c:yMode val="edge"/>
              <c:x val="3.8260949803149605E-2"/>
              <c:y val="5.96818914653496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9499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516069930438251"/>
          <c:y val="0.93234710777431895"/>
          <c:w val="0.5652188312300388"/>
          <c:h val="4.95536430039268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8907972073960562"/>
          <c:y val="1.83598215867188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749734303346311E-2"/>
          <c:y val="8.1907127133601251E-2"/>
          <c:w val="0.86440345963465992"/>
          <c:h val="0.76103585978133104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グラフ!$P$129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１０(H21）</c:v>
                </c:pt>
                <c:pt idx="20">
                  <c:v>１１(H21）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グラフ!$Q$129:$AT$129</c:f>
              <c:numCache>
                <c:formatCode>#,##0,</c:formatCode>
                <c:ptCount val="29"/>
                <c:pt idx="0">
                  <c:v>4505697</c:v>
                </c:pt>
                <c:pt idx="1">
                  <c:v>4723126</c:v>
                </c:pt>
                <c:pt idx="2">
                  <c:v>4928072</c:v>
                </c:pt>
                <c:pt idx="3">
                  <c:v>4941166</c:v>
                </c:pt>
                <c:pt idx="4">
                  <c:v>4619845</c:v>
                </c:pt>
                <c:pt idx="5">
                  <c:v>5692128</c:v>
                </c:pt>
                <c:pt idx="6">
                  <c:v>6411435</c:v>
                </c:pt>
                <c:pt idx="7">
                  <c:v>4519779</c:v>
                </c:pt>
                <c:pt idx="8">
                  <c:v>5208167</c:v>
                </c:pt>
                <c:pt idx="9">
                  <c:v>4808511</c:v>
                </c:pt>
                <c:pt idx="10">
                  <c:v>5512470</c:v>
                </c:pt>
                <c:pt idx="11">
                  <c:v>5739442</c:v>
                </c:pt>
                <c:pt idx="12">
                  <c:v>5314181</c:v>
                </c:pt>
                <c:pt idx="13">
                  <c:v>4682929</c:v>
                </c:pt>
                <c:pt idx="14">
                  <c:v>4658682</c:v>
                </c:pt>
                <c:pt idx="15">
                  <c:v>4327418</c:v>
                </c:pt>
                <c:pt idx="16">
                  <c:v>4152541</c:v>
                </c:pt>
                <c:pt idx="17">
                  <c:v>4758657</c:v>
                </c:pt>
                <c:pt idx="18">
                  <c:v>4967397</c:v>
                </c:pt>
                <c:pt idx="19">
                  <c:v>4787716</c:v>
                </c:pt>
                <c:pt idx="20">
                  <c:v>5434225</c:v>
                </c:pt>
                <c:pt idx="21">
                  <c:v>5347166</c:v>
                </c:pt>
                <c:pt idx="22">
                  <c:v>6118013</c:v>
                </c:pt>
                <c:pt idx="23">
                  <c:v>4952906</c:v>
                </c:pt>
                <c:pt idx="24">
                  <c:v>4787272</c:v>
                </c:pt>
                <c:pt idx="25">
                  <c:v>5085524</c:v>
                </c:pt>
                <c:pt idx="26">
                  <c:v>5998157</c:v>
                </c:pt>
                <c:pt idx="27">
                  <c:v>4971800</c:v>
                </c:pt>
                <c:pt idx="28">
                  <c:v>4871882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1-46FF-9862-A4542341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6623744"/>
        <c:axId val="46642304"/>
      </c:barChart>
      <c:lineChart>
        <c:grouping val="standard"/>
        <c:varyColors val="0"/>
        <c:ser>
          <c:idx val="1"/>
          <c:order val="0"/>
          <c:tx>
            <c:strRef>
              <c:f>グラフ!$P$121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１０(H21）</c:v>
                </c:pt>
                <c:pt idx="20">
                  <c:v>１１(H21）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グラフ!$Q$121:$AT$121</c:f>
              <c:numCache>
                <c:formatCode>#,##0,</c:formatCode>
                <c:ptCount val="29"/>
                <c:pt idx="0">
                  <c:v>1027799</c:v>
                </c:pt>
                <c:pt idx="1">
                  <c:v>1082837</c:v>
                </c:pt>
                <c:pt idx="2">
                  <c:v>1131255</c:v>
                </c:pt>
                <c:pt idx="3">
                  <c:v>1059406</c:v>
                </c:pt>
                <c:pt idx="4">
                  <c:v>999708</c:v>
                </c:pt>
                <c:pt idx="5">
                  <c:v>1906426</c:v>
                </c:pt>
                <c:pt idx="6">
                  <c:v>2304926</c:v>
                </c:pt>
                <c:pt idx="7">
                  <c:v>709099</c:v>
                </c:pt>
                <c:pt idx="8">
                  <c:v>879755</c:v>
                </c:pt>
                <c:pt idx="9">
                  <c:v>1035269</c:v>
                </c:pt>
                <c:pt idx="10">
                  <c:v>1116588</c:v>
                </c:pt>
                <c:pt idx="11">
                  <c:v>806222</c:v>
                </c:pt>
                <c:pt idx="12">
                  <c:v>786358</c:v>
                </c:pt>
                <c:pt idx="13">
                  <c:v>818207</c:v>
                </c:pt>
                <c:pt idx="14">
                  <c:v>777432</c:v>
                </c:pt>
                <c:pt idx="15">
                  <c:v>696387</c:v>
                </c:pt>
                <c:pt idx="16">
                  <c:v>793911</c:v>
                </c:pt>
                <c:pt idx="17">
                  <c:v>1214355</c:v>
                </c:pt>
                <c:pt idx="18">
                  <c:v>1062021</c:v>
                </c:pt>
                <c:pt idx="19">
                  <c:v>990351</c:v>
                </c:pt>
                <c:pt idx="20">
                  <c:v>1025880</c:v>
                </c:pt>
                <c:pt idx="21">
                  <c:v>890225</c:v>
                </c:pt>
                <c:pt idx="22">
                  <c:v>1013759</c:v>
                </c:pt>
                <c:pt idx="23">
                  <c:v>910501</c:v>
                </c:pt>
                <c:pt idx="24">
                  <c:v>860934</c:v>
                </c:pt>
                <c:pt idx="25">
                  <c:v>988987</c:v>
                </c:pt>
                <c:pt idx="26">
                  <c:v>1318105</c:v>
                </c:pt>
                <c:pt idx="27">
                  <c:v>688226</c:v>
                </c:pt>
                <c:pt idx="28">
                  <c:v>761539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1-46FF-9862-A454234174ED}"/>
            </c:ext>
          </c:extLst>
        </c:ser>
        <c:ser>
          <c:idx val="0"/>
          <c:order val="1"/>
          <c:tx>
            <c:strRef>
              <c:f>グラフ!$P$122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１０(H21）</c:v>
                </c:pt>
                <c:pt idx="20">
                  <c:v>１１(H21）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グラフ!$Q$122:$AT$122</c:f>
              <c:numCache>
                <c:formatCode>#,##0,</c:formatCode>
                <c:ptCount val="29"/>
                <c:pt idx="0">
                  <c:v>327568</c:v>
                </c:pt>
                <c:pt idx="1">
                  <c:v>387573</c:v>
                </c:pt>
                <c:pt idx="2">
                  <c:v>502436</c:v>
                </c:pt>
                <c:pt idx="3">
                  <c:v>560840</c:v>
                </c:pt>
                <c:pt idx="4">
                  <c:v>573728</c:v>
                </c:pt>
                <c:pt idx="5">
                  <c:v>613776</c:v>
                </c:pt>
                <c:pt idx="6">
                  <c:v>639633</c:v>
                </c:pt>
                <c:pt idx="7">
                  <c:v>691684</c:v>
                </c:pt>
                <c:pt idx="8">
                  <c:v>1154567</c:v>
                </c:pt>
                <c:pt idx="9">
                  <c:v>621642</c:v>
                </c:pt>
                <c:pt idx="10">
                  <c:v>635083</c:v>
                </c:pt>
                <c:pt idx="11">
                  <c:v>659927</c:v>
                </c:pt>
                <c:pt idx="12">
                  <c:v>714678</c:v>
                </c:pt>
                <c:pt idx="13">
                  <c:v>732468</c:v>
                </c:pt>
                <c:pt idx="14">
                  <c:v>752290</c:v>
                </c:pt>
                <c:pt idx="15">
                  <c:v>768790</c:v>
                </c:pt>
                <c:pt idx="16">
                  <c:v>826520</c:v>
                </c:pt>
                <c:pt idx="17">
                  <c:v>889568</c:v>
                </c:pt>
                <c:pt idx="18">
                  <c:v>891297</c:v>
                </c:pt>
                <c:pt idx="19">
                  <c:v>1102529</c:v>
                </c:pt>
                <c:pt idx="20">
                  <c:v>1228714</c:v>
                </c:pt>
                <c:pt idx="21">
                  <c:v>1297693</c:v>
                </c:pt>
                <c:pt idx="22">
                  <c:v>1217695</c:v>
                </c:pt>
                <c:pt idx="23">
                  <c:v>1404966</c:v>
                </c:pt>
                <c:pt idx="24">
                  <c:v>1345734</c:v>
                </c:pt>
                <c:pt idx="25">
                  <c:v>1397551</c:v>
                </c:pt>
                <c:pt idx="26">
                  <c:v>1409653</c:v>
                </c:pt>
                <c:pt idx="27">
                  <c:v>1444348</c:v>
                </c:pt>
                <c:pt idx="28">
                  <c:v>1531844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51-46FF-9862-A454234174ED}"/>
            </c:ext>
          </c:extLst>
        </c:ser>
        <c:ser>
          <c:idx val="6"/>
          <c:order val="2"/>
          <c:tx>
            <c:strRef>
              <c:f>グラフ!$P$123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１０(H21）</c:v>
                </c:pt>
                <c:pt idx="20">
                  <c:v>１１(H21）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グラフ!$Q$123:$AT$123</c:f>
              <c:numCache>
                <c:formatCode>#,##0,</c:formatCode>
                <c:ptCount val="29"/>
                <c:pt idx="0">
                  <c:v>694192</c:v>
                </c:pt>
                <c:pt idx="1">
                  <c:v>361506</c:v>
                </c:pt>
                <c:pt idx="2">
                  <c:v>519639</c:v>
                </c:pt>
                <c:pt idx="3">
                  <c:v>438880</c:v>
                </c:pt>
                <c:pt idx="4">
                  <c:v>438993</c:v>
                </c:pt>
                <c:pt idx="5">
                  <c:v>418885</c:v>
                </c:pt>
                <c:pt idx="6">
                  <c:v>442847</c:v>
                </c:pt>
                <c:pt idx="7">
                  <c:v>517453</c:v>
                </c:pt>
                <c:pt idx="8">
                  <c:v>517888</c:v>
                </c:pt>
                <c:pt idx="9">
                  <c:v>519878</c:v>
                </c:pt>
                <c:pt idx="10">
                  <c:v>474492</c:v>
                </c:pt>
                <c:pt idx="11">
                  <c:v>432771</c:v>
                </c:pt>
                <c:pt idx="12">
                  <c:v>409303</c:v>
                </c:pt>
                <c:pt idx="13">
                  <c:v>395404</c:v>
                </c:pt>
                <c:pt idx="14">
                  <c:v>409523</c:v>
                </c:pt>
                <c:pt idx="15">
                  <c:v>320407</c:v>
                </c:pt>
                <c:pt idx="16">
                  <c:v>324187</c:v>
                </c:pt>
                <c:pt idx="17">
                  <c:v>303108</c:v>
                </c:pt>
                <c:pt idx="18">
                  <c:v>305586</c:v>
                </c:pt>
                <c:pt idx="19">
                  <c:v>302491</c:v>
                </c:pt>
                <c:pt idx="20">
                  <c:v>315227</c:v>
                </c:pt>
                <c:pt idx="21">
                  <c:v>378357</c:v>
                </c:pt>
                <c:pt idx="22">
                  <c:v>502259</c:v>
                </c:pt>
                <c:pt idx="23">
                  <c:v>352988</c:v>
                </c:pt>
                <c:pt idx="24">
                  <c:v>429825</c:v>
                </c:pt>
                <c:pt idx="25">
                  <c:v>438511</c:v>
                </c:pt>
                <c:pt idx="26">
                  <c:v>385416</c:v>
                </c:pt>
                <c:pt idx="27">
                  <c:v>378466</c:v>
                </c:pt>
                <c:pt idx="28">
                  <c:v>348782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51-46FF-9862-A454234174ED}"/>
            </c:ext>
          </c:extLst>
        </c:ser>
        <c:ser>
          <c:idx val="7"/>
          <c:order val="3"/>
          <c:tx>
            <c:strRef>
              <c:f>グラフ!$P$124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１０(H21）</c:v>
                </c:pt>
                <c:pt idx="20">
                  <c:v>１１(H21）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グラフ!$Q$124:$AT$124</c:f>
              <c:numCache>
                <c:formatCode>#,##0,</c:formatCode>
                <c:ptCount val="29"/>
                <c:pt idx="0">
                  <c:v>623322</c:v>
                </c:pt>
                <c:pt idx="1">
                  <c:v>648668</c:v>
                </c:pt>
                <c:pt idx="2">
                  <c:v>648543</c:v>
                </c:pt>
                <c:pt idx="3">
                  <c:v>915180</c:v>
                </c:pt>
                <c:pt idx="4">
                  <c:v>491648</c:v>
                </c:pt>
                <c:pt idx="5">
                  <c:v>554627</c:v>
                </c:pt>
                <c:pt idx="6">
                  <c:v>594936</c:v>
                </c:pt>
                <c:pt idx="7">
                  <c:v>565390</c:v>
                </c:pt>
                <c:pt idx="8">
                  <c:v>426883</c:v>
                </c:pt>
                <c:pt idx="9">
                  <c:v>617557</c:v>
                </c:pt>
                <c:pt idx="10">
                  <c:v>852120</c:v>
                </c:pt>
                <c:pt idx="11">
                  <c:v>799905</c:v>
                </c:pt>
                <c:pt idx="12">
                  <c:v>1409666</c:v>
                </c:pt>
                <c:pt idx="13">
                  <c:v>737421</c:v>
                </c:pt>
                <c:pt idx="14">
                  <c:v>652835</c:v>
                </c:pt>
                <c:pt idx="15">
                  <c:v>440393</c:v>
                </c:pt>
                <c:pt idx="16">
                  <c:v>370366</c:v>
                </c:pt>
                <c:pt idx="17">
                  <c:v>594643</c:v>
                </c:pt>
                <c:pt idx="18">
                  <c:v>598195</c:v>
                </c:pt>
                <c:pt idx="19">
                  <c:v>469504</c:v>
                </c:pt>
                <c:pt idx="20">
                  <c:v>378228</c:v>
                </c:pt>
                <c:pt idx="21">
                  <c:v>341318</c:v>
                </c:pt>
                <c:pt idx="22">
                  <c:v>609592</c:v>
                </c:pt>
                <c:pt idx="23">
                  <c:v>358428</c:v>
                </c:pt>
                <c:pt idx="24">
                  <c:v>350756</c:v>
                </c:pt>
                <c:pt idx="25">
                  <c:v>372147</c:v>
                </c:pt>
                <c:pt idx="26">
                  <c:v>852623</c:v>
                </c:pt>
                <c:pt idx="27">
                  <c:v>253689</c:v>
                </c:pt>
                <c:pt idx="28">
                  <c:v>268058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51-46FF-9862-A454234174ED}"/>
            </c:ext>
          </c:extLst>
        </c:ser>
        <c:ser>
          <c:idx val="8"/>
          <c:order val="4"/>
          <c:tx>
            <c:strRef>
              <c:f>グラフ!$P$125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１０(H21）</c:v>
                </c:pt>
                <c:pt idx="20">
                  <c:v>１１(H21）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グラフ!$Q$125:$AT$125</c:f>
              <c:numCache>
                <c:formatCode>#,##0,</c:formatCode>
                <c:ptCount val="29"/>
                <c:pt idx="0">
                  <c:v>68028</c:v>
                </c:pt>
                <c:pt idx="1">
                  <c:v>80231</c:v>
                </c:pt>
                <c:pt idx="2">
                  <c:v>95752</c:v>
                </c:pt>
                <c:pt idx="3">
                  <c:v>94846</c:v>
                </c:pt>
                <c:pt idx="4">
                  <c:v>82415</c:v>
                </c:pt>
                <c:pt idx="5">
                  <c:v>62308</c:v>
                </c:pt>
                <c:pt idx="6">
                  <c:v>145816</c:v>
                </c:pt>
                <c:pt idx="7">
                  <c:v>150570</c:v>
                </c:pt>
                <c:pt idx="8">
                  <c:v>130250</c:v>
                </c:pt>
                <c:pt idx="9">
                  <c:v>130006</c:v>
                </c:pt>
                <c:pt idx="10">
                  <c:v>123487</c:v>
                </c:pt>
                <c:pt idx="11">
                  <c:v>136842</c:v>
                </c:pt>
                <c:pt idx="12">
                  <c:v>134484</c:v>
                </c:pt>
                <c:pt idx="13">
                  <c:v>187544</c:v>
                </c:pt>
                <c:pt idx="14">
                  <c:v>190121</c:v>
                </c:pt>
                <c:pt idx="15">
                  <c:v>160127</c:v>
                </c:pt>
                <c:pt idx="16">
                  <c:v>169973</c:v>
                </c:pt>
                <c:pt idx="17">
                  <c:v>171157</c:v>
                </c:pt>
                <c:pt idx="18">
                  <c:v>276757</c:v>
                </c:pt>
                <c:pt idx="19">
                  <c:v>181492</c:v>
                </c:pt>
                <c:pt idx="20">
                  <c:v>94652</c:v>
                </c:pt>
                <c:pt idx="21">
                  <c:v>96732</c:v>
                </c:pt>
                <c:pt idx="22">
                  <c:v>241190</c:v>
                </c:pt>
                <c:pt idx="23">
                  <c:v>185669</c:v>
                </c:pt>
                <c:pt idx="24">
                  <c:v>173683</c:v>
                </c:pt>
                <c:pt idx="25">
                  <c:v>228163</c:v>
                </c:pt>
                <c:pt idx="26">
                  <c:v>213074</c:v>
                </c:pt>
                <c:pt idx="27">
                  <c:v>301358</c:v>
                </c:pt>
                <c:pt idx="28">
                  <c:v>298212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51-46FF-9862-A454234174ED}"/>
            </c:ext>
          </c:extLst>
        </c:ser>
        <c:ser>
          <c:idx val="2"/>
          <c:order val="5"/>
          <c:tx>
            <c:strRef>
              <c:f>グラフ!$P$126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１０(H21）</c:v>
                </c:pt>
                <c:pt idx="20">
                  <c:v>１１(H21）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グラフ!$Q$126:$AT$126</c:f>
              <c:numCache>
                <c:formatCode>#,##0,</c:formatCode>
                <c:ptCount val="29"/>
                <c:pt idx="0">
                  <c:v>568005</c:v>
                </c:pt>
                <c:pt idx="1">
                  <c:v>702454</c:v>
                </c:pt>
                <c:pt idx="2">
                  <c:v>591076</c:v>
                </c:pt>
                <c:pt idx="3">
                  <c:v>642028</c:v>
                </c:pt>
                <c:pt idx="4">
                  <c:v>767742</c:v>
                </c:pt>
                <c:pt idx="5">
                  <c:v>726568</c:v>
                </c:pt>
                <c:pt idx="6">
                  <c:v>851025</c:v>
                </c:pt>
                <c:pt idx="7">
                  <c:v>390641</c:v>
                </c:pt>
                <c:pt idx="8">
                  <c:v>601079</c:v>
                </c:pt>
                <c:pt idx="9">
                  <c:v>481174</c:v>
                </c:pt>
                <c:pt idx="10">
                  <c:v>646427</c:v>
                </c:pt>
                <c:pt idx="11">
                  <c:v>1079714</c:v>
                </c:pt>
                <c:pt idx="12">
                  <c:v>559378</c:v>
                </c:pt>
                <c:pt idx="13">
                  <c:v>522520</c:v>
                </c:pt>
                <c:pt idx="14">
                  <c:v>583217</c:v>
                </c:pt>
                <c:pt idx="15">
                  <c:v>503344</c:v>
                </c:pt>
                <c:pt idx="16">
                  <c:v>245160</c:v>
                </c:pt>
                <c:pt idx="17">
                  <c:v>199722</c:v>
                </c:pt>
                <c:pt idx="18">
                  <c:v>290161</c:v>
                </c:pt>
                <c:pt idx="19">
                  <c:v>341208</c:v>
                </c:pt>
                <c:pt idx="20">
                  <c:v>290450</c:v>
                </c:pt>
                <c:pt idx="21">
                  <c:v>266930</c:v>
                </c:pt>
                <c:pt idx="22">
                  <c:v>227546</c:v>
                </c:pt>
                <c:pt idx="23">
                  <c:v>355240</c:v>
                </c:pt>
                <c:pt idx="24">
                  <c:v>295992</c:v>
                </c:pt>
                <c:pt idx="25">
                  <c:v>399357</c:v>
                </c:pt>
                <c:pt idx="26">
                  <c:v>478985</c:v>
                </c:pt>
                <c:pt idx="27">
                  <c:v>549629</c:v>
                </c:pt>
                <c:pt idx="28">
                  <c:v>316170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51-46FF-9862-A454234174ED}"/>
            </c:ext>
          </c:extLst>
        </c:ser>
        <c:ser>
          <c:idx val="3"/>
          <c:order val="6"/>
          <c:tx>
            <c:strRef>
              <c:f>グラフ!$P$127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１０(H21）</c:v>
                </c:pt>
                <c:pt idx="20">
                  <c:v>１１(H21）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グラフ!$Q$127:$AT$127</c:f>
              <c:numCache>
                <c:formatCode>#,##0,</c:formatCode>
                <c:ptCount val="29"/>
                <c:pt idx="0">
                  <c:v>558411</c:v>
                </c:pt>
                <c:pt idx="1">
                  <c:v>834753</c:v>
                </c:pt>
                <c:pt idx="2">
                  <c:v>717726</c:v>
                </c:pt>
                <c:pt idx="3">
                  <c:v>525451</c:v>
                </c:pt>
                <c:pt idx="4">
                  <c:v>495137</c:v>
                </c:pt>
                <c:pt idx="5">
                  <c:v>532107</c:v>
                </c:pt>
                <c:pt idx="6">
                  <c:v>515072</c:v>
                </c:pt>
                <c:pt idx="7">
                  <c:v>556913</c:v>
                </c:pt>
                <c:pt idx="8">
                  <c:v>527594</c:v>
                </c:pt>
                <c:pt idx="9">
                  <c:v>496974</c:v>
                </c:pt>
                <c:pt idx="10">
                  <c:v>764723</c:v>
                </c:pt>
                <c:pt idx="11">
                  <c:v>931121</c:v>
                </c:pt>
                <c:pt idx="12">
                  <c:v>460287</c:v>
                </c:pt>
                <c:pt idx="13">
                  <c:v>451926</c:v>
                </c:pt>
                <c:pt idx="14">
                  <c:v>483893</c:v>
                </c:pt>
                <c:pt idx="15">
                  <c:v>490381</c:v>
                </c:pt>
                <c:pt idx="16">
                  <c:v>482094</c:v>
                </c:pt>
                <c:pt idx="17">
                  <c:v>483137</c:v>
                </c:pt>
                <c:pt idx="18">
                  <c:v>585003</c:v>
                </c:pt>
                <c:pt idx="19">
                  <c:v>522311</c:v>
                </c:pt>
                <c:pt idx="20">
                  <c:v>425549</c:v>
                </c:pt>
                <c:pt idx="21">
                  <c:v>454319</c:v>
                </c:pt>
                <c:pt idx="22">
                  <c:v>458268</c:v>
                </c:pt>
                <c:pt idx="23">
                  <c:v>605211</c:v>
                </c:pt>
                <c:pt idx="24">
                  <c:v>535215</c:v>
                </c:pt>
                <c:pt idx="25">
                  <c:v>517317</c:v>
                </c:pt>
                <c:pt idx="26">
                  <c:v>622683</c:v>
                </c:pt>
                <c:pt idx="27">
                  <c:v>600181</c:v>
                </c:pt>
                <c:pt idx="28">
                  <c:v>588255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51-46FF-9862-A454234174ED}"/>
            </c:ext>
          </c:extLst>
        </c:ser>
        <c:ser>
          <c:idx val="4"/>
          <c:order val="7"/>
          <c:tx>
            <c:strRef>
              <c:f>グラフ!$P$128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１０(H21）</c:v>
                </c:pt>
                <c:pt idx="20">
                  <c:v>１１(H21）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グラフ!$Q$128:$AT$128</c:f>
              <c:numCache>
                <c:formatCode>#,##0,</c:formatCode>
                <c:ptCount val="29"/>
                <c:pt idx="0">
                  <c:v>311358</c:v>
                </c:pt>
                <c:pt idx="1">
                  <c:v>336450</c:v>
                </c:pt>
                <c:pt idx="2">
                  <c:v>360006</c:v>
                </c:pt>
                <c:pt idx="3">
                  <c:v>405048</c:v>
                </c:pt>
                <c:pt idx="4">
                  <c:v>459440</c:v>
                </c:pt>
                <c:pt idx="5">
                  <c:v>489183</c:v>
                </c:pt>
                <c:pt idx="6">
                  <c:v>479836</c:v>
                </c:pt>
                <c:pt idx="7">
                  <c:v>501818</c:v>
                </c:pt>
                <c:pt idx="8">
                  <c:v>502709</c:v>
                </c:pt>
                <c:pt idx="9">
                  <c:v>521649</c:v>
                </c:pt>
                <c:pt idx="10">
                  <c:v>514280</c:v>
                </c:pt>
                <c:pt idx="11">
                  <c:v>505821</c:v>
                </c:pt>
                <c:pt idx="12">
                  <c:v>481168</c:v>
                </c:pt>
                <c:pt idx="13">
                  <c:v>469230</c:v>
                </c:pt>
                <c:pt idx="14">
                  <c:v>454197</c:v>
                </c:pt>
                <c:pt idx="15">
                  <c:v>561594</c:v>
                </c:pt>
                <c:pt idx="16">
                  <c:v>601338</c:v>
                </c:pt>
                <c:pt idx="17">
                  <c:v>569223</c:v>
                </c:pt>
                <c:pt idx="18">
                  <c:v>598766</c:v>
                </c:pt>
                <c:pt idx="19">
                  <c:v>556186</c:v>
                </c:pt>
                <c:pt idx="20">
                  <c:v>554822</c:v>
                </c:pt>
                <c:pt idx="21">
                  <c:v>560416</c:v>
                </c:pt>
                <c:pt idx="22">
                  <c:v>571860</c:v>
                </c:pt>
                <c:pt idx="23">
                  <c:v>415181</c:v>
                </c:pt>
                <c:pt idx="24">
                  <c:v>399862</c:v>
                </c:pt>
                <c:pt idx="25">
                  <c:v>390734</c:v>
                </c:pt>
                <c:pt idx="26">
                  <c:v>381205</c:v>
                </c:pt>
                <c:pt idx="27">
                  <c:v>381810</c:v>
                </c:pt>
                <c:pt idx="28">
                  <c:v>388136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B51-46FF-9862-A4542341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44224"/>
        <c:axId val="46658304"/>
      </c:lineChart>
      <c:catAx>
        <c:axId val="46623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4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6423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7730443057167658E-2"/>
              <c:y val="4.156475956200540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23744"/>
        <c:crosses val="autoZero"/>
        <c:crossBetween val="between"/>
      </c:valAx>
      <c:catAx>
        <c:axId val="46644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658304"/>
        <c:crosses val="autoZero"/>
        <c:auto val="0"/>
        <c:lblAlgn val="ctr"/>
        <c:lblOffset val="100"/>
        <c:noMultiLvlLbl val="0"/>
      </c:catAx>
      <c:valAx>
        <c:axId val="46658304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7444755647154848"/>
              <c:y val="4.23347186204234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4422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15614541360351"/>
          <c:y val="0.92554079513067011"/>
          <c:w val="0.77659658510095586"/>
          <c:h val="6.46796451057114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3043573654855646"/>
          <c:y val="8.55745049805994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731881487786995E-2"/>
          <c:y val="7.9462138263941523E-2"/>
          <c:w val="0.87505426686529042"/>
          <c:h val="0.73994015588234119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グラフ!$P$88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グラフ!$Q$88:$AT$88</c:f>
              <c:numCache>
                <c:formatCode>#,##0,</c:formatCode>
                <c:ptCount val="29"/>
                <c:pt idx="0">
                  <c:v>4505697</c:v>
                </c:pt>
                <c:pt idx="1">
                  <c:v>4723126</c:v>
                </c:pt>
                <c:pt idx="2">
                  <c:v>4928072</c:v>
                </c:pt>
                <c:pt idx="3">
                  <c:v>4941166</c:v>
                </c:pt>
                <c:pt idx="4">
                  <c:v>4619845</c:v>
                </c:pt>
                <c:pt idx="5">
                  <c:v>5692128</c:v>
                </c:pt>
                <c:pt idx="6">
                  <c:v>6411435</c:v>
                </c:pt>
                <c:pt idx="7">
                  <c:v>4519779</c:v>
                </c:pt>
                <c:pt idx="8">
                  <c:v>5208167</c:v>
                </c:pt>
                <c:pt idx="9">
                  <c:v>4808511</c:v>
                </c:pt>
                <c:pt idx="10">
                  <c:v>5512470</c:v>
                </c:pt>
                <c:pt idx="11">
                  <c:v>5739442</c:v>
                </c:pt>
                <c:pt idx="12">
                  <c:v>5314181</c:v>
                </c:pt>
                <c:pt idx="13">
                  <c:v>4682929</c:v>
                </c:pt>
                <c:pt idx="14">
                  <c:v>4658682</c:v>
                </c:pt>
                <c:pt idx="15">
                  <c:v>4327418</c:v>
                </c:pt>
                <c:pt idx="16">
                  <c:v>4152541</c:v>
                </c:pt>
                <c:pt idx="17">
                  <c:v>4758657</c:v>
                </c:pt>
                <c:pt idx="18">
                  <c:v>4967397</c:v>
                </c:pt>
                <c:pt idx="19">
                  <c:v>4787716</c:v>
                </c:pt>
                <c:pt idx="20">
                  <c:v>5434225</c:v>
                </c:pt>
                <c:pt idx="21">
                  <c:v>5347166</c:v>
                </c:pt>
                <c:pt idx="22">
                  <c:v>6118013</c:v>
                </c:pt>
                <c:pt idx="23">
                  <c:v>4952906</c:v>
                </c:pt>
                <c:pt idx="24">
                  <c:v>4787272</c:v>
                </c:pt>
                <c:pt idx="25">
                  <c:v>5085524</c:v>
                </c:pt>
                <c:pt idx="26">
                  <c:v>5998157</c:v>
                </c:pt>
                <c:pt idx="27">
                  <c:v>4971800</c:v>
                </c:pt>
                <c:pt idx="28">
                  <c:v>4871882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4-4F84-B330-7AE22E38C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8180608"/>
        <c:axId val="128182528"/>
      </c:barChart>
      <c:lineChart>
        <c:grouping val="standard"/>
        <c:varyColors val="0"/>
        <c:ser>
          <c:idx val="1"/>
          <c:order val="0"/>
          <c:tx>
            <c:strRef>
              <c:f>グラフ!$P$81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グラフ!$Q$81:$AT$81</c:f>
              <c:numCache>
                <c:formatCode>#,##0,</c:formatCode>
                <c:ptCount val="29"/>
                <c:pt idx="0">
                  <c:v>878831</c:v>
                </c:pt>
                <c:pt idx="1">
                  <c:v>937239</c:v>
                </c:pt>
                <c:pt idx="2">
                  <c:v>947230</c:v>
                </c:pt>
                <c:pt idx="3">
                  <c:v>996489</c:v>
                </c:pt>
                <c:pt idx="4">
                  <c:v>1034139</c:v>
                </c:pt>
                <c:pt idx="5">
                  <c:v>1087346</c:v>
                </c:pt>
                <c:pt idx="6">
                  <c:v>1092146</c:v>
                </c:pt>
                <c:pt idx="7">
                  <c:v>1108142</c:v>
                </c:pt>
                <c:pt idx="8">
                  <c:v>1103689</c:v>
                </c:pt>
                <c:pt idx="9">
                  <c:v>1086160</c:v>
                </c:pt>
                <c:pt idx="10">
                  <c:v>1071659</c:v>
                </c:pt>
                <c:pt idx="11">
                  <c:v>1078586</c:v>
                </c:pt>
                <c:pt idx="12">
                  <c:v>1110600</c:v>
                </c:pt>
                <c:pt idx="13">
                  <c:v>1123055</c:v>
                </c:pt>
                <c:pt idx="14">
                  <c:v>1085683</c:v>
                </c:pt>
                <c:pt idx="15">
                  <c:v>1065321</c:v>
                </c:pt>
                <c:pt idx="16">
                  <c:v>1060623</c:v>
                </c:pt>
                <c:pt idx="17">
                  <c:v>1016474</c:v>
                </c:pt>
                <c:pt idx="18">
                  <c:v>973484</c:v>
                </c:pt>
                <c:pt idx="19">
                  <c:v>897416</c:v>
                </c:pt>
                <c:pt idx="20">
                  <c:v>928249</c:v>
                </c:pt>
                <c:pt idx="21">
                  <c:v>871965</c:v>
                </c:pt>
                <c:pt idx="22">
                  <c:v>879627</c:v>
                </c:pt>
                <c:pt idx="23">
                  <c:v>907175</c:v>
                </c:pt>
                <c:pt idx="24">
                  <c:v>924177</c:v>
                </c:pt>
                <c:pt idx="25">
                  <c:v>910849</c:v>
                </c:pt>
                <c:pt idx="26">
                  <c:v>921725</c:v>
                </c:pt>
                <c:pt idx="27">
                  <c:v>943516</c:v>
                </c:pt>
                <c:pt idx="28">
                  <c:v>946526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4-4F84-B330-7AE22E38C70B}"/>
            </c:ext>
          </c:extLst>
        </c:ser>
        <c:ser>
          <c:idx val="0"/>
          <c:order val="1"/>
          <c:tx>
            <c:strRef>
              <c:f>グラフ!$P$82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グラフ!$Q$82:$AT$82</c:f>
              <c:numCache>
                <c:formatCode>#,##0,</c:formatCode>
                <c:ptCount val="29"/>
                <c:pt idx="0">
                  <c:v>26140</c:v>
                </c:pt>
                <c:pt idx="1">
                  <c:v>36603</c:v>
                </c:pt>
                <c:pt idx="2">
                  <c:v>34163</c:v>
                </c:pt>
                <c:pt idx="3">
                  <c:v>34046</c:v>
                </c:pt>
                <c:pt idx="4">
                  <c:v>36190</c:v>
                </c:pt>
                <c:pt idx="5">
                  <c:v>37583</c:v>
                </c:pt>
                <c:pt idx="6">
                  <c:v>44138</c:v>
                </c:pt>
                <c:pt idx="7">
                  <c:v>44701</c:v>
                </c:pt>
                <c:pt idx="8">
                  <c:v>50739</c:v>
                </c:pt>
                <c:pt idx="9">
                  <c:v>61359</c:v>
                </c:pt>
                <c:pt idx="10">
                  <c:v>77061</c:v>
                </c:pt>
                <c:pt idx="11">
                  <c:v>83318</c:v>
                </c:pt>
                <c:pt idx="12">
                  <c:v>157434</c:v>
                </c:pt>
                <c:pt idx="13">
                  <c:v>187067</c:v>
                </c:pt>
                <c:pt idx="14">
                  <c:v>195780</c:v>
                </c:pt>
                <c:pt idx="15">
                  <c:v>206080</c:v>
                </c:pt>
                <c:pt idx="16">
                  <c:v>243364</c:v>
                </c:pt>
                <c:pt idx="17">
                  <c:v>244918</c:v>
                </c:pt>
                <c:pt idx="18">
                  <c:v>261419</c:v>
                </c:pt>
                <c:pt idx="19">
                  <c:v>405792</c:v>
                </c:pt>
                <c:pt idx="20">
                  <c:v>439439</c:v>
                </c:pt>
                <c:pt idx="21">
                  <c:v>421568</c:v>
                </c:pt>
                <c:pt idx="22">
                  <c:v>426096</c:v>
                </c:pt>
                <c:pt idx="23">
                  <c:v>471652</c:v>
                </c:pt>
                <c:pt idx="24">
                  <c:v>452787</c:v>
                </c:pt>
                <c:pt idx="25">
                  <c:v>435515</c:v>
                </c:pt>
                <c:pt idx="26">
                  <c:v>466924</c:v>
                </c:pt>
                <c:pt idx="27">
                  <c:v>457266</c:v>
                </c:pt>
                <c:pt idx="28">
                  <c:v>486449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74-4F84-B330-7AE22E38C70B}"/>
            </c:ext>
          </c:extLst>
        </c:ser>
        <c:ser>
          <c:idx val="6"/>
          <c:order val="2"/>
          <c:tx>
            <c:strRef>
              <c:f>グラフ!$P$83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グラフ!$Q$83:$AT$83</c:f>
              <c:numCache>
                <c:formatCode>#,##0,</c:formatCode>
                <c:ptCount val="29"/>
                <c:pt idx="0">
                  <c:v>311333</c:v>
                </c:pt>
                <c:pt idx="1">
                  <c:v>336246</c:v>
                </c:pt>
                <c:pt idx="2">
                  <c:v>359825</c:v>
                </c:pt>
                <c:pt idx="3">
                  <c:v>404956</c:v>
                </c:pt>
                <c:pt idx="4">
                  <c:v>459385</c:v>
                </c:pt>
                <c:pt idx="5">
                  <c:v>489096</c:v>
                </c:pt>
                <c:pt idx="6">
                  <c:v>479743</c:v>
                </c:pt>
                <c:pt idx="7">
                  <c:v>501777</c:v>
                </c:pt>
                <c:pt idx="8">
                  <c:v>502682</c:v>
                </c:pt>
                <c:pt idx="9">
                  <c:v>521636</c:v>
                </c:pt>
                <c:pt idx="10">
                  <c:v>514258</c:v>
                </c:pt>
                <c:pt idx="11">
                  <c:v>505808</c:v>
                </c:pt>
                <c:pt idx="12">
                  <c:v>481152</c:v>
                </c:pt>
                <c:pt idx="13">
                  <c:v>469215</c:v>
                </c:pt>
                <c:pt idx="14">
                  <c:v>454192</c:v>
                </c:pt>
                <c:pt idx="15">
                  <c:v>561589</c:v>
                </c:pt>
                <c:pt idx="16">
                  <c:v>601333</c:v>
                </c:pt>
                <c:pt idx="17">
                  <c:v>569218</c:v>
                </c:pt>
                <c:pt idx="18">
                  <c:v>598761</c:v>
                </c:pt>
                <c:pt idx="19">
                  <c:v>556181</c:v>
                </c:pt>
                <c:pt idx="20">
                  <c:v>554818</c:v>
                </c:pt>
                <c:pt idx="21">
                  <c:v>560412</c:v>
                </c:pt>
                <c:pt idx="22">
                  <c:v>571860</c:v>
                </c:pt>
                <c:pt idx="23">
                  <c:v>415181</c:v>
                </c:pt>
                <c:pt idx="24">
                  <c:v>399862</c:v>
                </c:pt>
                <c:pt idx="25">
                  <c:v>390734</c:v>
                </c:pt>
                <c:pt idx="26">
                  <c:v>381205</c:v>
                </c:pt>
                <c:pt idx="27">
                  <c:v>381810</c:v>
                </c:pt>
                <c:pt idx="28">
                  <c:v>388136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74-4F84-B330-7AE22E38C70B}"/>
            </c:ext>
          </c:extLst>
        </c:ser>
        <c:ser>
          <c:idx val="7"/>
          <c:order val="3"/>
          <c:tx>
            <c:strRef>
              <c:f>グラフ!$P$84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グラフ!$Q$84:$AT$84</c:f>
              <c:numCache>
                <c:formatCode>#,##0,</c:formatCode>
                <c:ptCount val="29"/>
                <c:pt idx="0">
                  <c:v>393253</c:v>
                </c:pt>
                <c:pt idx="1">
                  <c:v>470185</c:v>
                </c:pt>
                <c:pt idx="2">
                  <c:v>605622</c:v>
                </c:pt>
                <c:pt idx="3">
                  <c:v>613816</c:v>
                </c:pt>
                <c:pt idx="4">
                  <c:v>630605</c:v>
                </c:pt>
                <c:pt idx="5">
                  <c:v>687818</c:v>
                </c:pt>
                <c:pt idx="6">
                  <c:v>765107</c:v>
                </c:pt>
                <c:pt idx="7">
                  <c:v>725009</c:v>
                </c:pt>
                <c:pt idx="8">
                  <c:v>814970</c:v>
                </c:pt>
                <c:pt idx="9">
                  <c:v>587422</c:v>
                </c:pt>
                <c:pt idx="10">
                  <c:v>650225</c:v>
                </c:pt>
                <c:pt idx="11">
                  <c:v>679382</c:v>
                </c:pt>
                <c:pt idx="12">
                  <c:v>643083</c:v>
                </c:pt>
                <c:pt idx="13">
                  <c:v>603320</c:v>
                </c:pt>
                <c:pt idx="14">
                  <c:v>575361</c:v>
                </c:pt>
                <c:pt idx="15">
                  <c:v>561915</c:v>
                </c:pt>
                <c:pt idx="16">
                  <c:v>574145</c:v>
                </c:pt>
                <c:pt idx="17">
                  <c:v>599490</c:v>
                </c:pt>
                <c:pt idx="18">
                  <c:v>732234</c:v>
                </c:pt>
                <c:pt idx="19">
                  <c:v>751351</c:v>
                </c:pt>
                <c:pt idx="20">
                  <c:v>704006</c:v>
                </c:pt>
                <c:pt idx="21">
                  <c:v>758400</c:v>
                </c:pt>
                <c:pt idx="22">
                  <c:v>759537</c:v>
                </c:pt>
                <c:pt idx="23">
                  <c:v>865613</c:v>
                </c:pt>
                <c:pt idx="24">
                  <c:v>989346</c:v>
                </c:pt>
                <c:pt idx="25">
                  <c:v>1018547</c:v>
                </c:pt>
                <c:pt idx="26">
                  <c:v>1028129</c:v>
                </c:pt>
                <c:pt idx="27">
                  <c:v>1079737</c:v>
                </c:pt>
                <c:pt idx="28">
                  <c:v>1096029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74-4F84-B330-7AE22E38C70B}"/>
            </c:ext>
          </c:extLst>
        </c:ser>
        <c:ser>
          <c:idx val="2"/>
          <c:order val="4"/>
          <c:tx>
            <c:strRef>
              <c:f>グラフ!$P$85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グラフ!$Q$85:$AT$85</c:f>
              <c:numCache>
                <c:formatCode>#,##0,</c:formatCode>
                <c:ptCount val="29"/>
                <c:pt idx="0">
                  <c:v>39129</c:v>
                </c:pt>
                <c:pt idx="1">
                  <c:v>48954</c:v>
                </c:pt>
                <c:pt idx="2">
                  <c:v>78978</c:v>
                </c:pt>
                <c:pt idx="3">
                  <c:v>76844</c:v>
                </c:pt>
                <c:pt idx="4">
                  <c:v>55015</c:v>
                </c:pt>
                <c:pt idx="5">
                  <c:v>78668</c:v>
                </c:pt>
                <c:pt idx="6">
                  <c:v>99900</c:v>
                </c:pt>
                <c:pt idx="7">
                  <c:v>92374</c:v>
                </c:pt>
                <c:pt idx="8">
                  <c:v>89540</c:v>
                </c:pt>
                <c:pt idx="9">
                  <c:v>92212</c:v>
                </c:pt>
                <c:pt idx="10">
                  <c:v>72577</c:v>
                </c:pt>
                <c:pt idx="11">
                  <c:v>78589</c:v>
                </c:pt>
                <c:pt idx="12">
                  <c:v>66853</c:v>
                </c:pt>
                <c:pt idx="13">
                  <c:v>47592</c:v>
                </c:pt>
                <c:pt idx="14">
                  <c:v>36333</c:v>
                </c:pt>
                <c:pt idx="15">
                  <c:v>31212</c:v>
                </c:pt>
                <c:pt idx="16">
                  <c:v>42525</c:v>
                </c:pt>
                <c:pt idx="17">
                  <c:v>31026</c:v>
                </c:pt>
                <c:pt idx="18">
                  <c:v>36494</c:v>
                </c:pt>
                <c:pt idx="19">
                  <c:v>54196</c:v>
                </c:pt>
                <c:pt idx="20">
                  <c:v>32597</c:v>
                </c:pt>
                <c:pt idx="21">
                  <c:v>32056</c:v>
                </c:pt>
                <c:pt idx="22">
                  <c:v>53002</c:v>
                </c:pt>
                <c:pt idx="23">
                  <c:v>51254</c:v>
                </c:pt>
                <c:pt idx="24">
                  <c:v>61916</c:v>
                </c:pt>
                <c:pt idx="25">
                  <c:v>57082</c:v>
                </c:pt>
                <c:pt idx="26">
                  <c:v>105572</c:v>
                </c:pt>
                <c:pt idx="27">
                  <c:v>104298</c:v>
                </c:pt>
                <c:pt idx="28">
                  <c:v>44144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74-4F84-B330-7AE22E38C70B}"/>
            </c:ext>
          </c:extLst>
        </c:ser>
        <c:ser>
          <c:idx val="3"/>
          <c:order val="5"/>
          <c:tx>
            <c:strRef>
              <c:f>グラフ!$P$86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グラフ!$Q$86:$AT$86</c:f>
              <c:numCache>
                <c:formatCode>#,##0,</c:formatCode>
                <c:ptCount val="29"/>
                <c:pt idx="0">
                  <c:v>65575</c:v>
                </c:pt>
                <c:pt idx="1">
                  <c:v>70605</c:v>
                </c:pt>
                <c:pt idx="2">
                  <c:v>54305</c:v>
                </c:pt>
                <c:pt idx="3">
                  <c:v>73605</c:v>
                </c:pt>
                <c:pt idx="4">
                  <c:v>78648</c:v>
                </c:pt>
                <c:pt idx="5">
                  <c:v>53608</c:v>
                </c:pt>
                <c:pt idx="6">
                  <c:v>48000</c:v>
                </c:pt>
                <c:pt idx="7">
                  <c:v>70200</c:v>
                </c:pt>
                <c:pt idx="8">
                  <c:v>64200</c:v>
                </c:pt>
                <c:pt idx="9">
                  <c:v>50200</c:v>
                </c:pt>
                <c:pt idx="10">
                  <c:v>28000</c:v>
                </c:pt>
                <c:pt idx="11">
                  <c:v>29000</c:v>
                </c:pt>
                <c:pt idx="12">
                  <c:v>34720</c:v>
                </c:pt>
                <c:pt idx="13">
                  <c:v>29080</c:v>
                </c:pt>
                <c:pt idx="14">
                  <c:v>23720</c:v>
                </c:pt>
                <c:pt idx="15">
                  <c:v>23840</c:v>
                </c:pt>
                <c:pt idx="16">
                  <c:v>23240</c:v>
                </c:pt>
                <c:pt idx="17">
                  <c:v>23940</c:v>
                </c:pt>
                <c:pt idx="18">
                  <c:v>39860</c:v>
                </c:pt>
                <c:pt idx="19">
                  <c:v>34440</c:v>
                </c:pt>
                <c:pt idx="20">
                  <c:v>35160</c:v>
                </c:pt>
                <c:pt idx="21">
                  <c:v>35160</c:v>
                </c:pt>
                <c:pt idx="22">
                  <c:v>33960</c:v>
                </c:pt>
                <c:pt idx="23">
                  <c:v>38480</c:v>
                </c:pt>
                <c:pt idx="24">
                  <c:v>38000</c:v>
                </c:pt>
                <c:pt idx="25">
                  <c:v>43240</c:v>
                </c:pt>
                <c:pt idx="26">
                  <c:v>49620</c:v>
                </c:pt>
                <c:pt idx="27">
                  <c:v>62880</c:v>
                </c:pt>
                <c:pt idx="28">
                  <c:v>42040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74-4F84-B330-7AE22E38C70B}"/>
            </c:ext>
          </c:extLst>
        </c:ser>
        <c:ser>
          <c:idx val="4"/>
          <c:order val="6"/>
          <c:tx>
            <c:strRef>
              <c:f>グラフ!$P$87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グラフ!$Q$87:$AT$87</c:f>
              <c:numCache>
                <c:formatCode>#,##0,</c:formatCode>
                <c:ptCount val="29"/>
                <c:pt idx="0">
                  <c:v>1702323</c:v>
                </c:pt>
                <c:pt idx="1">
                  <c:v>1689921</c:v>
                </c:pt>
                <c:pt idx="2">
                  <c:v>1574018</c:v>
                </c:pt>
                <c:pt idx="3">
                  <c:v>1653365</c:v>
                </c:pt>
                <c:pt idx="4">
                  <c:v>1439315</c:v>
                </c:pt>
                <c:pt idx="5">
                  <c:v>1935345</c:v>
                </c:pt>
                <c:pt idx="6">
                  <c:v>2933900</c:v>
                </c:pt>
                <c:pt idx="7">
                  <c:v>928768</c:v>
                </c:pt>
                <c:pt idx="8">
                  <c:v>1210783</c:v>
                </c:pt>
                <c:pt idx="9">
                  <c:v>959074</c:v>
                </c:pt>
                <c:pt idx="10">
                  <c:v>1609619</c:v>
                </c:pt>
                <c:pt idx="11">
                  <c:v>2100634</c:v>
                </c:pt>
                <c:pt idx="12">
                  <c:v>1659298</c:v>
                </c:pt>
                <c:pt idx="13">
                  <c:v>983466</c:v>
                </c:pt>
                <c:pt idx="14">
                  <c:v>1061781</c:v>
                </c:pt>
                <c:pt idx="15">
                  <c:v>722144</c:v>
                </c:pt>
                <c:pt idx="16">
                  <c:v>399370</c:v>
                </c:pt>
                <c:pt idx="17">
                  <c:v>564397</c:v>
                </c:pt>
                <c:pt idx="18">
                  <c:v>733694</c:v>
                </c:pt>
                <c:pt idx="19">
                  <c:v>549616</c:v>
                </c:pt>
                <c:pt idx="20">
                  <c:v>356417</c:v>
                </c:pt>
                <c:pt idx="21">
                  <c:v>389579</c:v>
                </c:pt>
                <c:pt idx="22">
                  <c:v>614096</c:v>
                </c:pt>
                <c:pt idx="23">
                  <c:v>701605</c:v>
                </c:pt>
                <c:pt idx="24">
                  <c:v>390052</c:v>
                </c:pt>
                <c:pt idx="25">
                  <c:v>469611</c:v>
                </c:pt>
                <c:pt idx="26">
                  <c:v>1072119</c:v>
                </c:pt>
                <c:pt idx="27">
                  <c:v>558070</c:v>
                </c:pt>
                <c:pt idx="28">
                  <c:v>479470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74-4F84-B330-7AE22E38C70B}"/>
            </c:ext>
          </c:extLst>
        </c:ser>
        <c:ser>
          <c:idx val="8"/>
          <c:order val="8"/>
          <c:tx>
            <c:strRef>
              <c:f>グラフ!$P$89</c:f>
              <c:strCache>
                <c:ptCount val="1"/>
              </c:strCache>
            </c:strRef>
          </c:tx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グラフ!$Q$89:$AT$89</c:f>
              <c:numCache>
                <c:formatCode>General</c:formatCode>
                <c:ptCount val="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CA-4BBC-A09E-63760F7D4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68768"/>
        <c:axId val="131570304"/>
      </c:lineChart>
      <c:catAx>
        <c:axId val="128180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182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1825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1304338910761162E-2"/>
              <c:y val="4.278725249029970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180608"/>
        <c:crosses val="autoZero"/>
        <c:crossBetween val="between"/>
      </c:valAx>
      <c:catAx>
        <c:axId val="13156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1570304"/>
        <c:crosses val="autoZero"/>
        <c:auto val="0"/>
        <c:lblAlgn val="ctr"/>
        <c:lblOffset val="100"/>
        <c:noMultiLvlLbl val="0"/>
      </c:catAx>
      <c:valAx>
        <c:axId val="131570304"/>
        <c:scaling>
          <c:orientation val="minMax"/>
          <c:max val="300000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822816911399588"/>
              <c:y val="3.58677996300690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56876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043664343574261E-2"/>
          <c:y val="0.90699409149198817"/>
          <c:w val="0.17805383022774326"/>
          <c:h val="9.30059831434901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416007889669865"/>
          <c:y val="8.56790356295283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10716126316828E-2"/>
          <c:y val="0.10281519284049294"/>
          <c:w val="0.87168689012537504"/>
          <c:h val="0.7380138246078018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グラフ!$P$46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グラフ!$Q$46:$AT$46</c:f>
              <c:numCache>
                <c:formatCode>#,##0,</c:formatCode>
                <c:ptCount val="29"/>
                <c:pt idx="0">
                  <c:v>1701114</c:v>
                </c:pt>
                <c:pt idx="1">
                  <c:v>1963547</c:v>
                </c:pt>
                <c:pt idx="2">
                  <c:v>1981177</c:v>
                </c:pt>
                <c:pt idx="3">
                  <c:v>2043409</c:v>
                </c:pt>
                <c:pt idx="4">
                  <c:v>2101461</c:v>
                </c:pt>
                <c:pt idx="5">
                  <c:v>2123037</c:v>
                </c:pt>
                <c:pt idx="6">
                  <c:v>2352337</c:v>
                </c:pt>
                <c:pt idx="7">
                  <c:v>1926230</c:v>
                </c:pt>
                <c:pt idx="8">
                  <c:v>1916030</c:v>
                </c:pt>
                <c:pt idx="9">
                  <c:v>2171373</c:v>
                </c:pt>
                <c:pt idx="10">
                  <c:v>2249315</c:v>
                </c:pt>
                <c:pt idx="11">
                  <c:v>2148676</c:v>
                </c:pt>
                <c:pt idx="12">
                  <c:v>2073999</c:v>
                </c:pt>
                <c:pt idx="13">
                  <c:v>2025906</c:v>
                </c:pt>
                <c:pt idx="14">
                  <c:v>2068574</c:v>
                </c:pt>
                <c:pt idx="15">
                  <c:v>2032609</c:v>
                </c:pt>
                <c:pt idx="16">
                  <c:v>2043529</c:v>
                </c:pt>
                <c:pt idx="17">
                  <c:v>2295827</c:v>
                </c:pt>
                <c:pt idx="18">
                  <c:v>2079854</c:v>
                </c:pt>
                <c:pt idx="19">
                  <c:v>2109613</c:v>
                </c:pt>
                <c:pt idx="20">
                  <c:v>2095377</c:v>
                </c:pt>
                <c:pt idx="21">
                  <c:v>2156785</c:v>
                </c:pt>
                <c:pt idx="22">
                  <c:v>2141823</c:v>
                </c:pt>
                <c:pt idx="23">
                  <c:v>2189021</c:v>
                </c:pt>
                <c:pt idx="24">
                  <c:v>2086663</c:v>
                </c:pt>
                <c:pt idx="25">
                  <c:v>2274830</c:v>
                </c:pt>
                <c:pt idx="26">
                  <c:v>2463951</c:v>
                </c:pt>
                <c:pt idx="27">
                  <c:v>2459095</c:v>
                </c:pt>
                <c:pt idx="28">
                  <c:v>2498160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8-4A6B-AD63-533C20D3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53053312"/>
        <c:axId val="53118464"/>
      </c:barChart>
      <c:lineChart>
        <c:grouping val="standard"/>
        <c:varyColors val="0"/>
        <c:ser>
          <c:idx val="1"/>
          <c:order val="0"/>
          <c:tx>
            <c:strRef>
              <c:f>グラフ!$P$43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グラフ!$Q$43:$AT$43</c:f>
              <c:numCache>
                <c:formatCode>#,##0,</c:formatCode>
                <c:ptCount val="29"/>
                <c:pt idx="0">
                  <c:v>938757</c:v>
                </c:pt>
                <c:pt idx="1">
                  <c:v>1098301</c:v>
                </c:pt>
                <c:pt idx="2">
                  <c:v>1058629</c:v>
                </c:pt>
                <c:pt idx="3">
                  <c:v>1098722</c:v>
                </c:pt>
                <c:pt idx="4">
                  <c:v>1047607</c:v>
                </c:pt>
                <c:pt idx="5">
                  <c:v>1037615</c:v>
                </c:pt>
                <c:pt idx="6">
                  <c:v>1200260</c:v>
                </c:pt>
                <c:pt idx="7">
                  <c:v>818905</c:v>
                </c:pt>
                <c:pt idx="8">
                  <c:v>832538</c:v>
                </c:pt>
                <c:pt idx="9">
                  <c:v>1148502</c:v>
                </c:pt>
                <c:pt idx="10">
                  <c:v>1224900</c:v>
                </c:pt>
                <c:pt idx="11">
                  <c:v>1132034</c:v>
                </c:pt>
                <c:pt idx="12">
                  <c:v>1112994</c:v>
                </c:pt>
                <c:pt idx="13">
                  <c:v>1041157</c:v>
                </c:pt>
                <c:pt idx="14">
                  <c:v>1044414</c:v>
                </c:pt>
                <c:pt idx="15">
                  <c:v>1025428</c:v>
                </c:pt>
                <c:pt idx="16">
                  <c:v>1025513</c:v>
                </c:pt>
                <c:pt idx="17">
                  <c:v>1277845</c:v>
                </c:pt>
                <c:pt idx="18">
                  <c:v>1087083</c:v>
                </c:pt>
                <c:pt idx="19">
                  <c:v>1116870</c:v>
                </c:pt>
                <c:pt idx="20">
                  <c:v>1080582</c:v>
                </c:pt>
                <c:pt idx="21">
                  <c:v>1211446</c:v>
                </c:pt>
                <c:pt idx="22">
                  <c:v>1163971</c:v>
                </c:pt>
                <c:pt idx="23">
                  <c:v>1201320</c:v>
                </c:pt>
                <c:pt idx="24">
                  <c:v>1094784</c:v>
                </c:pt>
                <c:pt idx="25">
                  <c:v>1199636</c:v>
                </c:pt>
                <c:pt idx="26">
                  <c:v>1305699</c:v>
                </c:pt>
                <c:pt idx="27">
                  <c:v>1253941</c:v>
                </c:pt>
                <c:pt idx="28">
                  <c:v>1258218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08-4A6B-AD63-533C20D3F00F}"/>
            </c:ext>
          </c:extLst>
        </c:ser>
        <c:ser>
          <c:idx val="0"/>
          <c:order val="1"/>
          <c:tx>
            <c:strRef>
              <c:f>グラフ!$P$44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グラフ!$Q$44:$AT$44</c:f>
              <c:numCache>
                <c:formatCode>#,##0,</c:formatCode>
                <c:ptCount val="29"/>
                <c:pt idx="0">
                  <c:v>690456</c:v>
                </c:pt>
                <c:pt idx="1">
                  <c:v>795501</c:v>
                </c:pt>
                <c:pt idx="2">
                  <c:v>849900</c:v>
                </c:pt>
                <c:pt idx="3">
                  <c:v>875880</c:v>
                </c:pt>
                <c:pt idx="4">
                  <c:v>975930</c:v>
                </c:pt>
                <c:pt idx="5">
                  <c:v>1008509</c:v>
                </c:pt>
                <c:pt idx="6">
                  <c:v>1062841</c:v>
                </c:pt>
                <c:pt idx="7">
                  <c:v>1018449</c:v>
                </c:pt>
                <c:pt idx="8">
                  <c:v>986041</c:v>
                </c:pt>
                <c:pt idx="9">
                  <c:v>923763</c:v>
                </c:pt>
                <c:pt idx="10">
                  <c:v>927381</c:v>
                </c:pt>
                <c:pt idx="11">
                  <c:v>919688</c:v>
                </c:pt>
                <c:pt idx="12">
                  <c:v>864411</c:v>
                </c:pt>
                <c:pt idx="13">
                  <c:v>888093</c:v>
                </c:pt>
                <c:pt idx="14">
                  <c:v>928586</c:v>
                </c:pt>
                <c:pt idx="15">
                  <c:v>909981</c:v>
                </c:pt>
                <c:pt idx="16">
                  <c:v>921006</c:v>
                </c:pt>
                <c:pt idx="17">
                  <c:v>921228</c:v>
                </c:pt>
                <c:pt idx="18">
                  <c:v>901721</c:v>
                </c:pt>
                <c:pt idx="19">
                  <c:v>900081</c:v>
                </c:pt>
                <c:pt idx="20">
                  <c:v>908898</c:v>
                </c:pt>
                <c:pt idx="21">
                  <c:v>843878</c:v>
                </c:pt>
                <c:pt idx="22">
                  <c:v>870534</c:v>
                </c:pt>
                <c:pt idx="23">
                  <c:v>887340</c:v>
                </c:pt>
                <c:pt idx="24">
                  <c:v>890424</c:v>
                </c:pt>
                <c:pt idx="25">
                  <c:v>972284</c:v>
                </c:pt>
                <c:pt idx="26">
                  <c:v>1058905</c:v>
                </c:pt>
                <c:pt idx="27">
                  <c:v>1103008</c:v>
                </c:pt>
                <c:pt idx="28">
                  <c:v>1130122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08-4A6B-AD63-533C20D3F00F}"/>
            </c:ext>
          </c:extLst>
        </c:ser>
        <c:ser>
          <c:idx val="2"/>
          <c:order val="2"/>
          <c:tx>
            <c:strRef>
              <c:f>グラフ!$P$45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グラフ!$Q$45:$AT$45</c:f>
              <c:numCache>
                <c:formatCode>#,##0,</c:formatCode>
                <c:ptCount val="29"/>
                <c:pt idx="0">
                  <c:v>46615</c:v>
                </c:pt>
                <c:pt idx="1">
                  <c:v>45415</c:v>
                </c:pt>
                <c:pt idx="2">
                  <c:v>47525</c:v>
                </c:pt>
                <c:pt idx="3">
                  <c:v>48482</c:v>
                </c:pt>
                <c:pt idx="4">
                  <c:v>49791</c:v>
                </c:pt>
                <c:pt idx="5">
                  <c:v>52960</c:v>
                </c:pt>
                <c:pt idx="6">
                  <c:v>64819</c:v>
                </c:pt>
                <c:pt idx="7">
                  <c:v>64947</c:v>
                </c:pt>
                <c:pt idx="8">
                  <c:v>72495</c:v>
                </c:pt>
                <c:pt idx="9">
                  <c:v>74299</c:v>
                </c:pt>
                <c:pt idx="10">
                  <c:v>73427</c:v>
                </c:pt>
                <c:pt idx="11">
                  <c:v>73408</c:v>
                </c:pt>
                <c:pt idx="12">
                  <c:v>76375</c:v>
                </c:pt>
                <c:pt idx="13">
                  <c:v>75361</c:v>
                </c:pt>
                <c:pt idx="14">
                  <c:v>73227</c:v>
                </c:pt>
                <c:pt idx="15">
                  <c:v>73875</c:v>
                </c:pt>
                <c:pt idx="16">
                  <c:v>72817</c:v>
                </c:pt>
                <c:pt idx="17">
                  <c:v>71786</c:v>
                </c:pt>
                <c:pt idx="18">
                  <c:v>65484</c:v>
                </c:pt>
                <c:pt idx="19">
                  <c:v>66619</c:v>
                </c:pt>
                <c:pt idx="20">
                  <c:v>79205</c:v>
                </c:pt>
                <c:pt idx="21">
                  <c:v>74059</c:v>
                </c:pt>
                <c:pt idx="22">
                  <c:v>79090</c:v>
                </c:pt>
                <c:pt idx="23">
                  <c:v>69720</c:v>
                </c:pt>
                <c:pt idx="24">
                  <c:v>70350</c:v>
                </c:pt>
                <c:pt idx="25">
                  <c:v>65717</c:v>
                </c:pt>
                <c:pt idx="26">
                  <c:v>60146</c:v>
                </c:pt>
                <c:pt idx="27">
                  <c:v>61823</c:v>
                </c:pt>
                <c:pt idx="28">
                  <c:v>66836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08-4A6B-AD63-533C20D3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20384"/>
        <c:axId val="53130368"/>
      </c:lineChart>
      <c:catAx>
        <c:axId val="53053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18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18464"/>
        <c:scaling>
          <c:orientation val="minMax"/>
          <c:max val="25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9469117056193027E-2"/>
              <c:y val="6.119949078221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053312"/>
        <c:crosses val="autoZero"/>
        <c:crossBetween val="between"/>
      </c:valAx>
      <c:catAx>
        <c:axId val="5312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30368"/>
        <c:crosses val="autoZero"/>
        <c:auto val="0"/>
        <c:lblAlgn val="ctr"/>
        <c:lblOffset val="100"/>
        <c:noMultiLvlLbl val="0"/>
      </c:catAx>
      <c:valAx>
        <c:axId val="53130368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0547117501704122"/>
              <c:y val="5.199630566825466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2038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84988599061565"/>
          <c:y val="0.93506329266093646"/>
          <c:w val="0.80427255304967438"/>
          <c:h val="4.65769870369257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38100</xdr:rowOff>
    </xdr:from>
    <xdr:to>
      <xdr:col>13</xdr:col>
      <xdr:colOff>444500</xdr:colOff>
      <xdr:row>38</xdr:row>
      <xdr:rowOff>53340</xdr:rowOff>
    </xdr:to>
    <xdr:graphicFrame macro="">
      <xdr:nvGraphicFramePr>
        <xdr:cNvPr id="4112" name="Chart 4">
          <a:extLst>
            <a:ext uri="{FF2B5EF4-FFF2-40B4-BE49-F238E27FC236}">
              <a16:creationId xmlns:a16="http://schemas.microsoft.com/office/drawing/2014/main" id="{00000000-0008-0000-0500-000010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196</xdr:row>
      <xdr:rowOff>171449</xdr:rowOff>
    </xdr:from>
    <xdr:to>
      <xdr:col>13</xdr:col>
      <xdr:colOff>495300</xdr:colOff>
      <xdr:row>233</xdr:row>
      <xdr:rowOff>95250</xdr:rowOff>
    </xdr:to>
    <xdr:graphicFrame macro="">
      <xdr:nvGraphicFramePr>
        <xdr:cNvPr id="8" name="Chart 6">
          <a:extLst>
            <a:ext uri="{FF2B5EF4-FFF2-40B4-BE49-F238E27FC236}">
              <a16:creationId xmlns:a16="http://schemas.microsoft.com/office/drawing/2014/main" id="{DB736A89-2B27-4E20-9D54-AAC1CC8817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157</xdr:row>
      <xdr:rowOff>171449</xdr:rowOff>
    </xdr:from>
    <xdr:to>
      <xdr:col>13</xdr:col>
      <xdr:colOff>485774</xdr:colOff>
      <xdr:row>193</xdr:row>
      <xdr:rowOff>142874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84BBCC2D-FEB2-4442-93F8-B8A07AD99B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119</xdr:row>
      <xdr:rowOff>0</xdr:rowOff>
    </xdr:from>
    <xdr:to>
      <xdr:col>13</xdr:col>
      <xdr:colOff>514350</xdr:colOff>
      <xdr:row>155</xdr:row>
      <xdr:rowOff>38100</xdr:rowOff>
    </xdr:to>
    <xdr:graphicFrame macro="">
      <xdr:nvGraphicFramePr>
        <xdr:cNvPr id="11" name="Chart 8">
          <a:extLst>
            <a:ext uri="{FF2B5EF4-FFF2-40B4-BE49-F238E27FC236}">
              <a16:creationId xmlns:a16="http://schemas.microsoft.com/office/drawing/2014/main" id="{F1649495-4F9A-4BCA-B4E4-A9085C4C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80</xdr:row>
      <xdr:rowOff>0</xdr:rowOff>
    </xdr:from>
    <xdr:to>
      <xdr:col>13</xdr:col>
      <xdr:colOff>476250</xdr:colOff>
      <xdr:row>116</xdr:row>
      <xdr:rowOff>85725</xdr:rowOff>
    </xdr:to>
    <xdr:graphicFrame macro="">
      <xdr:nvGraphicFramePr>
        <xdr:cNvPr id="13" name="Chart 7">
          <a:extLst>
            <a:ext uri="{FF2B5EF4-FFF2-40B4-BE49-F238E27FC236}">
              <a16:creationId xmlns:a16="http://schemas.microsoft.com/office/drawing/2014/main" id="{8DC2458E-ABC3-4002-9CF9-B24B20C4E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41</xdr:row>
      <xdr:rowOff>0</xdr:rowOff>
    </xdr:from>
    <xdr:to>
      <xdr:col>13</xdr:col>
      <xdr:colOff>447674</xdr:colOff>
      <xdr:row>77</xdr:row>
      <xdr:rowOff>66675</xdr:rowOff>
    </xdr:to>
    <xdr:graphicFrame macro="">
      <xdr:nvGraphicFramePr>
        <xdr:cNvPr id="16" name="Chart 5">
          <a:extLst>
            <a:ext uri="{FF2B5EF4-FFF2-40B4-BE49-F238E27FC236}">
              <a16:creationId xmlns:a16="http://schemas.microsoft.com/office/drawing/2014/main" id="{DC089348-FA06-48B0-BED1-9C0C0534C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tabSelected="1" view="pageBreakPreview" zoomScaleNormal="100" zoomScaleSheetLayoutView="100" workbookViewId="0">
      <pane xSplit="2" ySplit="3" topLeftCell="T21" activePane="bottomRight" state="frozen"/>
      <selection pane="topRight" activeCell="C1" sqref="C1"/>
      <selection pane="bottomLeft" activeCell="A2" sqref="A2"/>
      <selection pane="bottomRight" activeCell="AF1" sqref="AF1:AG2"/>
    </sheetView>
  </sheetViews>
  <sheetFormatPr defaultColWidth="9" defaultRowHeight="12" x14ac:dyDescent="0.2"/>
  <cols>
    <col min="1" max="1" width="3" style="43" customWidth="1"/>
    <col min="2" max="2" width="22.109375" style="43" customWidth="1"/>
    <col min="3" max="3" width="8.6640625" style="45" hidden="1" customWidth="1"/>
    <col min="4" max="4" width="8.6640625" style="43" hidden="1" customWidth="1"/>
    <col min="5" max="8" width="9.77734375" style="43" customWidth="1"/>
    <col min="9" max="9" width="9.77734375" style="45" customWidth="1"/>
    <col min="10" max="33" width="9.77734375" style="43" customWidth="1"/>
    <col min="34" max="16384" width="9" style="43"/>
  </cols>
  <sheetData>
    <row r="1" spans="1:33" ht="14.1" customHeight="1" x14ac:dyDescent="0.2">
      <c r="A1" s="44" t="s">
        <v>137</v>
      </c>
      <c r="L1" s="46" t="s">
        <v>181</v>
      </c>
      <c r="V1" s="46" t="s">
        <v>181</v>
      </c>
      <c r="AF1" s="46" t="s">
        <v>181</v>
      </c>
    </row>
    <row r="2" spans="1:33" ht="14.1" customHeight="1" x14ac:dyDescent="0.15">
      <c r="L2" s="22" t="s">
        <v>170</v>
      </c>
      <c r="V2" s="22" t="s">
        <v>170</v>
      </c>
      <c r="AF2" s="22" t="s">
        <v>170</v>
      </c>
    </row>
    <row r="3" spans="1:33" ht="14.1" customHeight="1" x14ac:dyDescent="0.2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82</v>
      </c>
      <c r="M3" s="48" t="s">
        <v>83</v>
      </c>
      <c r="N3" s="48" t="s">
        <v>174</v>
      </c>
      <c r="O3" s="48" t="s">
        <v>182</v>
      </c>
      <c r="P3" s="48" t="s">
        <v>184</v>
      </c>
      <c r="Q3" s="48" t="s">
        <v>186</v>
      </c>
      <c r="R3" s="48" t="s">
        <v>190</v>
      </c>
      <c r="S3" s="48" t="s">
        <v>198</v>
      </c>
      <c r="T3" s="48" t="s">
        <v>200</v>
      </c>
      <c r="U3" s="48" t="s">
        <v>208</v>
      </c>
      <c r="V3" s="48" t="s">
        <v>213</v>
      </c>
      <c r="W3" s="48" t="s">
        <v>217</v>
      </c>
      <c r="X3" s="48" t="s">
        <v>219</v>
      </c>
      <c r="Y3" s="48" t="s">
        <v>220</v>
      </c>
      <c r="Z3" s="48" t="s">
        <v>233</v>
      </c>
      <c r="AA3" s="48" t="s">
        <v>234</v>
      </c>
      <c r="AB3" s="48" t="s">
        <v>230</v>
      </c>
      <c r="AC3" s="48" t="s">
        <v>235</v>
      </c>
      <c r="AD3" s="48" t="s">
        <v>236</v>
      </c>
      <c r="AE3" s="48" t="s">
        <v>239</v>
      </c>
      <c r="AF3" s="48" t="s">
        <v>240</v>
      </c>
      <c r="AG3" s="48" t="s">
        <v>241</v>
      </c>
    </row>
    <row r="4" spans="1:33" ht="14.1" customHeight="1" x14ac:dyDescent="0.2">
      <c r="A4" s="85" t="s">
        <v>84</v>
      </c>
      <c r="B4" s="85"/>
      <c r="C4" s="50"/>
      <c r="D4" s="50"/>
      <c r="E4" s="50">
        <v>11993</v>
      </c>
      <c r="F4" s="50">
        <v>12279</v>
      </c>
      <c r="G4" s="50">
        <v>12482</v>
      </c>
      <c r="H4" s="50">
        <v>12685</v>
      </c>
      <c r="I4" s="50">
        <v>12751</v>
      </c>
      <c r="J4" s="50">
        <v>12804</v>
      </c>
      <c r="K4" s="50">
        <v>12732</v>
      </c>
      <c r="L4" s="50">
        <v>12721</v>
      </c>
      <c r="M4" s="50">
        <v>12645</v>
      </c>
      <c r="N4" s="50">
        <v>12616</v>
      </c>
      <c r="O4" s="50">
        <v>12681</v>
      </c>
      <c r="P4" s="50">
        <v>12662</v>
      </c>
      <c r="Q4" s="50">
        <v>12732</v>
      </c>
      <c r="R4" s="50">
        <v>12700</v>
      </c>
      <c r="S4" s="50">
        <v>12667</v>
      </c>
      <c r="T4" s="50">
        <v>12632</v>
      </c>
      <c r="U4" s="50">
        <v>12587</v>
      </c>
      <c r="V4" s="50">
        <v>12577</v>
      </c>
      <c r="W4" s="50">
        <v>12479</v>
      </c>
      <c r="X4" s="50">
        <v>12442</v>
      </c>
      <c r="Y4" s="50">
        <v>12334</v>
      </c>
      <c r="Z4" s="50">
        <v>12340</v>
      </c>
      <c r="AA4" s="50">
        <v>12266</v>
      </c>
      <c r="AB4" s="50">
        <v>12152</v>
      </c>
      <c r="AC4" s="50">
        <v>12145</v>
      </c>
      <c r="AD4" s="50">
        <v>12016</v>
      </c>
      <c r="AE4" s="50">
        <v>11904</v>
      </c>
      <c r="AF4" s="50">
        <v>11816</v>
      </c>
      <c r="AG4" s="50">
        <v>11734</v>
      </c>
    </row>
    <row r="5" spans="1:33" ht="14.1" customHeight="1" x14ac:dyDescent="0.2">
      <c r="A5" s="86" t="s">
        <v>13</v>
      </c>
      <c r="B5" s="52" t="s">
        <v>21</v>
      </c>
      <c r="C5" s="53"/>
      <c r="D5" s="53"/>
      <c r="E5" s="53">
        <v>4765898</v>
      </c>
      <c r="F5" s="53">
        <v>5006146</v>
      </c>
      <c r="G5" s="53">
        <v>5154945</v>
      </c>
      <c r="H5" s="53">
        <v>5178857</v>
      </c>
      <c r="I5" s="54">
        <v>4840821</v>
      </c>
      <c r="J5" s="53">
        <v>5950939</v>
      </c>
      <c r="K5" s="53">
        <v>6650662</v>
      </c>
      <c r="L5" s="53">
        <v>5012462</v>
      </c>
      <c r="M5" s="55">
        <v>5655545</v>
      </c>
      <c r="N5" s="55">
        <v>5477849</v>
      </c>
      <c r="O5" s="55">
        <v>5913411</v>
      </c>
      <c r="P5" s="55">
        <v>6034990</v>
      </c>
      <c r="Q5" s="55">
        <v>5601033</v>
      </c>
      <c r="R5" s="55">
        <v>5009588</v>
      </c>
      <c r="S5" s="55">
        <v>5032746</v>
      </c>
      <c r="T5" s="55">
        <v>4785300</v>
      </c>
      <c r="U5" s="55">
        <v>4531725</v>
      </c>
      <c r="V5" s="55">
        <v>5054632</v>
      </c>
      <c r="W5" s="55">
        <v>5273431</v>
      </c>
      <c r="X5" s="55">
        <v>5398480</v>
      </c>
      <c r="Y5" s="55">
        <v>6649608</v>
      </c>
      <c r="Z5" s="74">
        <v>6464321</v>
      </c>
      <c r="AA5" s="74">
        <v>6816465</v>
      </c>
      <c r="AB5" s="74">
        <v>5577942</v>
      </c>
      <c r="AC5" s="74">
        <v>5605837</v>
      </c>
      <c r="AD5" s="74">
        <v>5914219</v>
      </c>
      <c r="AE5" s="74">
        <v>6312891</v>
      </c>
      <c r="AF5" s="74">
        <v>5342830</v>
      </c>
      <c r="AG5" s="74">
        <v>5527891</v>
      </c>
    </row>
    <row r="6" spans="1:33" ht="14.1" customHeight="1" x14ac:dyDescent="0.2">
      <c r="A6" s="86"/>
      <c r="B6" s="52" t="s">
        <v>22</v>
      </c>
      <c r="C6" s="53"/>
      <c r="D6" s="53"/>
      <c r="E6" s="53">
        <v>4505697</v>
      </c>
      <c r="F6" s="53">
        <v>4723126</v>
      </c>
      <c r="G6" s="53">
        <v>4928072</v>
      </c>
      <c r="H6" s="53">
        <v>4941166</v>
      </c>
      <c r="I6" s="54">
        <v>4619845</v>
      </c>
      <c r="J6" s="53">
        <v>5692128</v>
      </c>
      <c r="K6" s="53">
        <v>6411435</v>
      </c>
      <c r="L6" s="53">
        <v>4519779</v>
      </c>
      <c r="M6" s="55">
        <v>5208167</v>
      </c>
      <c r="N6" s="55">
        <v>4808511</v>
      </c>
      <c r="O6" s="55">
        <v>5512470</v>
      </c>
      <c r="P6" s="55">
        <v>5739442</v>
      </c>
      <c r="Q6" s="55">
        <v>5314181</v>
      </c>
      <c r="R6" s="55">
        <v>4682929</v>
      </c>
      <c r="S6" s="55">
        <v>4658682</v>
      </c>
      <c r="T6" s="55">
        <v>4327418</v>
      </c>
      <c r="U6" s="55">
        <v>4152541</v>
      </c>
      <c r="V6" s="55">
        <v>4758657</v>
      </c>
      <c r="W6" s="55">
        <v>4967397</v>
      </c>
      <c r="X6" s="55">
        <v>4787716</v>
      </c>
      <c r="Y6" s="55">
        <v>5434225</v>
      </c>
      <c r="Z6" s="74">
        <v>5347166</v>
      </c>
      <c r="AA6" s="74">
        <v>6118013</v>
      </c>
      <c r="AB6" s="74">
        <v>4952906</v>
      </c>
      <c r="AC6" s="74">
        <v>4787272</v>
      </c>
      <c r="AD6" s="74">
        <v>5085524</v>
      </c>
      <c r="AE6" s="74">
        <v>5998157</v>
      </c>
      <c r="AF6" s="74">
        <v>4971800</v>
      </c>
      <c r="AG6" s="74">
        <v>4871882</v>
      </c>
    </row>
    <row r="7" spans="1:33" ht="14.1" customHeight="1" x14ac:dyDescent="0.2">
      <c r="A7" s="86"/>
      <c r="B7" s="52" t="s">
        <v>23</v>
      </c>
      <c r="C7" s="54">
        <f>+C5-C6</f>
        <v>0</v>
      </c>
      <c r="D7" s="54">
        <f>+D5-D6</f>
        <v>0</v>
      </c>
      <c r="E7" s="54">
        <f t="shared" ref="E7:K7" si="0">+E5-E6</f>
        <v>260201</v>
      </c>
      <c r="F7" s="54">
        <f t="shared" si="0"/>
        <v>283020</v>
      </c>
      <c r="G7" s="54">
        <f t="shared" si="0"/>
        <v>226873</v>
      </c>
      <c r="H7" s="54">
        <f t="shared" si="0"/>
        <v>237691</v>
      </c>
      <c r="I7" s="54">
        <f t="shared" si="0"/>
        <v>220976</v>
      </c>
      <c r="J7" s="54">
        <f t="shared" si="0"/>
        <v>258811</v>
      </c>
      <c r="K7" s="54">
        <f t="shared" si="0"/>
        <v>239227</v>
      </c>
      <c r="L7" s="54">
        <f>+L5-L6</f>
        <v>492683</v>
      </c>
      <c r="M7" s="54">
        <f>+M5-M6</f>
        <v>447378</v>
      </c>
      <c r="N7" s="54">
        <f>+N5-N6</f>
        <v>669338</v>
      </c>
      <c r="O7" s="54">
        <f>+O5-O6</f>
        <v>400941</v>
      </c>
      <c r="P7" s="54">
        <v>295548</v>
      </c>
      <c r="Q7" s="54">
        <v>286852</v>
      </c>
      <c r="R7" s="54">
        <v>326659</v>
      </c>
      <c r="S7" s="54">
        <v>374064</v>
      </c>
      <c r="T7" s="54">
        <v>457882</v>
      </c>
      <c r="U7" s="54">
        <v>379184</v>
      </c>
      <c r="V7" s="54">
        <v>295975</v>
      </c>
      <c r="W7" s="54">
        <v>306034</v>
      </c>
      <c r="X7" s="54">
        <v>610764</v>
      </c>
      <c r="Y7" s="54">
        <v>1215383</v>
      </c>
      <c r="Z7" s="54">
        <v>1117155</v>
      </c>
      <c r="AA7" s="54">
        <v>698452</v>
      </c>
      <c r="AB7" s="54">
        <v>625036</v>
      </c>
      <c r="AC7" s="54">
        <v>818565</v>
      </c>
      <c r="AD7" s="54">
        <v>828695</v>
      </c>
      <c r="AE7" s="54">
        <v>314734</v>
      </c>
      <c r="AF7" s="54">
        <v>371030</v>
      </c>
      <c r="AG7" s="54">
        <v>656009</v>
      </c>
    </row>
    <row r="8" spans="1:33" ht="14.1" customHeight="1" x14ac:dyDescent="0.2">
      <c r="A8" s="86"/>
      <c r="B8" s="52" t="s">
        <v>24</v>
      </c>
      <c r="C8" s="53"/>
      <c r="D8" s="53"/>
      <c r="E8" s="53">
        <v>50027</v>
      </c>
      <c r="F8" s="53">
        <v>51039</v>
      </c>
      <c r="G8" s="53">
        <v>9390</v>
      </c>
      <c r="H8" s="53">
        <v>16155</v>
      </c>
      <c r="I8" s="54">
        <v>1400</v>
      </c>
      <c r="J8" s="53">
        <v>46304</v>
      </c>
      <c r="K8" s="53">
        <v>23587</v>
      </c>
      <c r="L8" s="54">
        <v>256286</v>
      </c>
      <c r="M8" s="55">
        <v>118896</v>
      </c>
      <c r="N8" s="55">
        <v>206381</v>
      </c>
      <c r="O8" s="55">
        <v>81784</v>
      </c>
      <c r="P8" s="55">
        <v>12325</v>
      </c>
      <c r="Q8" s="55">
        <v>20223</v>
      </c>
      <c r="R8" s="55">
        <v>10605</v>
      </c>
      <c r="S8" s="55">
        <v>0</v>
      </c>
      <c r="T8" s="55">
        <v>3831</v>
      </c>
      <c r="U8" s="55">
        <v>31230</v>
      </c>
      <c r="V8" s="55">
        <v>35871</v>
      </c>
      <c r="W8" s="55">
        <v>49360</v>
      </c>
      <c r="X8" s="55">
        <v>209716</v>
      </c>
      <c r="Y8" s="55">
        <v>504401</v>
      </c>
      <c r="Z8" s="74">
        <v>217317</v>
      </c>
      <c r="AA8" s="74">
        <v>17014</v>
      </c>
      <c r="AB8" s="74">
        <v>25229</v>
      </c>
      <c r="AC8" s="74">
        <v>18512</v>
      </c>
      <c r="AD8" s="74">
        <v>69508</v>
      </c>
      <c r="AE8" s="74">
        <v>51005</v>
      </c>
      <c r="AF8" s="74">
        <v>166916</v>
      </c>
      <c r="AG8" s="74">
        <v>113029</v>
      </c>
    </row>
    <row r="9" spans="1:33" ht="14.1" customHeight="1" x14ac:dyDescent="0.2">
      <c r="A9" s="86"/>
      <c r="B9" s="52" t="s">
        <v>25</v>
      </c>
      <c r="C9" s="54">
        <f>+C7-C8</f>
        <v>0</v>
      </c>
      <c r="D9" s="54">
        <f>+D7-D8</f>
        <v>0</v>
      </c>
      <c r="E9" s="54">
        <f t="shared" ref="E9:K9" si="1">+E7-E8</f>
        <v>210174</v>
      </c>
      <c r="F9" s="54">
        <f t="shared" si="1"/>
        <v>231981</v>
      </c>
      <c r="G9" s="54">
        <f t="shared" si="1"/>
        <v>217483</v>
      </c>
      <c r="H9" s="54">
        <f t="shared" si="1"/>
        <v>221536</v>
      </c>
      <c r="I9" s="54">
        <v>219576</v>
      </c>
      <c r="J9" s="54">
        <f t="shared" si="1"/>
        <v>212507</v>
      </c>
      <c r="K9" s="54">
        <f t="shared" si="1"/>
        <v>215640</v>
      </c>
      <c r="L9" s="54">
        <f>+L7-L8</f>
        <v>236397</v>
      </c>
      <c r="M9" s="54">
        <f>+M7-M8</f>
        <v>328482</v>
      </c>
      <c r="N9" s="54">
        <f>+N7-N8</f>
        <v>462957</v>
      </c>
      <c r="O9" s="54">
        <f>+O7-O8</f>
        <v>319157</v>
      </c>
      <c r="P9" s="54">
        <v>283223</v>
      </c>
      <c r="Q9" s="54">
        <v>266629</v>
      </c>
      <c r="R9" s="54">
        <v>316054</v>
      </c>
      <c r="S9" s="54">
        <v>374064</v>
      </c>
      <c r="T9" s="54">
        <v>454051</v>
      </c>
      <c r="U9" s="54">
        <v>347954</v>
      </c>
      <c r="V9" s="54">
        <v>260104</v>
      </c>
      <c r="W9" s="54">
        <v>256674</v>
      </c>
      <c r="X9" s="54">
        <v>401048</v>
      </c>
      <c r="Y9" s="54">
        <v>710982</v>
      </c>
      <c r="Z9" s="54">
        <v>899838</v>
      </c>
      <c r="AA9" s="54">
        <v>681438</v>
      </c>
      <c r="AB9" s="54">
        <v>599807</v>
      </c>
      <c r="AC9" s="54">
        <v>800053</v>
      </c>
      <c r="AD9" s="54">
        <v>759187</v>
      </c>
      <c r="AE9" s="54">
        <v>263729</v>
      </c>
      <c r="AF9" s="54">
        <v>204114</v>
      </c>
      <c r="AG9" s="54">
        <v>542980</v>
      </c>
    </row>
    <row r="10" spans="1:33" ht="14.1" customHeight="1" x14ac:dyDescent="0.2">
      <c r="A10" s="86"/>
      <c r="B10" s="52" t="s">
        <v>26</v>
      </c>
      <c r="C10" s="55"/>
      <c r="D10" s="55"/>
      <c r="E10" s="55">
        <v>27687</v>
      </c>
      <c r="F10" s="55">
        <v>21807</v>
      </c>
      <c r="G10" s="55">
        <v>-14498</v>
      </c>
      <c r="H10" s="55">
        <v>4053</v>
      </c>
      <c r="I10" s="55">
        <v>-1960</v>
      </c>
      <c r="J10" s="55">
        <v>-7069</v>
      </c>
      <c r="K10" s="55">
        <v>3133</v>
      </c>
      <c r="L10" s="55">
        <v>20757</v>
      </c>
      <c r="M10" s="55">
        <v>92085</v>
      </c>
      <c r="N10" s="55">
        <v>134475</v>
      </c>
      <c r="O10" s="55">
        <v>-143800</v>
      </c>
      <c r="P10" s="55">
        <v>-35934</v>
      </c>
      <c r="Q10" s="55">
        <v>-16594</v>
      </c>
      <c r="R10" s="55">
        <v>45686</v>
      </c>
      <c r="S10" s="55">
        <v>58010</v>
      </c>
      <c r="T10" s="55">
        <v>79987</v>
      </c>
      <c r="U10" s="55">
        <v>-106097</v>
      </c>
      <c r="V10" s="55">
        <v>-87850</v>
      </c>
      <c r="W10" s="55">
        <v>-3430</v>
      </c>
      <c r="X10" s="55">
        <v>144374</v>
      </c>
      <c r="Y10" s="55">
        <v>309934</v>
      </c>
      <c r="Z10" s="74">
        <v>188856</v>
      </c>
      <c r="AA10" s="74">
        <v>-218400</v>
      </c>
      <c r="AB10" s="74">
        <v>-81631</v>
      </c>
      <c r="AC10" s="74">
        <v>200246</v>
      </c>
      <c r="AD10" s="74">
        <v>-40866</v>
      </c>
      <c r="AE10" s="74">
        <v>-495458</v>
      </c>
      <c r="AF10" s="74">
        <v>-59615</v>
      </c>
      <c r="AG10" s="74">
        <v>338866</v>
      </c>
    </row>
    <row r="11" spans="1:33" ht="14.1" customHeight="1" x14ac:dyDescent="0.2">
      <c r="A11" s="86"/>
      <c r="B11" s="52" t="s">
        <v>27</v>
      </c>
      <c r="C11" s="53"/>
      <c r="D11" s="53"/>
      <c r="E11" s="53">
        <v>85095</v>
      </c>
      <c r="F11" s="53">
        <v>133800</v>
      </c>
      <c r="G11" s="53">
        <v>180000</v>
      </c>
      <c r="H11" s="53">
        <v>96000</v>
      </c>
      <c r="I11" s="54">
        <v>88000</v>
      </c>
      <c r="J11" s="53">
        <v>83000</v>
      </c>
      <c r="K11" s="53">
        <v>80000</v>
      </c>
      <c r="L11" s="54">
        <v>101422</v>
      </c>
      <c r="M11" s="55">
        <v>195000</v>
      </c>
      <c r="N11" s="55">
        <v>236000</v>
      </c>
      <c r="O11" s="55">
        <v>436000</v>
      </c>
      <c r="P11" s="55">
        <v>162680</v>
      </c>
      <c r="Q11" s="55">
        <v>172000</v>
      </c>
      <c r="R11" s="55">
        <v>227000</v>
      </c>
      <c r="S11" s="55">
        <v>90000</v>
      </c>
      <c r="T11" s="55">
        <v>50108</v>
      </c>
      <c r="U11" s="55">
        <v>100000</v>
      </c>
      <c r="V11" s="55">
        <v>400000</v>
      </c>
      <c r="W11" s="55">
        <v>150000</v>
      </c>
      <c r="X11" s="55">
        <v>266430</v>
      </c>
      <c r="Y11" s="55">
        <v>427090</v>
      </c>
      <c r="Z11" s="74">
        <v>240000</v>
      </c>
      <c r="AA11" s="74">
        <v>350000</v>
      </c>
      <c r="AB11" s="74">
        <v>260000</v>
      </c>
      <c r="AC11" s="74">
        <v>230000</v>
      </c>
      <c r="AD11" s="74">
        <v>210000</v>
      </c>
      <c r="AE11" s="74">
        <v>400000</v>
      </c>
      <c r="AF11" s="74">
        <v>136438</v>
      </c>
      <c r="AG11" s="74">
        <v>101351</v>
      </c>
    </row>
    <row r="12" spans="1:33" ht="14.1" customHeight="1" x14ac:dyDescent="0.2">
      <c r="A12" s="86"/>
      <c r="B12" s="52" t="s">
        <v>28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10002</v>
      </c>
      <c r="V12" s="55">
        <v>2305</v>
      </c>
      <c r="W12" s="55">
        <v>19216</v>
      </c>
      <c r="X12" s="55"/>
      <c r="Y12" s="55"/>
      <c r="Z12" s="74"/>
      <c r="AA12" s="74">
        <v>33939</v>
      </c>
      <c r="AB12" s="74"/>
      <c r="AC12" s="74"/>
      <c r="AD12" s="74"/>
      <c r="AE12" s="74">
        <v>0</v>
      </c>
      <c r="AF12" s="74">
        <v>0</v>
      </c>
      <c r="AG12" s="74">
        <v>0</v>
      </c>
    </row>
    <row r="13" spans="1:33" ht="14.1" customHeight="1" x14ac:dyDescent="0.2">
      <c r="A13" s="86"/>
      <c r="B13" s="52" t="s">
        <v>29</v>
      </c>
      <c r="C13" s="53"/>
      <c r="D13" s="53"/>
      <c r="E13" s="53">
        <v>144000</v>
      </c>
      <c r="F13" s="53">
        <v>95000</v>
      </c>
      <c r="G13" s="53">
        <v>195000</v>
      </c>
      <c r="H13" s="53">
        <v>162250</v>
      </c>
      <c r="I13" s="54">
        <v>103500</v>
      </c>
      <c r="J13" s="53">
        <v>0</v>
      </c>
      <c r="K13" s="53">
        <v>0</v>
      </c>
      <c r="L13" s="54">
        <v>330000</v>
      </c>
      <c r="M13" s="55">
        <v>180000</v>
      </c>
      <c r="N13" s="55">
        <v>118000</v>
      </c>
      <c r="O13" s="55">
        <v>150000</v>
      </c>
      <c r="P13" s="55">
        <v>436000</v>
      </c>
      <c r="Q13" s="55">
        <v>240000</v>
      </c>
      <c r="R13" s="55">
        <v>209000</v>
      </c>
      <c r="S13" s="55">
        <v>200000</v>
      </c>
      <c r="T13" s="55">
        <v>113000</v>
      </c>
      <c r="U13" s="55">
        <v>80000</v>
      </c>
      <c r="V13" s="55">
        <v>80000</v>
      </c>
      <c r="W13" s="55">
        <v>80000</v>
      </c>
      <c r="X13" s="55">
        <v>291000</v>
      </c>
      <c r="Y13" s="55">
        <v>375711</v>
      </c>
      <c r="Z13" s="74">
        <v>156779</v>
      </c>
      <c r="AA13" s="74">
        <v>266000</v>
      </c>
      <c r="AB13" s="74">
        <v>230000</v>
      </c>
      <c r="AC13" s="74">
        <v>275000</v>
      </c>
      <c r="AD13" s="74">
        <v>260000</v>
      </c>
      <c r="AE13" s="74">
        <v>300000</v>
      </c>
      <c r="AF13" s="74">
        <v>399225</v>
      </c>
      <c r="AG13" s="74">
        <v>160000</v>
      </c>
    </row>
    <row r="14" spans="1:33" ht="14.1" customHeight="1" x14ac:dyDescent="0.2">
      <c r="A14" s="86"/>
      <c r="B14" s="52" t="s">
        <v>30</v>
      </c>
      <c r="C14" s="54">
        <f>+C10+C11+C12-C13</f>
        <v>0</v>
      </c>
      <c r="D14" s="54">
        <f>+D10+D11+D12-D13</f>
        <v>0</v>
      </c>
      <c r="E14" s="54">
        <f t="shared" ref="E14:K14" si="2">+E10+E11+E12-E13</f>
        <v>-31218</v>
      </c>
      <c r="F14" s="54">
        <f t="shared" si="2"/>
        <v>60607</v>
      </c>
      <c r="G14" s="54">
        <f t="shared" si="2"/>
        <v>-29498</v>
      </c>
      <c r="H14" s="54">
        <f t="shared" si="2"/>
        <v>-62197</v>
      </c>
      <c r="I14" s="54">
        <f t="shared" si="2"/>
        <v>-17460</v>
      </c>
      <c r="J14" s="54">
        <f t="shared" si="2"/>
        <v>75931</v>
      </c>
      <c r="K14" s="54">
        <f t="shared" si="2"/>
        <v>83133</v>
      </c>
      <c r="L14" s="54">
        <f t="shared" ref="L14:S14" si="3">+L10+L11+L12-L13</f>
        <v>-207821</v>
      </c>
      <c r="M14" s="54">
        <f t="shared" si="3"/>
        <v>107085</v>
      </c>
      <c r="N14" s="54">
        <f t="shared" si="3"/>
        <v>252475</v>
      </c>
      <c r="O14" s="54">
        <f t="shared" si="3"/>
        <v>142200</v>
      </c>
      <c r="P14" s="54">
        <f t="shared" si="3"/>
        <v>-309254</v>
      </c>
      <c r="Q14" s="54">
        <f t="shared" si="3"/>
        <v>-84594</v>
      </c>
      <c r="R14" s="54">
        <f t="shared" si="3"/>
        <v>63686</v>
      </c>
      <c r="S14" s="54">
        <f t="shared" si="3"/>
        <v>-51990</v>
      </c>
      <c r="T14" s="54">
        <v>17095</v>
      </c>
      <c r="U14" s="54">
        <v>-76095</v>
      </c>
      <c r="V14" s="54">
        <v>234455</v>
      </c>
      <c r="W14" s="54">
        <v>85786</v>
      </c>
      <c r="X14" s="54">
        <v>119804</v>
      </c>
      <c r="Y14" s="54">
        <v>361313</v>
      </c>
      <c r="Z14" s="54">
        <v>272077</v>
      </c>
      <c r="AA14" s="54">
        <v>-100461</v>
      </c>
      <c r="AB14" s="54">
        <v>-51631</v>
      </c>
      <c r="AC14" s="54">
        <v>155246</v>
      </c>
      <c r="AD14" s="54">
        <v>-90866</v>
      </c>
      <c r="AE14" s="54">
        <v>-395458</v>
      </c>
      <c r="AF14" s="54">
        <v>-322402</v>
      </c>
      <c r="AG14" s="54">
        <v>280217</v>
      </c>
    </row>
    <row r="15" spans="1:33" ht="14.1" customHeight="1" x14ac:dyDescent="0.2">
      <c r="A15" s="86"/>
      <c r="B15" s="3" t="s">
        <v>31</v>
      </c>
      <c r="C15" s="56" t="e">
        <f t="shared" ref="C15:H15" si="4">+C9/C19*100</f>
        <v>#DIV/0!</v>
      </c>
      <c r="D15" s="56" t="e">
        <f t="shared" si="4"/>
        <v>#DIV/0!</v>
      </c>
      <c r="E15" s="56">
        <f t="shared" si="4"/>
        <v>7.9515011923052326</v>
      </c>
      <c r="F15" s="56">
        <f t="shared" si="4"/>
        <v>7.788538629615255</v>
      </c>
      <c r="G15" s="56">
        <f t="shared" si="4"/>
        <v>6.7619886215595892</v>
      </c>
      <c r="H15" s="56">
        <f t="shared" si="4"/>
        <v>7.0368362189202642</v>
      </c>
      <c r="I15" s="56">
        <f t="shared" ref="I15:N15" si="5">+I9/I19*100</f>
        <v>6.7117548633446171</v>
      </c>
      <c r="J15" s="56">
        <f t="shared" si="5"/>
        <v>6.3820534759422527</v>
      </c>
      <c r="K15" s="56">
        <f t="shared" si="5"/>
        <v>6.3112015926096543</v>
      </c>
      <c r="L15" s="56">
        <f t="shared" si="5"/>
        <v>6.8003334622076164</v>
      </c>
      <c r="M15" s="56">
        <f t="shared" si="5"/>
        <v>9.7795040135378368</v>
      </c>
      <c r="N15" s="56">
        <f t="shared" si="5"/>
        <v>13.935425727666859</v>
      </c>
      <c r="O15" s="56">
        <f t="shared" ref="O15:T15" si="6">+O9/O19*100</f>
        <v>9.5832525112885634</v>
      </c>
      <c r="P15" s="56">
        <f t="shared" si="6"/>
        <v>8.7963463342215924</v>
      </c>
      <c r="Q15" s="56">
        <f t="shared" si="6"/>
        <v>9.1184236760486836</v>
      </c>
      <c r="R15" s="56">
        <f t="shared" si="6"/>
        <v>11.140461446489804</v>
      </c>
      <c r="S15" s="56">
        <f t="shared" si="6"/>
        <v>12.959188658007667</v>
      </c>
      <c r="T15" s="56">
        <f t="shared" si="6"/>
        <v>15.560904158338747</v>
      </c>
      <c r="U15" s="56">
        <f>+U9/U19*100</f>
        <v>11.750748533832784</v>
      </c>
      <c r="V15" s="56">
        <f>+V9/V19*100</f>
        <v>8.2189512640432572</v>
      </c>
      <c r="W15" s="56">
        <f>+W9/W19*100</f>
        <v>7.8921249092944024</v>
      </c>
      <c r="X15" s="56">
        <f>+X9/X19*100</f>
        <v>11.715313967890443</v>
      </c>
      <c r="Y15" s="56">
        <f>+Y9/Y19*100</f>
        <v>21.312173695915241</v>
      </c>
      <c r="Z15" s="56">
        <f t="shared" ref="Z15:AC15" si="7">+Z9/Z19*100</f>
        <v>27.212477897221742</v>
      </c>
      <c r="AA15" s="56">
        <f t="shared" si="7"/>
        <v>20.21491762301963</v>
      </c>
      <c r="AB15" s="56">
        <f t="shared" si="7"/>
        <v>18.140354135017944</v>
      </c>
      <c r="AC15" s="56">
        <f t="shared" si="7"/>
        <v>23.823346106763804</v>
      </c>
      <c r="AD15" s="56">
        <f t="shared" ref="AD15" si="8">+AD9/AD19*100</f>
        <v>22.223825742551071</v>
      </c>
      <c r="AE15" s="56">
        <f t="shared" ref="AE15:AF15" si="9">+AE9/AE19*100</f>
        <v>7.7986899523288367</v>
      </c>
      <c r="AF15" s="56">
        <f t="shared" si="9"/>
        <v>5.9153207892310871</v>
      </c>
      <c r="AG15" s="56">
        <f t="shared" ref="AG15" si="10">+AG9/AG19*100</f>
        <v>15.371153425331519</v>
      </c>
    </row>
    <row r="16" spans="1:33" ht="14.1" customHeight="1" x14ac:dyDescent="0.2">
      <c r="A16" s="87" t="s">
        <v>32</v>
      </c>
      <c r="B16" s="87"/>
      <c r="C16" s="57"/>
      <c r="D16" s="58"/>
      <c r="E16" s="58">
        <v>1310784</v>
      </c>
      <c r="F16" s="58">
        <v>1548729</v>
      </c>
      <c r="G16" s="58">
        <v>1756206</v>
      </c>
      <c r="H16" s="58">
        <v>1778172</v>
      </c>
      <c r="I16" s="57">
        <v>1893649</v>
      </c>
      <c r="J16" s="58">
        <v>1834917</v>
      </c>
      <c r="K16" s="58">
        <v>1903046</v>
      </c>
      <c r="L16" s="57">
        <v>1978147</v>
      </c>
      <c r="M16" s="58">
        <v>1653415</v>
      </c>
      <c r="N16" s="58">
        <v>1575493</v>
      </c>
      <c r="O16" s="58">
        <v>1896209</v>
      </c>
      <c r="P16" s="58">
        <v>2109925</v>
      </c>
      <c r="Q16" s="58">
        <v>1969885</v>
      </c>
      <c r="R16" s="58">
        <v>1888182</v>
      </c>
      <c r="S16" s="58">
        <v>1893890</v>
      </c>
      <c r="T16" s="58">
        <v>1919073</v>
      </c>
      <c r="U16" s="58">
        <v>1871214</v>
      </c>
      <c r="V16" s="58">
        <v>1721167</v>
      </c>
      <c r="W16" s="58">
        <v>1809768</v>
      </c>
      <c r="X16" s="58">
        <v>1764611</v>
      </c>
      <c r="Y16" s="58">
        <v>1788215</v>
      </c>
      <c r="Z16" s="58">
        <v>1760342</v>
      </c>
      <c r="AA16" s="58">
        <v>1882076</v>
      </c>
      <c r="AB16" s="58">
        <v>1864218</v>
      </c>
      <c r="AC16" s="58">
        <v>1792307</v>
      </c>
      <c r="AD16" s="58">
        <v>1878720</v>
      </c>
      <c r="AE16" s="58">
        <v>2043154</v>
      </c>
      <c r="AF16" s="58">
        <v>2253851</v>
      </c>
      <c r="AG16" s="58">
        <v>2132309</v>
      </c>
    </row>
    <row r="17" spans="1:33" ht="14.1" customHeight="1" x14ac:dyDescent="0.2">
      <c r="A17" s="87" t="s">
        <v>33</v>
      </c>
      <c r="B17" s="87"/>
      <c r="C17" s="57"/>
      <c r="D17" s="58"/>
      <c r="E17" s="58">
        <v>2229545</v>
      </c>
      <c r="F17" s="58">
        <v>2481524</v>
      </c>
      <c r="G17" s="58">
        <v>2657068</v>
      </c>
      <c r="H17" s="58">
        <v>2585584</v>
      </c>
      <c r="I17" s="57">
        <v>2668298</v>
      </c>
      <c r="J17" s="58">
        <v>2742632</v>
      </c>
      <c r="K17" s="58">
        <v>2810783</v>
      </c>
      <c r="L17" s="57">
        <v>2847803</v>
      </c>
      <c r="M17" s="58">
        <v>2835771</v>
      </c>
      <c r="N17" s="58">
        <v>2823622</v>
      </c>
      <c r="O17" s="58">
        <v>2729946</v>
      </c>
      <c r="P17" s="58">
        <v>2545097</v>
      </c>
      <c r="Q17" s="58">
        <v>2302425</v>
      </c>
      <c r="R17" s="58">
        <v>2261431</v>
      </c>
      <c r="S17" s="58">
        <v>2305881</v>
      </c>
      <c r="T17" s="58">
        <v>2347864</v>
      </c>
      <c r="U17" s="58">
        <v>2429777</v>
      </c>
      <c r="V17" s="58">
        <v>2509404</v>
      </c>
      <c r="W17" s="58">
        <v>2484250</v>
      </c>
      <c r="X17" s="58">
        <v>2548198</v>
      </c>
      <c r="Y17" s="58">
        <v>2543141</v>
      </c>
      <c r="Z17" s="58">
        <v>2510616</v>
      </c>
      <c r="AA17" s="58">
        <v>2546113</v>
      </c>
      <c r="AB17" s="58">
        <v>2490712</v>
      </c>
      <c r="AC17" s="58">
        <v>2554529</v>
      </c>
      <c r="AD17" s="58">
        <v>2579068</v>
      </c>
      <c r="AE17" s="58">
        <v>2589361</v>
      </c>
      <c r="AF17" s="58">
        <v>2637947</v>
      </c>
      <c r="AG17" s="58">
        <v>2645792</v>
      </c>
    </row>
    <row r="18" spans="1:33" ht="14.1" customHeight="1" x14ac:dyDescent="0.2">
      <c r="A18" s="87" t="s">
        <v>34</v>
      </c>
      <c r="B18" s="87"/>
      <c r="C18" s="57"/>
      <c r="D18" s="58"/>
      <c r="E18" s="58">
        <v>1729305</v>
      </c>
      <c r="F18" s="58">
        <v>2045549</v>
      </c>
      <c r="G18" s="58">
        <v>2321044</v>
      </c>
      <c r="H18" s="58">
        <v>2347633</v>
      </c>
      <c r="I18" s="57">
        <v>2501266</v>
      </c>
      <c r="J18" s="58">
        <v>2422044</v>
      </c>
      <c r="K18" s="58">
        <v>2511569</v>
      </c>
      <c r="L18" s="57">
        <v>2611625</v>
      </c>
      <c r="M18" s="58">
        <v>2178014</v>
      </c>
      <c r="N18" s="58">
        <v>2074030</v>
      </c>
      <c r="O18" s="58">
        <v>2501059</v>
      </c>
      <c r="P18" s="58">
        <v>2786174</v>
      </c>
      <c r="Q18" s="58">
        <v>2595905</v>
      </c>
      <c r="R18" s="58">
        <v>2482974</v>
      </c>
      <c r="S18" s="58">
        <v>2474486</v>
      </c>
      <c r="T18" s="58">
        <v>2489105</v>
      </c>
      <c r="U18" s="58">
        <v>2423490</v>
      </c>
      <c r="V18" s="58">
        <v>2221219</v>
      </c>
      <c r="W18" s="58">
        <v>2337396</v>
      </c>
      <c r="X18" s="58">
        <v>2277992</v>
      </c>
      <c r="Y18" s="58">
        <v>2301853</v>
      </c>
      <c r="Z18" s="58">
        <v>2278165</v>
      </c>
      <c r="AA18" s="58">
        <v>2438842</v>
      </c>
      <c r="AB18" s="58">
        <v>2412204</v>
      </c>
      <c r="AC18" s="58">
        <v>2292982</v>
      </c>
      <c r="AD18" s="58">
        <v>2408439</v>
      </c>
      <c r="AE18" s="58">
        <v>2628103</v>
      </c>
      <c r="AF18" s="58">
        <v>2908075</v>
      </c>
      <c r="AG18" s="58">
        <v>2743077</v>
      </c>
    </row>
    <row r="19" spans="1:33" ht="14.1" customHeight="1" x14ac:dyDescent="0.2">
      <c r="A19" s="87" t="s">
        <v>35</v>
      </c>
      <c r="B19" s="87"/>
      <c r="C19" s="57"/>
      <c r="D19" s="58"/>
      <c r="E19" s="58">
        <v>2643199</v>
      </c>
      <c r="F19" s="58">
        <v>2978492</v>
      </c>
      <c r="G19" s="58">
        <v>3216258</v>
      </c>
      <c r="H19" s="58">
        <v>3148233</v>
      </c>
      <c r="I19" s="57">
        <v>3271514</v>
      </c>
      <c r="J19" s="58">
        <v>3329759</v>
      </c>
      <c r="K19" s="58">
        <v>3416782</v>
      </c>
      <c r="L19" s="57">
        <v>3476256</v>
      </c>
      <c r="M19" s="58">
        <v>3358882</v>
      </c>
      <c r="N19" s="58">
        <v>3322159</v>
      </c>
      <c r="O19" s="58">
        <v>3330362</v>
      </c>
      <c r="P19" s="58">
        <v>3219780</v>
      </c>
      <c r="Q19" s="58">
        <v>2924069</v>
      </c>
      <c r="R19" s="58">
        <v>2836992</v>
      </c>
      <c r="S19" s="58">
        <v>2886477</v>
      </c>
      <c r="T19" s="58">
        <v>2917896</v>
      </c>
      <c r="U19" s="58">
        <v>2961122</v>
      </c>
      <c r="V19" s="58">
        <v>3164686</v>
      </c>
      <c r="W19" s="58">
        <v>3252280</v>
      </c>
      <c r="X19" s="58">
        <v>3423280</v>
      </c>
      <c r="Y19" s="58">
        <v>3336037</v>
      </c>
      <c r="Z19" s="58">
        <v>3306711</v>
      </c>
      <c r="AA19" s="58">
        <v>3370966</v>
      </c>
      <c r="AB19" s="58">
        <v>3306479</v>
      </c>
      <c r="AC19" s="58">
        <v>3358273</v>
      </c>
      <c r="AD19" s="58">
        <v>3416095</v>
      </c>
      <c r="AE19" s="58">
        <v>3381709</v>
      </c>
      <c r="AF19" s="58">
        <v>3450599</v>
      </c>
      <c r="AG19" s="58">
        <v>3532461</v>
      </c>
    </row>
    <row r="20" spans="1:33" ht="14.1" customHeight="1" x14ac:dyDescent="0.2">
      <c r="A20" s="87" t="s">
        <v>36</v>
      </c>
      <c r="B20" s="87"/>
      <c r="C20" s="59"/>
      <c r="D20" s="60"/>
      <c r="E20" s="60">
        <v>0.64</v>
      </c>
      <c r="F20" s="60">
        <v>0.62</v>
      </c>
      <c r="G20" s="60">
        <v>0.62</v>
      </c>
      <c r="H20" s="60">
        <v>0.66</v>
      </c>
      <c r="I20" s="61">
        <v>0.69</v>
      </c>
      <c r="J20" s="60">
        <v>0.69</v>
      </c>
      <c r="K20" s="60">
        <v>0.69</v>
      </c>
      <c r="L20" s="61">
        <v>0.68</v>
      </c>
      <c r="M20" s="60">
        <v>0.65</v>
      </c>
      <c r="N20" s="60">
        <v>0.61</v>
      </c>
      <c r="O20" s="60">
        <v>0.61</v>
      </c>
      <c r="P20" s="60">
        <v>0.69</v>
      </c>
      <c r="Q20" s="60">
        <v>0.79</v>
      </c>
      <c r="R20" s="60">
        <v>0.84</v>
      </c>
      <c r="S20" s="60">
        <v>0.84</v>
      </c>
      <c r="T20" s="60">
        <v>0.82</v>
      </c>
      <c r="U20" s="60">
        <v>0.8</v>
      </c>
      <c r="V20" s="60">
        <v>0.76</v>
      </c>
      <c r="W20" s="60">
        <v>0.73</v>
      </c>
      <c r="X20" s="60">
        <v>0.7</v>
      </c>
      <c r="Y20" s="60">
        <v>0.71</v>
      </c>
      <c r="Z20" s="60">
        <v>0.7</v>
      </c>
      <c r="AA20" s="60">
        <v>0.71</v>
      </c>
      <c r="AB20" s="60">
        <v>0.73</v>
      </c>
      <c r="AC20" s="60">
        <v>0.73</v>
      </c>
      <c r="AD20" s="60">
        <v>0.73</v>
      </c>
      <c r="AE20" s="60">
        <v>0.74</v>
      </c>
      <c r="AF20" s="60">
        <v>0.79</v>
      </c>
      <c r="AG20" s="60">
        <v>0.82</v>
      </c>
    </row>
    <row r="21" spans="1:33" ht="14.1" customHeight="1" x14ac:dyDescent="0.2">
      <c r="A21" s="87" t="s">
        <v>37</v>
      </c>
      <c r="B21" s="87"/>
      <c r="C21" s="62"/>
      <c r="D21" s="63"/>
      <c r="E21" s="63">
        <v>58.2</v>
      </c>
      <c r="F21" s="63">
        <v>58</v>
      </c>
      <c r="G21" s="63">
        <v>62.6</v>
      </c>
      <c r="H21" s="63">
        <v>65.5</v>
      </c>
      <c r="I21" s="64">
        <v>70.900000000000006</v>
      </c>
      <c r="J21" s="63">
        <v>71.400000000000006</v>
      </c>
      <c r="K21" s="63">
        <v>70.099999999999994</v>
      </c>
      <c r="L21" s="64">
        <v>82.9</v>
      </c>
      <c r="M21" s="63">
        <v>74.5</v>
      </c>
      <c r="N21" s="63">
        <v>69.5</v>
      </c>
      <c r="O21" s="63">
        <v>74.8</v>
      </c>
      <c r="P21" s="63">
        <v>84.4</v>
      </c>
      <c r="Q21" s="63">
        <v>82.1</v>
      </c>
      <c r="R21" s="63">
        <v>87</v>
      </c>
      <c r="S21" s="63">
        <v>86.2</v>
      </c>
      <c r="T21" s="63">
        <v>87.2</v>
      </c>
      <c r="U21" s="63">
        <v>91</v>
      </c>
      <c r="V21" s="63">
        <v>79.099999999999994</v>
      </c>
      <c r="W21" s="63">
        <v>84.6</v>
      </c>
      <c r="X21" s="63">
        <v>79.7</v>
      </c>
      <c r="Y21" s="63">
        <v>87.9</v>
      </c>
      <c r="Z21" s="63">
        <v>85.7</v>
      </c>
      <c r="AA21" s="63">
        <v>89.7</v>
      </c>
      <c r="AB21" s="63">
        <v>85.8</v>
      </c>
      <c r="AC21" s="63">
        <v>83</v>
      </c>
      <c r="AD21" s="63">
        <v>82.1</v>
      </c>
      <c r="AE21" s="63">
        <v>86.3</v>
      </c>
      <c r="AF21" s="63">
        <v>91.4</v>
      </c>
      <c r="AG21" s="63">
        <v>85.9</v>
      </c>
    </row>
    <row r="22" spans="1:33" ht="14.1" customHeight="1" x14ac:dyDescent="0.2">
      <c r="A22" s="87" t="s">
        <v>38</v>
      </c>
      <c r="B22" s="87"/>
      <c r="C22" s="62"/>
      <c r="D22" s="63"/>
      <c r="E22" s="63">
        <v>8.9</v>
      </c>
      <c r="F22" s="63">
        <v>9</v>
      </c>
      <c r="G22" s="63">
        <v>9.4</v>
      </c>
      <c r="H22" s="63">
        <v>10.5</v>
      </c>
      <c r="I22" s="64">
        <v>12</v>
      </c>
      <c r="J22" s="63">
        <v>11.5</v>
      </c>
      <c r="K22" s="63">
        <v>12</v>
      </c>
      <c r="L22" s="64">
        <v>12.5</v>
      </c>
      <c r="M22" s="63">
        <v>12</v>
      </c>
      <c r="N22" s="63">
        <v>11.4</v>
      </c>
      <c r="O22" s="63">
        <v>11.4</v>
      </c>
      <c r="P22" s="63">
        <v>11.9</v>
      </c>
      <c r="Q22" s="63">
        <v>12.4</v>
      </c>
      <c r="R22" s="63">
        <v>12.1</v>
      </c>
      <c r="S22" s="63">
        <v>11.6</v>
      </c>
      <c r="T22" s="63">
        <v>14.3</v>
      </c>
      <c r="U22" s="63">
        <v>15.4</v>
      </c>
      <c r="V22" s="63">
        <v>13.4</v>
      </c>
      <c r="W22" s="63">
        <v>14.5</v>
      </c>
      <c r="X22" s="63">
        <v>12.4</v>
      </c>
      <c r="Y22" s="63">
        <v>10.6</v>
      </c>
      <c r="Z22" s="63">
        <v>11.3</v>
      </c>
      <c r="AA22" s="63">
        <v>11.7</v>
      </c>
      <c r="AB22" s="63">
        <v>9.1999999999999993</v>
      </c>
      <c r="AC22" s="63">
        <v>8.6999999999999993</v>
      </c>
      <c r="AD22" s="63">
        <v>7.9</v>
      </c>
      <c r="AE22" s="63">
        <v>7.9</v>
      </c>
      <c r="AF22" s="63">
        <v>9.1</v>
      </c>
      <c r="AG22" s="63">
        <v>9.1999999999999993</v>
      </c>
    </row>
    <row r="23" spans="1:33" ht="14.1" customHeight="1" x14ac:dyDescent="0.2">
      <c r="A23" s="87" t="s">
        <v>39</v>
      </c>
      <c r="B23" s="87"/>
      <c r="C23" s="62"/>
      <c r="D23" s="63"/>
      <c r="E23" s="63">
        <v>7.5</v>
      </c>
      <c r="F23" s="63">
        <v>7.5</v>
      </c>
      <c r="G23" s="63">
        <v>7.7</v>
      </c>
      <c r="H23" s="63">
        <v>9.4</v>
      </c>
      <c r="I23" s="64">
        <v>10.7</v>
      </c>
      <c r="J23" s="63">
        <v>11.4</v>
      </c>
      <c r="K23" s="63">
        <v>11.2</v>
      </c>
      <c r="L23" s="64">
        <v>11.6</v>
      </c>
      <c r="M23" s="63">
        <v>12.3</v>
      </c>
      <c r="N23" s="63">
        <v>12.7</v>
      </c>
      <c r="O23" s="63">
        <v>12.2</v>
      </c>
      <c r="P23" s="63">
        <v>12.1</v>
      </c>
      <c r="Q23" s="63">
        <v>13.7</v>
      </c>
      <c r="R23" s="63">
        <v>12.2</v>
      </c>
      <c r="S23" s="63">
        <v>11.9</v>
      </c>
      <c r="T23" s="63">
        <v>14.7</v>
      </c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:33" ht="14.1" customHeight="1" x14ac:dyDescent="0.2">
      <c r="A24" s="4" t="s">
        <v>196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12.7</v>
      </c>
      <c r="T24" s="63">
        <v>15.4</v>
      </c>
      <c r="U24" s="63">
        <v>16.100000000000001</v>
      </c>
      <c r="V24" s="63">
        <v>16.2</v>
      </c>
      <c r="W24" s="63">
        <v>15.7</v>
      </c>
      <c r="X24" s="63">
        <v>14.6</v>
      </c>
      <c r="Y24" s="63">
        <v>14.2</v>
      </c>
      <c r="Z24" s="63">
        <v>13.6</v>
      </c>
      <c r="AA24" s="63">
        <v>13.1</v>
      </c>
      <c r="AB24" s="63">
        <v>11.3</v>
      </c>
      <c r="AC24" s="63">
        <v>9.6999999999999993</v>
      </c>
      <c r="AD24" s="63">
        <v>8.4</v>
      </c>
      <c r="AE24" s="63">
        <v>8.4</v>
      </c>
      <c r="AF24" s="63">
        <v>7.4</v>
      </c>
      <c r="AG24" s="63">
        <v>6.6</v>
      </c>
    </row>
    <row r="25" spans="1:33" ht="14.1" customHeight="1" x14ac:dyDescent="0.2">
      <c r="A25" s="87" t="s">
        <v>197</v>
      </c>
      <c r="B25" s="87"/>
      <c r="C25" s="62"/>
      <c r="D25" s="63"/>
      <c r="E25" s="63">
        <v>5.7</v>
      </c>
      <c r="F25" s="63">
        <v>5.6</v>
      </c>
      <c r="G25" s="63">
        <v>5.6</v>
      </c>
      <c r="H25" s="63">
        <v>6</v>
      </c>
      <c r="I25" s="64">
        <v>6.7</v>
      </c>
      <c r="J25" s="63">
        <v>7.3</v>
      </c>
      <c r="K25" s="63">
        <v>7.2</v>
      </c>
      <c r="L25" s="64">
        <v>6.8</v>
      </c>
      <c r="M25" s="63">
        <v>6.7</v>
      </c>
      <c r="N25" s="63">
        <v>6.9</v>
      </c>
      <c r="O25" s="63">
        <v>7.1</v>
      </c>
      <c r="P25" s="63">
        <v>7.2</v>
      </c>
      <c r="Q25" s="63">
        <v>7.9</v>
      </c>
      <c r="R25" s="63">
        <v>8.4</v>
      </c>
      <c r="S25" s="63">
        <v>11.4</v>
      </c>
      <c r="T25" s="63">
        <v>13.2</v>
      </c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:33" ht="14.1" customHeight="1" x14ac:dyDescent="0.2">
      <c r="A26" s="88" t="s">
        <v>202</v>
      </c>
      <c r="B26" s="89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141.6</v>
      </c>
      <c r="V26" s="63">
        <v>103.8</v>
      </c>
      <c r="W26" s="63">
        <v>91</v>
      </c>
      <c r="X26" s="63">
        <v>77.599999999999994</v>
      </c>
      <c r="Y26" s="63">
        <v>77.599999999999994</v>
      </c>
      <c r="Z26" s="63">
        <v>68.7</v>
      </c>
      <c r="AA26" s="63">
        <v>57.1</v>
      </c>
      <c r="AB26" s="63">
        <v>51</v>
      </c>
      <c r="AC26" s="63">
        <v>40.200000000000003</v>
      </c>
      <c r="AD26" s="63">
        <v>31.8</v>
      </c>
      <c r="AE26" s="63">
        <v>6.4</v>
      </c>
      <c r="AF26" s="63">
        <v>16.8</v>
      </c>
      <c r="AG26" s="63">
        <v>16.2</v>
      </c>
    </row>
    <row r="27" spans="1:33" ht="14.1" customHeight="1" x14ac:dyDescent="0.2">
      <c r="A27" s="85" t="s">
        <v>203</v>
      </c>
      <c r="B27" s="85"/>
      <c r="C27" s="54">
        <f>SUM(C28:C30)</f>
        <v>0</v>
      </c>
      <c r="D27" s="54">
        <f>SUM(D28:D30)</f>
        <v>0</v>
      </c>
      <c r="E27" s="54">
        <f t="shared" ref="E27:K27" si="11">SUM(E28:E30)</f>
        <v>1475993</v>
      </c>
      <c r="F27" s="54">
        <f t="shared" si="11"/>
        <v>1840999</v>
      </c>
      <c r="G27" s="54">
        <f t="shared" si="11"/>
        <v>2075206</v>
      </c>
      <c r="H27" s="54">
        <f t="shared" si="11"/>
        <v>2281291</v>
      </c>
      <c r="I27" s="54">
        <f t="shared" si="11"/>
        <v>2364941</v>
      </c>
      <c r="J27" s="54">
        <f t="shared" si="11"/>
        <v>2185109</v>
      </c>
      <c r="K27" s="54">
        <f t="shared" si="11"/>
        <v>924459</v>
      </c>
      <c r="L27" s="54">
        <f t="shared" ref="L27:Q27" si="12">SUM(L28:L30)</f>
        <v>635228</v>
      </c>
      <c r="M27" s="54">
        <f t="shared" si="12"/>
        <v>742450</v>
      </c>
      <c r="N27" s="54">
        <f t="shared" si="12"/>
        <v>998024</v>
      </c>
      <c r="O27" s="54">
        <f t="shared" si="12"/>
        <v>1213960</v>
      </c>
      <c r="P27" s="54">
        <f t="shared" si="12"/>
        <v>760201</v>
      </c>
      <c r="Q27" s="54">
        <f t="shared" si="12"/>
        <v>638997</v>
      </c>
      <c r="R27" s="54">
        <f t="shared" ref="R27:W27" si="13">SUM(R28:R30)</f>
        <v>625446</v>
      </c>
      <c r="S27" s="54">
        <f t="shared" si="13"/>
        <v>602489</v>
      </c>
      <c r="T27" s="54">
        <f t="shared" si="13"/>
        <v>454029</v>
      </c>
      <c r="U27" s="54">
        <f t="shared" si="13"/>
        <v>406126</v>
      </c>
      <c r="V27" s="54">
        <f t="shared" si="13"/>
        <v>900387</v>
      </c>
      <c r="W27" s="54">
        <f t="shared" si="13"/>
        <v>1030408</v>
      </c>
      <c r="X27" s="54">
        <f>SUM(X28:X30)</f>
        <v>1097561</v>
      </c>
      <c r="Y27" s="54">
        <f>SUM(Y28:Y30)</f>
        <v>1053800</v>
      </c>
      <c r="Z27" s="54">
        <f t="shared" ref="Z27:AC27" si="14">SUM(Z28:Z30)</f>
        <v>1196622</v>
      </c>
      <c r="AA27" s="54">
        <f t="shared" si="14"/>
        <v>1308656</v>
      </c>
      <c r="AB27" s="54">
        <f t="shared" si="14"/>
        <v>1330057</v>
      </c>
      <c r="AC27" s="54">
        <f t="shared" si="14"/>
        <v>1296788</v>
      </c>
      <c r="AD27" s="54">
        <f t="shared" ref="AD27" si="15">SUM(AD28:AD30)</f>
        <v>1368078</v>
      </c>
      <c r="AE27" s="54">
        <f t="shared" ref="AE27:AF27" si="16">SUM(AE28:AE30)</f>
        <v>1779327</v>
      </c>
      <c r="AF27" s="54">
        <f t="shared" si="16"/>
        <v>1329050</v>
      </c>
      <c r="AG27" s="54">
        <f t="shared" ref="AG27" si="17">SUM(AG28:AG30)</f>
        <v>1196585</v>
      </c>
    </row>
    <row r="28" spans="1:33" ht="14.1" customHeight="1" x14ac:dyDescent="0.15">
      <c r="A28" s="65"/>
      <c r="B28" s="2" t="s">
        <v>18</v>
      </c>
      <c r="C28" s="54"/>
      <c r="D28" s="53"/>
      <c r="E28" s="53">
        <v>369075</v>
      </c>
      <c r="F28" s="53">
        <v>407875</v>
      </c>
      <c r="G28" s="53">
        <v>392875</v>
      </c>
      <c r="H28" s="53">
        <v>326625</v>
      </c>
      <c r="I28" s="54">
        <v>311125</v>
      </c>
      <c r="J28" s="53">
        <v>394125</v>
      </c>
      <c r="K28" s="53">
        <v>474125</v>
      </c>
      <c r="L28" s="54">
        <v>245547</v>
      </c>
      <c r="M28" s="53">
        <v>260547</v>
      </c>
      <c r="N28" s="53">
        <v>378547</v>
      </c>
      <c r="O28" s="53">
        <v>664547</v>
      </c>
      <c r="P28" s="53">
        <v>391227</v>
      </c>
      <c r="Q28" s="53">
        <v>323227</v>
      </c>
      <c r="R28" s="53">
        <v>341227</v>
      </c>
      <c r="S28" s="53">
        <v>231227</v>
      </c>
      <c r="T28" s="53">
        <v>168335</v>
      </c>
      <c r="U28" s="53">
        <v>188335</v>
      </c>
      <c r="V28" s="53">
        <v>508335</v>
      </c>
      <c r="W28" s="53">
        <v>578335</v>
      </c>
      <c r="X28" s="53">
        <v>553765</v>
      </c>
      <c r="Y28" s="53">
        <v>605144</v>
      </c>
      <c r="Z28" s="53">
        <v>688365</v>
      </c>
      <c r="AA28" s="53">
        <v>772365</v>
      </c>
      <c r="AB28" s="53">
        <v>802365</v>
      </c>
      <c r="AC28" s="53">
        <v>757365</v>
      </c>
      <c r="AD28" s="53">
        <v>707365</v>
      </c>
      <c r="AE28" s="53">
        <v>807365</v>
      </c>
      <c r="AF28" s="53">
        <v>544578</v>
      </c>
      <c r="AG28" s="53">
        <v>485929</v>
      </c>
    </row>
    <row r="29" spans="1:33" ht="14.1" customHeight="1" x14ac:dyDescent="0.15">
      <c r="A29" s="65"/>
      <c r="B29" s="2" t="s">
        <v>19</v>
      </c>
      <c r="C29" s="54"/>
      <c r="D29" s="53"/>
      <c r="E29" s="53">
        <v>180074</v>
      </c>
      <c r="F29" s="53">
        <v>176418</v>
      </c>
      <c r="G29" s="53">
        <v>156525</v>
      </c>
      <c r="H29" s="53">
        <v>151710</v>
      </c>
      <c r="I29" s="54">
        <v>158410</v>
      </c>
      <c r="J29" s="53">
        <v>159410</v>
      </c>
      <c r="K29" s="53">
        <v>159410</v>
      </c>
      <c r="L29" s="54">
        <v>89888</v>
      </c>
      <c r="M29" s="53">
        <v>64888</v>
      </c>
      <c r="N29" s="53">
        <v>94798</v>
      </c>
      <c r="O29" s="53">
        <v>124798</v>
      </c>
      <c r="P29" s="53">
        <v>124798</v>
      </c>
      <c r="Q29" s="53">
        <v>89798</v>
      </c>
      <c r="R29" s="53">
        <v>64798</v>
      </c>
      <c r="S29" s="53">
        <v>168524</v>
      </c>
      <c r="T29" s="53">
        <v>153542</v>
      </c>
      <c r="U29" s="53">
        <v>151342</v>
      </c>
      <c r="V29" s="53">
        <v>271342</v>
      </c>
      <c r="W29" s="53">
        <v>291341</v>
      </c>
      <c r="X29" s="53">
        <v>331341</v>
      </c>
      <c r="Y29" s="53">
        <v>181779</v>
      </c>
      <c r="Z29" s="53">
        <v>231779</v>
      </c>
      <c r="AA29" s="53">
        <v>210837</v>
      </c>
      <c r="AB29" s="53">
        <v>200837</v>
      </c>
      <c r="AC29" s="53">
        <v>200837</v>
      </c>
      <c r="AD29" s="53">
        <v>200837</v>
      </c>
      <c r="AE29" s="53">
        <v>200837</v>
      </c>
      <c r="AF29" s="53">
        <v>150875</v>
      </c>
      <c r="AG29" s="53">
        <v>100898</v>
      </c>
    </row>
    <row r="30" spans="1:33" ht="14.1" customHeight="1" x14ac:dyDescent="0.15">
      <c r="A30" s="65"/>
      <c r="B30" s="2" t="s">
        <v>20</v>
      </c>
      <c r="C30" s="54"/>
      <c r="D30" s="53"/>
      <c r="E30" s="53">
        <v>926844</v>
      </c>
      <c r="F30" s="53">
        <v>1256706</v>
      </c>
      <c r="G30" s="53">
        <v>1525806</v>
      </c>
      <c r="H30" s="53">
        <v>1802956</v>
      </c>
      <c r="I30" s="54">
        <v>1895406</v>
      </c>
      <c r="J30" s="53">
        <v>1631574</v>
      </c>
      <c r="K30" s="53">
        <v>290924</v>
      </c>
      <c r="L30" s="54">
        <v>299793</v>
      </c>
      <c r="M30" s="53">
        <v>417015</v>
      </c>
      <c r="N30" s="53">
        <v>524679</v>
      </c>
      <c r="O30" s="53">
        <v>424615</v>
      </c>
      <c r="P30" s="53">
        <v>244176</v>
      </c>
      <c r="Q30" s="53">
        <v>225972</v>
      </c>
      <c r="R30" s="53">
        <v>219421</v>
      </c>
      <c r="S30" s="53">
        <v>202738</v>
      </c>
      <c r="T30" s="53">
        <v>132152</v>
      </c>
      <c r="U30" s="53">
        <v>66449</v>
      </c>
      <c r="V30" s="53">
        <v>120710</v>
      </c>
      <c r="W30" s="53">
        <v>160732</v>
      </c>
      <c r="X30" s="53">
        <v>212455</v>
      </c>
      <c r="Y30" s="53">
        <v>266877</v>
      </c>
      <c r="Z30" s="53">
        <v>276478</v>
      </c>
      <c r="AA30" s="53">
        <v>325454</v>
      </c>
      <c r="AB30" s="53">
        <v>326855</v>
      </c>
      <c r="AC30" s="53">
        <v>338586</v>
      </c>
      <c r="AD30" s="53">
        <v>459876</v>
      </c>
      <c r="AE30" s="53">
        <v>771125</v>
      </c>
      <c r="AF30" s="53">
        <v>633597</v>
      </c>
      <c r="AG30" s="53">
        <v>609758</v>
      </c>
    </row>
    <row r="31" spans="1:33" ht="14.1" customHeight="1" x14ac:dyDescent="0.2">
      <c r="A31" s="85" t="s">
        <v>204</v>
      </c>
      <c r="B31" s="85"/>
      <c r="C31" s="54"/>
      <c r="D31" s="53"/>
      <c r="E31" s="53">
        <v>2432455</v>
      </c>
      <c r="F31" s="53">
        <v>2733992</v>
      </c>
      <c r="G31" s="53">
        <v>3048039</v>
      </c>
      <c r="H31" s="53">
        <v>3254915</v>
      </c>
      <c r="I31" s="54">
        <v>3468525</v>
      </c>
      <c r="J31" s="53">
        <v>3971070</v>
      </c>
      <c r="K31" s="53">
        <v>4254644</v>
      </c>
      <c r="L31" s="54">
        <v>4195790</v>
      </c>
      <c r="M31" s="53">
        <v>4230873</v>
      </c>
      <c r="N31" s="53">
        <v>4040027</v>
      </c>
      <c r="O31" s="53">
        <v>3969744</v>
      </c>
      <c r="P31" s="53">
        <v>4471368</v>
      </c>
      <c r="Q31" s="53">
        <v>5324294</v>
      </c>
      <c r="R31" s="53">
        <v>5486735</v>
      </c>
      <c r="S31" s="53">
        <v>5617059</v>
      </c>
      <c r="T31" s="53">
        <v>5539192</v>
      </c>
      <c r="U31" s="53">
        <v>5242052</v>
      </c>
      <c r="V31" s="53">
        <v>4969310</v>
      </c>
      <c r="W31" s="53">
        <v>4818700</v>
      </c>
      <c r="X31" s="53">
        <v>4727501</v>
      </c>
      <c r="Y31" s="53">
        <v>4558843</v>
      </c>
      <c r="Z31" s="53">
        <v>4377119</v>
      </c>
      <c r="AA31" s="53">
        <v>4210639</v>
      </c>
      <c r="AB31" s="53">
        <v>4096326</v>
      </c>
      <c r="AC31" s="53">
        <v>4042244</v>
      </c>
      <c r="AD31" s="53">
        <v>3890772</v>
      </c>
      <c r="AE31" s="53">
        <v>3718336</v>
      </c>
      <c r="AF31" s="53">
        <v>3525414</v>
      </c>
      <c r="AG31" s="53">
        <v>3426900</v>
      </c>
    </row>
    <row r="32" spans="1:33" ht="14.1" customHeight="1" x14ac:dyDescent="0.2">
      <c r="A32" s="51"/>
      <c r="B32" s="48" t="s">
        <v>237</v>
      </c>
      <c r="C32" s="54"/>
      <c r="D32" s="53"/>
      <c r="E32" s="53"/>
      <c r="F32" s="53"/>
      <c r="G32" s="53"/>
      <c r="H32" s="53"/>
      <c r="I32" s="54"/>
      <c r="J32" s="53"/>
      <c r="K32" s="53"/>
      <c r="L32" s="54"/>
      <c r="M32" s="53"/>
      <c r="N32" s="53"/>
      <c r="O32" s="53">
        <v>89500</v>
      </c>
      <c r="P32" s="53">
        <v>269500</v>
      </c>
      <c r="Q32" s="53">
        <v>636700</v>
      </c>
      <c r="R32" s="53">
        <v>896200</v>
      </c>
      <c r="S32" s="53">
        <v>1093402</v>
      </c>
      <c r="T32" s="53">
        <v>1262532</v>
      </c>
      <c r="U32" s="53">
        <v>1388406</v>
      </c>
      <c r="V32" s="53">
        <v>1479592</v>
      </c>
      <c r="W32" s="53">
        <v>1662160</v>
      </c>
      <c r="X32" s="53">
        <v>1922543</v>
      </c>
      <c r="Y32" s="53">
        <v>2113152</v>
      </c>
      <c r="Z32" s="53">
        <v>2301072</v>
      </c>
      <c r="AA32" s="53">
        <v>2471041</v>
      </c>
      <c r="AB32" s="53">
        <v>2598732</v>
      </c>
      <c r="AC32" s="53">
        <v>2710189</v>
      </c>
      <c r="AD32" s="53">
        <v>2753890</v>
      </c>
      <c r="AE32" s="53">
        <v>2730235</v>
      </c>
      <c r="AF32" s="53">
        <v>2640104</v>
      </c>
      <c r="AG32" s="53">
        <v>2583946</v>
      </c>
    </row>
    <row r="33" spans="1:33" ht="14.1" customHeight="1" x14ac:dyDescent="0.2">
      <c r="A33" s="90" t="s">
        <v>205</v>
      </c>
      <c r="B33" s="90"/>
      <c r="C33" s="54">
        <f>SUM(C34:C37)</f>
        <v>0</v>
      </c>
      <c r="D33" s="54">
        <f>SUM(D34:D37)</f>
        <v>0</v>
      </c>
      <c r="E33" s="54">
        <f t="shared" ref="E33:K33" si="18">SUM(E34:E37)</f>
        <v>807710</v>
      </c>
      <c r="F33" s="54">
        <f t="shared" si="18"/>
        <v>742335</v>
      </c>
      <c r="G33" s="54">
        <f t="shared" si="18"/>
        <v>716458</v>
      </c>
      <c r="H33" s="54">
        <f t="shared" si="18"/>
        <v>658267</v>
      </c>
      <c r="I33" s="54">
        <f t="shared" si="18"/>
        <v>593362</v>
      </c>
      <c r="J33" s="54">
        <f t="shared" si="18"/>
        <v>544939</v>
      </c>
      <c r="K33" s="54">
        <f t="shared" si="18"/>
        <v>478733</v>
      </c>
      <c r="L33" s="54">
        <f t="shared" ref="L33:Q33" si="19">SUM(L34:L37)</f>
        <v>424134</v>
      </c>
      <c r="M33" s="54">
        <f t="shared" si="19"/>
        <v>188795</v>
      </c>
      <c r="N33" s="54">
        <f t="shared" si="19"/>
        <v>140816</v>
      </c>
      <c r="O33" s="54">
        <f t="shared" si="19"/>
        <v>73897</v>
      </c>
      <c r="P33" s="54">
        <f t="shared" si="19"/>
        <v>47854</v>
      </c>
      <c r="Q33" s="54">
        <f t="shared" si="19"/>
        <v>1062690</v>
      </c>
      <c r="R33" s="54">
        <f t="shared" ref="R33:W33" si="20">SUM(R34:R37)</f>
        <v>981167</v>
      </c>
      <c r="S33" s="54">
        <f t="shared" si="20"/>
        <v>901697</v>
      </c>
      <c r="T33" s="54">
        <f t="shared" si="20"/>
        <v>830652</v>
      </c>
      <c r="U33" s="54">
        <f t="shared" si="20"/>
        <v>752134</v>
      </c>
      <c r="V33" s="54">
        <f t="shared" si="20"/>
        <v>674674</v>
      </c>
      <c r="W33" s="54">
        <f t="shared" si="20"/>
        <v>600635</v>
      </c>
      <c r="X33" s="54">
        <f>SUM(X34:X37)</f>
        <v>529749</v>
      </c>
      <c r="Y33" s="54">
        <f>SUM(Y34:Y37)</f>
        <v>452681</v>
      </c>
      <c r="Z33" s="54">
        <f t="shared" ref="Z33:AC33" si="21">SUM(Z34:Z37)</f>
        <v>380581</v>
      </c>
      <c r="AA33" s="54">
        <f t="shared" si="21"/>
        <v>305027</v>
      </c>
      <c r="AB33" s="54">
        <f t="shared" si="21"/>
        <v>229270</v>
      </c>
      <c r="AC33" s="54">
        <f t="shared" si="21"/>
        <v>154535</v>
      </c>
      <c r="AD33" s="54">
        <f t="shared" ref="AD33" si="22">SUM(AD34:AD37)</f>
        <v>80801</v>
      </c>
      <c r="AE33" s="54">
        <f t="shared" ref="AE33:AF33" si="23">SUM(AE34:AE37)</f>
        <v>7852</v>
      </c>
      <c r="AF33" s="54">
        <f t="shared" si="23"/>
        <v>6693</v>
      </c>
      <c r="AG33" s="54">
        <f t="shared" ref="AG33" si="24">SUM(AG34:AG37)</f>
        <v>5696</v>
      </c>
    </row>
    <row r="34" spans="1:33" ht="14.1" customHeight="1" x14ac:dyDescent="0.2">
      <c r="A34" s="48"/>
      <c r="B34" s="48" t="s">
        <v>14</v>
      </c>
      <c r="C34" s="54"/>
      <c r="D34" s="53"/>
      <c r="E34" s="53">
        <v>807483</v>
      </c>
      <c r="F34" s="53">
        <v>740866</v>
      </c>
      <c r="G34" s="53">
        <v>692081</v>
      </c>
      <c r="H34" s="53">
        <v>637066</v>
      </c>
      <c r="I34" s="54">
        <v>574895</v>
      </c>
      <c r="J34" s="53">
        <v>528799</v>
      </c>
      <c r="K34" s="53">
        <v>464731</v>
      </c>
      <c r="L34" s="54">
        <v>412088</v>
      </c>
      <c r="M34" s="53">
        <v>178693</v>
      </c>
      <c r="N34" s="53">
        <v>132328</v>
      </c>
      <c r="O34" s="53">
        <v>68819</v>
      </c>
      <c r="P34" s="53">
        <v>43837</v>
      </c>
      <c r="Q34" s="53">
        <v>1055600</v>
      </c>
      <c r="R34" s="53">
        <v>975393</v>
      </c>
      <c r="S34" s="53">
        <v>897152</v>
      </c>
      <c r="T34" s="53">
        <v>819448</v>
      </c>
      <c r="U34" s="53">
        <v>742265</v>
      </c>
      <c r="V34" s="53">
        <v>665633</v>
      </c>
      <c r="W34" s="53">
        <v>589539</v>
      </c>
      <c r="X34" s="53">
        <v>513981</v>
      </c>
      <c r="Y34" s="53">
        <v>438950</v>
      </c>
      <c r="Z34" s="53">
        <v>364465</v>
      </c>
      <c r="AA34" s="53">
        <v>290517</v>
      </c>
      <c r="AB34" s="53">
        <v>217105</v>
      </c>
      <c r="AC34" s="53">
        <v>144226</v>
      </c>
      <c r="AD34" s="53">
        <v>71887</v>
      </c>
      <c r="AE34" s="53">
        <v>0</v>
      </c>
      <c r="AF34" s="53">
        <v>0</v>
      </c>
      <c r="AG34" s="53">
        <v>0</v>
      </c>
    </row>
    <row r="35" spans="1:33" ht="14.1" customHeight="1" x14ac:dyDescent="0.2">
      <c r="A35" s="51"/>
      <c r="B35" s="48" t="s">
        <v>15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/>
      <c r="AA35" s="53"/>
      <c r="AB35" s="53"/>
      <c r="AC35" s="53"/>
      <c r="AD35" s="53">
        <v>0</v>
      </c>
      <c r="AE35" s="53">
        <v>0</v>
      </c>
      <c r="AF35" s="53">
        <v>0</v>
      </c>
      <c r="AG35" s="53">
        <v>0</v>
      </c>
    </row>
    <row r="36" spans="1:33" ht="14.1" customHeight="1" x14ac:dyDescent="0.2">
      <c r="A36" s="51"/>
      <c r="B36" s="48" t="s">
        <v>16</v>
      </c>
      <c r="C36" s="54"/>
      <c r="D36" s="53"/>
      <c r="E36" s="53">
        <v>227</v>
      </c>
      <c r="F36" s="53">
        <v>1469</v>
      </c>
      <c r="G36" s="53">
        <v>24377</v>
      </c>
      <c r="H36" s="53">
        <v>21201</v>
      </c>
      <c r="I36" s="54">
        <v>18467</v>
      </c>
      <c r="J36" s="53">
        <v>16140</v>
      </c>
      <c r="K36" s="53">
        <v>14002</v>
      </c>
      <c r="L36" s="54">
        <v>12046</v>
      </c>
      <c r="M36" s="53">
        <v>10102</v>
      </c>
      <c r="N36" s="53">
        <v>8488</v>
      </c>
      <c r="O36" s="53">
        <v>5078</v>
      </c>
      <c r="P36" s="53">
        <v>4017</v>
      </c>
      <c r="Q36" s="53">
        <v>7090</v>
      </c>
      <c r="R36" s="53">
        <v>5774</v>
      </c>
      <c r="S36" s="53">
        <v>4545</v>
      </c>
      <c r="T36" s="53">
        <v>11204</v>
      </c>
      <c r="U36" s="53">
        <v>9869</v>
      </c>
      <c r="V36" s="53">
        <v>9041</v>
      </c>
      <c r="W36" s="53">
        <v>11096</v>
      </c>
      <c r="X36" s="53">
        <v>15768</v>
      </c>
      <c r="Y36" s="53">
        <v>13731</v>
      </c>
      <c r="Z36" s="53">
        <v>16116</v>
      </c>
      <c r="AA36" s="53">
        <v>14510</v>
      </c>
      <c r="AB36" s="53">
        <v>12165</v>
      </c>
      <c r="AC36" s="53">
        <v>10309</v>
      </c>
      <c r="AD36" s="53">
        <v>8914</v>
      </c>
      <c r="AE36" s="53">
        <v>7852</v>
      </c>
      <c r="AF36" s="53">
        <v>6693</v>
      </c>
      <c r="AG36" s="53">
        <v>5696</v>
      </c>
    </row>
    <row r="37" spans="1:33" ht="14.1" customHeight="1" x14ac:dyDescent="0.2">
      <c r="A37" s="51"/>
      <c r="B37" s="48" t="s">
        <v>17</v>
      </c>
      <c r="C37" s="54"/>
      <c r="D37" s="53"/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</row>
    <row r="38" spans="1:33" ht="14.1" customHeight="1" x14ac:dyDescent="0.2">
      <c r="A38" s="85" t="s">
        <v>206</v>
      </c>
      <c r="B38" s="85"/>
      <c r="C38" s="54"/>
      <c r="D38" s="53"/>
      <c r="E38" s="53">
        <v>0</v>
      </c>
      <c r="F38" s="53">
        <v>0</v>
      </c>
      <c r="G38" s="53">
        <v>0</v>
      </c>
      <c r="H38" s="53">
        <v>0</v>
      </c>
      <c r="I38" s="54">
        <v>0</v>
      </c>
      <c r="J38" s="53">
        <v>0</v>
      </c>
      <c r="K38" s="53">
        <v>0</v>
      </c>
      <c r="L38" s="54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</row>
    <row r="39" spans="1:33" ht="14.1" customHeight="1" x14ac:dyDescent="0.2">
      <c r="A39" s="85" t="s">
        <v>207</v>
      </c>
      <c r="B39" s="85"/>
      <c r="C39" s="54"/>
      <c r="D39" s="53"/>
      <c r="E39" s="53">
        <v>106015</v>
      </c>
      <c r="F39" s="53">
        <v>169450</v>
      </c>
      <c r="G39" s="53">
        <v>174250</v>
      </c>
      <c r="H39" s="53">
        <v>177551</v>
      </c>
      <c r="I39" s="54">
        <v>179051</v>
      </c>
      <c r="J39" s="53">
        <v>179851</v>
      </c>
      <c r="K39" s="53">
        <v>180851</v>
      </c>
      <c r="L39" s="54">
        <v>181509</v>
      </c>
      <c r="M39" s="53">
        <v>181759</v>
      </c>
      <c r="N39" s="53">
        <v>181938</v>
      </c>
      <c r="O39" s="53">
        <v>182098</v>
      </c>
      <c r="P39" s="53">
        <v>182118</v>
      </c>
      <c r="Q39" s="53">
        <v>182119</v>
      </c>
      <c r="R39" s="53">
        <v>182120</v>
      </c>
      <c r="S39" s="53">
        <v>182121</v>
      </c>
      <c r="T39" s="53">
        <v>182125</v>
      </c>
      <c r="U39" s="53">
        <v>182148</v>
      </c>
      <c r="V39" s="53">
        <v>182305</v>
      </c>
      <c r="W39" s="53">
        <v>182352</v>
      </c>
      <c r="X39" s="53">
        <v>182401</v>
      </c>
      <c r="Y39" s="53">
        <v>182352</v>
      </c>
      <c r="Z39" s="53">
        <v>182488</v>
      </c>
      <c r="AA39" s="53">
        <v>182525</v>
      </c>
      <c r="AB39" s="53">
        <v>182560</v>
      </c>
      <c r="AC39" s="53">
        <v>182573</v>
      </c>
      <c r="AD39" s="53">
        <v>182588</v>
      </c>
      <c r="AE39" s="53">
        <v>182604</v>
      </c>
      <c r="AF39" s="53">
        <v>182618</v>
      </c>
      <c r="AG39" s="53">
        <v>182631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  <mergeCell ref="A4:B4"/>
    <mergeCell ref="A5:A15"/>
    <mergeCell ref="A27:B27"/>
    <mergeCell ref="A25:B25"/>
    <mergeCell ref="A26:B26"/>
  </mergeCells>
  <phoneticPr fontId="2"/>
  <pageMargins left="0.78740157480314965" right="0.78740157480314965" top="0.59055118110236227" bottom="0.47" header="0" footer="0.31"/>
  <pageSetup paperSize="9" orientation="landscape" horizontalDpi="4294967292" r:id="rId1"/>
  <headerFooter alignWithMargins="0">
    <oddFooter>&amp;C-&amp;P--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56"/>
  <sheetViews>
    <sheetView view="pageBreakPreview" zoomScaleNormal="100" zoomScaleSheetLayoutView="100" workbookViewId="0">
      <pane xSplit="1" ySplit="3" topLeftCell="X29" activePane="bottomRight" state="frozen"/>
      <selection pane="topRight" activeCell="B1" sqref="B1"/>
      <selection pane="bottomLeft" activeCell="A2" sqref="A2"/>
      <selection pane="bottomRight" activeCell="AH39" sqref="AH39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9" width="9.77734375" style="1" customWidth="1"/>
    <col min="10" max="11" width="9.77734375" style="6" customWidth="1"/>
    <col min="12" max="12" width="9.77734375" style="1" customWidth="1"/>
    <col min="13" max="13" width="9.77734375" style="66" customWidth="1"/>
    <col min="14" max="34" width="9.77734375" style="1" customWidth="1"/>
    <col min="35" max="35" width="8.6640625" style="1" customWidth="1"/>
    <col min="36" max="16384" width="9" style="1"/>
  </cols>
  <sheetData>
    <row r="1" spans="1:32" ht="15" customHeight="1" x14ac:dyDescent="0.2">
      <c r="A1" s="28" t="s">
        <v>95</v>
      </c>
      <c r="K1" s="29" t="str">
        <f>財政指標!$L$1</f>
        <v>市貝町</v>
      </c>
      <c r="L1" s="66"/>
      <c r="U1" s="70" t="str">
        <f>財政指標!$L$1</f>
        <v>市貝町</v>
      </c>
      <c r="V1" s="66"/>
      <c r="W1" s="29"/>
      <c r="X1" s="66"/>
      <c r="Y1" s="66"/>
      <c r="Z1" s="66"/>
      <c r="AA1" s="66"/>
      <c r="AB1" s="66"/>
      <c r="AC1" s="66"/>
      <c r="AE1" s="70" t="str">
        <f>財政指標!$L$1</f>
        <v>市貝町</v>
      </c>
      <c r="AF1" s="66"/>
    </row>
    <row r="2" spans="1:32" ht="15" customHeight="1" x14ac:dyDescent="0.15">
      <c r="K2" s="1"/>
      <c r="L2" s="22" t="s">
        <v>169</v>
      </c>
      <c r="U2" s="18"/>
      <c r="V2" s="18" t="s">
        <v>169</v>
      </c>
      <c r="W2" s="22"/>
      <c r="X2" s="22"/>
      <c r="Y2" s="18"/>
      <c r="Z2" s="18"/>
      <c r="AA2" s="18"/>
      <c r="AB2" s="18"/>
      <c r="AC2" s="18"/>
      <c r="AE2" s="18"/>
      <c r="AF2" s="18" t="s">
        <v>169</v>
      </c>
    </row>
    <row r="3" spans="1:32" ht="15" customHeight="1" x14ac:dyDescent="0.15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165</v>
      </c>
      <c r="K3" s="5" t="s">
        <v>166</v>
      </c>
      <c r="L3" s="2" t="s">
        <v>167</v>
      </c>
      <c r="M3" s="2" t="s">
        <v>175</v>
      </c>
      <c r="N3" s="2" t="s">
        <v>183</v>
      </c>
      <c r="O3" s="2" t="s">
        <v>185</v>
      </c>
      <c r="P3" s="2" t="s">
        <v>187</v>
      </c>
      <c r="Q3" s="2" t="s">
        <v>191</v>
      </c>
      <c r="R3" s="2" t="s">
        <v>199</v>
      </c>
      <c r="S3" s="2" t="s">
        <v>201</v>
      </c>
      <c r="T3" s="2" t="s">
        <v>209</v>
      </c>
      <c r="U3" s="2" t="s">
        <v>214</v>
      </c>
      <c r="V3" s="2" t="s">
        <v>218</v>
      </c>
      <c r="W3" s="2" t="s">
        <v>221</v>
      </c>
      <c r="X3" s="2" t="s">
        <v>222</v>
      </c>
      <c r="Y3" s="48" t="s">
        <v>226</v>
      </c>
      <c r="Z3" s="48" t="s">
        <v>228</v>
      </c>
      <c r="AA3" s="48" t="s">
        <v>229</v>
      </c>
      <c r="AB3" s="48" t="s">
        <v>231</v>
      </c>
      <c r="AC3" s="48" t="s">
        <v>236</v>
      </c>
      <c r="AD3" s="48" t="s">
        <v>239</v>
      </c>
      <c r="AE3" s="48" t="str">
        <f>財政指標!AF3</f>
        <v>１８(H30)</v>
      </c>
      <c r="AF3" s="48" t="str">
        <f>財政指標!AG3</f>
        <v>１９(R１)</v>
      </c>
    </row>
    <row r="4" spans="1:32" ht="15" customHeight="1" x14ac:dyDescent="0.15">
      <c r="A4" s="3" t="s">
        <v>115</v>
      </c>
      <c r="B4" s="15"/>
      <c r="C4" s="15"/>
      <c r="D4" s="15">
        <v>1701114</v>
      </c>
      <c r="E4" s="15">
        <v>1963547</v>
      </c>
      <c r="F4" s="15">
        <v>1981177</v>
      </c>
      <c r="G4" s="15">
        <v>2043409</v>
      </c>
      <c r="H4" s="15">
        <v>2101461</v>
      </c>
      <c r="I4" s="15">
        <v>2123037</v>
      </c>
      <c r="J4" s="15">
        <v>2352337</v>
      </c>
      <c r="K4" s="15">
        <v>1926230</v>
      </c>
      <c r="L4" s="15">
        <v>1916030</v>
      </c>
      <c r="M4" s="15">
        <v>2171373</v>
      </c>
      <c r="N4" s="15">
        <v>2249315</v>
      </c>
      <c r="O4" s="15">
        <v>2148670</v>
      </c>
      <c r="P4" s="15">
        <v>2073993</v>
      </c>
      <c r="Q4" s="15">
        <v>2025900</v>
      </c>
      <c r="R4" s="15">
        <v>2068568</v>
      </c>
      <c r="S4" s="15">
        <v>2032603</v>
      </c>
      <c r="T4" s="15">
        <v>2043523</v>
      </c>
      <c r="U4" s="15">
        <v>2295821</v>
      </c>
      <c r="V4" s="15">
        <v>2079848</v>
      </c>
      <c r="W4" s="15">
        <v>2109607</v>
      </c>
      <c r="X4" s="15">
        <v>2095371</v>
      </c>
      <c r="Y4" s="15">
        <v>2156779</v>
      </c>
      <c r="Z4" s="15">
        <v>2141818</v>
      </c>
      <c r="AA4" s="15">
        <v>2189016</v>
      </c>
      <c r="AB4" s="15">
        <v>2086658</v>
      </c>
      <c r="AC4" s="15">
        <v>2274825</v>
      </c>
      <c r="AD4" s="15">
        <v>2463946</v>
      </c>
      <c r="AE4" s="15">
        <v>2459090</v>
      </c>
      <c r="AF4" s="15">
        <v>2498155</v>
      </c>
    </row>
    <row r="5" spans="1:32" ht="15" customHeight="1" x14ac:dyDescent="0.15">
      <c r="A5" s="3" t="s">
        <v>116</v>
      </c>
      <c r="B5" s="15"/>
      <c r="C5" s="15"/>
      <c r="D5" s="15">
        <v>102214</v>
      </c>
      <c r="E5" s="15">
        <v>105902</v>
      </c>
      <c r="F5" s="15">
        <v>118716</v>
      </c>
      <c r="G5" s="15">
        <v>120506</v>
      </c>
      <c r="H5" s="15">
        <v>124300</v>
      </c>
      <c r="I5" s="15">
        <v>131232</v>
      </c>
      <c r="J5" s="15">
        <v>93685</v>
      </c>
      <c r="K5" s="15">
        <v>74541</v>
      </c>
      <c r="L5" s="15">
        <v>76850</v>
      </c>
      <c r="M5" s="15">
        <v>78909</v>
      </c>
      <c r="N5" s="15">
        <v>79228</v>
      </c>
      <c r="O5" s="15">
        <v>85677</v>
      </c>
      <c r="P5" s="15">
        <v>97428</v>
      </c>
      <c r="Q5" s="15">
        <v>128188</v>
      </c>
      <c r="R5" s="15">
        <v>149714</v>
      </c>
      <c r="S5" s="15">
        <v>193309</v>
      </c>
      <c r="T5" s="15">
        <v>94367</v>
      </c>
      <c r="U5" s="15">
        <v>90473</v>
      </c>
      <c r="V5" s="15">
        <v>84788</v>
      </c>
      <c r="W5" s="15">
        <v>82040</v>
      </c>
      <c r="X5" s="15">
        <v>79887</v>
      </c>
      <c r="Y5" s="15">
        <v>74599</v>
      </c>
      <c r="Z5" s="15">
        <v>70991</v>
      </c>
      <c r="AA5" s="15">
        <v>67609</v>
      </c>
      <c r="AB5" s="15">
        <v>70914</v>
      </c>
      <c r="AC5" s="15">
        <v>71884</v>
      </c>
      <c r="AD5" s="15">
        <v>71678</v>
      </c>
      <c r="AE5" s="15">
        <v>72246</v>
      </c>
      <c r="AF5" s="15">
        <v>73936</v>
      </c>
    </row>
    <row r="6" spans="1:32" ht="15" customHeight="1" x14ac:dyDescent="0.15">
      <c r="A6" s="3" t="s">
        <v>193</v>
      </c>
      <c r="B6" s="15"/>
      <c r="C6" s="15"/>
      <c r="D6" s="15">
        <v>43266</v>
      </c>
      <c r="E6" s="15">
        <v>31758</v>
      </c>
      <c r="F6" s="15">
        <v>34285</v>
      </c>
      <c r="G6" s="15">
        <v>45592</v>
      </c>
      <c r="H6" s="15">
        <v>33184</v>
      </c>
      <c r="I6" s="15">
        <v>18897</v>
      </c>
      <c r="J6" s="15">
        <v>15154</v>
      </c>
      <c r="K6" s="15">
        <v>12217</v>
      </c>
      <c r="L6" s="15">
        <v>11552</v>
      </c>
      <c r="M6" s="15">
        <v>49145</v>
      </c>
      <c r="N6" s="15">
        <v>49555</v>
      </c>
      <c r="O6" s="15">
        <v>15634</v>
      </c>
      <c r="P6" s="15">
        <v>10736</v>
      </c>
      <c r="Q6" s="15">
        <v>10666</v>
      </c>
      <c r="R6" s="15">
        <v>6190</v>
      </c>
      <c r="S6" s="15">
        <v>4292</v>
      </c>
      <c r="T6" s="15">
        <v>5824</v>
      </c>
      <c r="U6" s="15">
        <v>5972</v>
      </c>
      <c r="V6" s="15">
        <v>4893</v>
      </c>
      <c r="W6" s="15">
        <v>4216</v>
      </c>
      <c r="X6" s="15">
        <v>3290</v>
      </c>
      <c r="Y6" s="15">
        <v>2876</v>
      </c>
      <c r="Z6" s="15">
        <v>2650</v>
      </c>
      <c r="AA6" s="15">
        <v>2343</v>
      </c>
      <c r="AB6" s="15">
        <v>1919</v>
      </c>
      <c r="AC6" s="15">
        <v>1111</v>
      </c>
      <c r="AD6" s="15">
        <v>2093</v>
      </c>
      <c r="AE6" s="15">
        <v>2298</v>
      </c>
      <c r="AF6" s="15">
        <v>934</v>
      </c>
    </row>
    <row r="7" spans="1:32" ht="15" customHeight="1" x14ac:dyDescent="0.15">
      <c r="A7" s="3" t="s">
        <v>194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>
        <v>1663</v>
      </c>
      <c r="R7" s="15">
        <v>2922</v>
      </c>
      <c r="S7" s="15">
        <v>4625</v>
      </c>
      <c r="T7" s="15">
        <v>5162</v>
      </c>
      <c r="U7" s="15">
        <v>1891</v>
      </c>
      <c r="V7" s="15">
        <v>1499</v>
      </c>
      <c r="W7" s="15">
        <v>1915</v>
      </c>
      <c r="X7" s="15">
        <v>2188</v>
      </c>
      <c r="Y7" s="15">
        <v>2529</v>
      </c>
      <c r="Z7" s="15">
        <v>5096</v>
      </c>
      <c r="AA7" s="15">
        <v>9760</v>
      </c>
      <c r="AB7" s="15">
        <v>7464</v>
      </c>
      <c r="AC7" s="15">
        <v>4270</v>
      </c>
      <c r="AD7" s="15">
        <v>6387</v>
      </c>
      <c r="AE7" s="15">
        <v>4894</v>
      </c>
      <c r="AF7" s="15">
        <v>5862</v>
      </c>
    </row>
    <row r="8" spans="1:32" ht="15" customHeight="1" x14ac:dyDescent="0.15">
      <c r="A8" s="3" t="s">
        <v>195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>
        <v>1943</v>
      </c>
      <c r="R8" s="15">
        <v>4320</v>
      </c>
      <c r="S8" s="15">
        <v>3404</v>
      </c>
      <c r="T8" s="15">
        <v>2988</v>
      </c>
      <c r="U8" s="15">
        <v>1116</v>
      </c>
      <c r="V8" s="15">
        <v>885</v>
      </c>
      <c r="W8" s="15">
        <v>743</v>
      </c>
      <c r="X8" s="15">
        <v>565</v>
      </c>
      <c r="Y8" s="15">
        <v>734</v>
      </c>
      <c r="Z8" s="15">
        <v>8191</v>
      </c>
      <c r="AA8" s="15">
        <v>5324</v>
      </c>
      <c r="AB8" s="15">
        <v>6411</v>
      </c>
      <c r="AC8" s="15">
        <v>2471</v>
      </c>
      <c r="AD8" s="15">
        <v>6785</v>
      </c>
      <c r="AE8" s="15">
        <v>4424</v>
      </c>
      <c r="AF8" s="15">
        <v>4059</v>
      </c>
    </row>
    <row r="9" spans="1:32" ht="15" customHeight="1" x14ac:dyDescent="0.15">
      <c r="A9" s="3" t="s">
        <v>117</v>
      </c>
      <c r="B9" s="15"/>
      <c r="C9" s="15"/>
      <c r="D9" s="15"/>
      <c r="E9" s="15"/>
      <c r="F9" s="15"/>
      <c r="G9" s="15"/>
      <c r="H9" s="15"/>
      <c r="I9" s="15"/>
      <c r="J9" s="15">
        <v>27100</v>
      </c>
      <c r="K9" s="15">
        <v>119484</v>
      </c>
      <c r="L9" s="15">
        <v>113361</v>
      </c>
      <c r="M9" s="15">
        <v>116905</v>
      </c>
      <c r="N9" s="15">
        <v>113211</v>
      </c>
      <c r="O9" s="15">
        <v>98489</v>
      </c>
      <c r="P9" s="15">
        <v>109001</v>
      </c>
      <c r="Q9" s="15">
        <v>120293</v>
      </c>
      <c r="R9" s="15">
        <v>111102</v>
      </c>
      <c r="S9" s="15">
        <v>115099</v>
      </c>
      <c r="T9" s="15">
        <v>113248</v>
      </c>
      <c r="U9" s="15">
        <v>106916</v>
      </c>
      <c r="V9" s="15">
        <v>113283</v>
      </c>
      <c r="W9" s="15">
        <v>113089</v>
      </c>
      <c r="X9" s="15">
        <v>110060</v>
      </c>
      <c r="Y9" s="15">
        <v>108779</v>
      </c>
      <c r="Z9" s="15">
        <v>107853</v>
      </c>
      <c r="AA9" s="15">
        <v>132869</v>
      </c>
      <c r="AB9" s="15">
        <v>225640</v>
      </c>
      <c r="AC9" s="15">
        <v>206899</v>
      </c>
      <c r="AD9" s="15">
        <v>217705</v>
      </c>
      <c r="AE9" s="15">
        <v>225055</v>
      </c>
      <c r="AF9" s="15">
        <v>212869</v>
      </c>
    </row>
    <row r="10" spans="1:32" ht="15" customHeight="1" x14ac:dyDescent="0.15">
      <c r="A10" s="3" t="s">
        <v>118</v>
      </c>
      <c r="B10" s="15"/>
      <c r="C10" s="15"/>
      <c r="D10" s="15">
        <v>97559</v>
      </c>
      <c r="E10" s="15">
        <v>96414</v>
      </c>
      <c r="F10" s="15">
        <v>89749</v>
      </c>
      <c r="G10" s="15">
        <v>74780</v>
      </c>
      <c r="H10" s="15">
        <v>72246</v>
      </c>
      <c r="I10" s="15">
        <v>62009</v>
      </c>
      <c r="J10" s="15">
        <v>61866</v>
      </c>
      <c r="K10" s="15">
        <v>55454</v>
      </c>
      <c r="L10" s="15">
        <v>58311</v>
      </c>
      <c r="M10" s="15">
        <v>62518</v>
      </c>
      <c r="N10" s="15">
        <v>60304</v>
      </c>
      <c r="O10" s="15">
        <v>50327</v>
      </c>
      <c r="P10" s="15">
        <v>43729</v>
      </c>
      <c r="Q10" s="15">
        <v>39896</v>
      </c>
      <c r="R10" s="15">
        <v>41532</v>
      </c>
      <c r="S10" s="15">
        <v>40891</v>
      </c>
      <c r="T10" s="15">
        <v>48733</v>
      </c>
      <c r="U10" s="15">
        <v>44284</v>
      </c>
      <c r="V10" s="15">
        <v>44747</v>
      </c>
      <c r="W10" s="15">
        <v>40708</v>
      </c>
      <c r="X10" s="15">
        <v>31812</v>
      </c>
      <c r="Y10" s="15">
        <v>38197</v>
      </c>
      <c r="Z10" s="15">
        <v>32712</v>
      </c>
      <c r="AA10" s="15">
        <v>31901</v>
      </c>
      <c r="AB10" s="15">
        <v>31856</v>
      </c>
      <c r="AC10" s="15">
        <v>30811</v>
      </c>
      <c r="AD10" s="15">
        <v>30648</v>
      </c>
      <c r="AE10" s="15">
        <v>29728</v>
      </c>
      <c r="AF10" s="15">
        <v>22049</v>
      </c>
    </row>
    <row r="11" spans="1:32" ht="15" customHeight="1" x14ac:dyDescent="0.15">
      <c r="A11" s="3" t="s">
        <v>119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</row>
    <row r="12" spans="1:32" ht="15" customHeight="1" x14ac:dyDescent="0.15">
      <c r="A12" s="3" t="s">
        <v>120</v>
      </c>
      <c r="B12" s="15"/>
      <c r="C12" s="15"/>
      <c r="D12" s="15">
        <v>72447</v>
      </c>
      <c r="E12" s="15">
        <v>67630</v>
      </c>
      <c r="F12" s="15">
        <v>62646</v>
      </c>
      <c r="G12" s="15">
        <v>69075</v>
      </c>
      <c r="H12" s="15">
        <v>73585</v>
      </c>
      <c r="I12" s="15">
        <v>74249</v>
      </c>
      <c r="J12" s="15">
        <v>62447</v>
      </c>
      <c r="K12" s="15">
        <v>55079</v>
      </c>
      <c r="L12" s="15">
        <v>55061</v>
      </c>
      <c r="M12" s="15">
        <v>52404</v>
      </c>
      <c r="N12" s="15">
        <v>53637</v>
      </c>
      <c r="O12" s="15">
        <v>50849</v>
      </c>
      <c r="P12" s="15">
        <v>62025</v>
      </c>
      <c r="Q12" s="15">
        <v>60820</v>
      </c>
      <c r="R12" s="15">
        <v>64129</v>
      </c>
      <c r="S12" s="15">
        <v>55579</v>
      </c>
      <c r="T12" s="15">
        <v>55842</v>
      </c>
      <c r="U12" s="15">
        <v>46300</v>
      </c>
      <c r="V12" s="15">
        <v>29066</v>
      </c>
      <c r="W12" s="15">
        <v>24316</v>
      </c>
      <c r="X12" s="15">
        <v>18358</v>
      </c>
      <c r="Y12" s="15">
        <v>25741</v>
      </c>
      <c r="Z12" s="15">
        <v>21579</v>
      </c>
      <c r="AA12" s="15">
        <v>10407</v>
      </c>
      <c r="AB12" s="15">
        <v>16111</v>
      </c>
      <c r="AC12" s="15">
        <v>17005</v>
      </c>
      <c r="AD12" s="15">
        <v>19882</v>
      </c>
      <c r="AE12" s="15">
        <v>25968</v>
      </c>
      <c r="AF12" s="15">
        <v>11511</v>
      </c>
    </row>
    <row r="13" spans="1:32" ht="15" customHeight="1" x14ac:dyDescent="0.15">
      <c r="A13" s="3" t="s">
        <v>243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3620</v>
      </c>
    </row>
    <row r="14" spans="1:32" ht="15" customHeight="1" x14ac:dyDescent="0.15">
      <c r="A14" s="3" t="s">
        <v>121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>
        <v>38297</v>
      </c>
      <c r="M14" s="15">
        <v>71927</v>
      </c>
      <c r="N14" s="15">
        <v>106609</v>
      </c>
      <c r="O14" s="15">
        <v>117279</v>
      </c>
      <c r="P14" s="15">
        <v>114070</v>
      </c>
      <c r="Q14" s="15">
        <v>108119</v>
      </c>
      <c r="R14" s="15">
        <v>100057</v>
      </c>
      <c r="S14" s="15">
        <v>84577</v>
      </c>
      <c r="T14" s="15">
        <v>22450</v>
      </c>
      <c r="U14" s="15">
        <v>32718</v>
      </c>
      <c r="V14" s="15">
        <v>39408</v>
      </c>
      <c r="W14" s="15">
        <v>24332</v>
      </c>
      <c r="X14" s="15">
        <v>24603</v>
      </c>
      <c r="Y14" s="15">
        <v>5287</v>
      </c>
      <c r="Z14" s="15">
        <v>5854</v>
      </c>
      <c r="AA14" s="15">
        <v>5495</v>
      </c>
      <c r="AB14" s="15">
        <v>5627</v>
      </c>
      <c r="AC14" s="15">
        <v>6397</v>
      </c>
      <c r="AD14" s="15">
        <v>7086</v>
      </c>
      <c r="AE14" s="15">
        <v>8945</v>
      </c>
      <c r="AF14" s="15">
        <v>31404</v>
      </c>
    </row>
    <row r="15" spans="1:32" ht="15" customHeight="1" x14ac:dyDescent="0.15">
      <c r="A15" s="3" t="s">
        <v>122</v>
      </c>
      <c r="B15" s="15"/>
      <c r="C15" s="15"/>
      <c r="D15" s="15">
        <v>1015895</v>
      </c>
      <c r="E15" s="15">
        <v>1038273</v>
      </c>
      <c r="F15" s="15">
        <v>999037</v>
      </c>
      <c r="G15" s="15">
        <v>905019</v>
      </c>
      <c r="H15" s="15">
        <v>880679</v>
      </c>
      <c r="I15" s="15">
        <v>1028870</v>
      </c>
      <c r="J15" s="15">
        <v>1026485</v>
      </c>
      <c r="K15" s="15">
        <v>990538</v>
      </c>
      <c r="L15" s="15">
        <v>1346468</v>
      </c>
      <c r="M15" s="15">
        <v>1407904</v>
      </c>
      <c r="N15" s="15">
        <v>970271</v>
      </c>
      <c r="O15" s="15">
        <v>558918</v>
      </c>
      <c r="P15" s="15">
        <v>441504</v>
      </c>
      <c r="Q15" s="15">
        <v>447631</v>
      </c>
      <c r="R15" s="15">
        <v>495742</v>
      </c>
      <c r="S15" s="15">
        <v>500230</v>
      </c>
      <c r="T15" s="15">
        <v>619406</v>
      </c>
      <c r="U15" s="15">
        <v>880780</v>
      </c>
      <c r="V15" s="15">
        <v>781903</v>
      </c>
      <c r="W15" s="15">
        <v>896801</v>
      </c>
      <c r="X15" s="15">
        <v>1580856</v>
      </c>
      <c r="Y15" s="15">
        <v>1079806</v>
      </c>
      <c r="Z15" s="15">
        <v>932473</v>
      </c>
      <c r="AA15" s="15">
        <v>785802</v>
      </c>
      <c r="AB15" s="15">
        <v>923033</v>
      </c>
      <c r="AC15" s="15">
        <v>949363</v>
      </c>
      <c r="AD15" s="15">
        <v>666747</v>
      </c>
      <c r="AE15" s="15">
        <v>517042</v>
      </c>
      <c r="AF15" s="15">
        <v>750665</v>
      </c>
    </row>
    <row r="16" spans="1:32" ht="15" customHeight="1" x14ac:dyDescent="0.15">
      <c r="A16" s="3" t="s">
        <v>123</v>
      </c>
      <c r="B16" s="15"/>
      <c r="C16" s="15"/>
      <c r="D16" s="15">
        <v>913894</v>
      </c>
      <c r="E16" s="15">
        <v>932943</v>
      </c>
      <c r="F16" s="15"/>
      <c r="G16" s="15"/>
      <c r="H16" s="15"/>
      <c r="I16" s="15"/>
      <c r="J16" s="15">
        <v>905213</v>
      </c>
      <c r="K16" s="15">
        <v>864631</v>
      </c>
      <c r="L16" s="15">
        <v>1180868</v>
      </c>
      <c r="M16" s="15">
        <v>1248129</v>
      </c>
      <c r="N16" s="15">
        <v>829303</v>
      </c>
      <c r="O16" s="15">
        <v>433606</v>
      </c>
      <c r="P16" s="15">
        <v>328164</v>
      </c>
      <c r="Q16" s="15">
        <v>354018</v>
      </c>
      <c r="R16" s="15">
        <v>411991</v>
      </c>
      <c r="S16" s="15">
        <v>428791</v>
      </c>
      <c r="T16" s="15">
        <v>537632</v>
      </c>
      <c r="U16" s="15">
        <v>787137</v>
      </c>
      <c r="V16" s="15">
        <v>672248</v>
      </c>
      <c r="W16" s="15">
        <v>786040</v>
      </c>
      <c r="X16" s="15">
        <v>754926</v>
      </c>
      <c r="Y16" s="15">
        <v>750274</v>
      </c>
      <c r="Z16" s="15">
        <v>659957</v>
      </c>
      <c r="AA16" s="15">
        <v>626494</v>
      </c>
      <c r="AB16" s="15">
        <v>762222</v>
      </c>
      <c r="AC16" s="15">
        <v>762086</v>
      </c>
      <c r="AD16" s="15">
        <v>544164</v>
      </c>
      <c r="AE16" s="15">
        <v>384096</v>
      </c>
      <c r="AF16" s="15">
        <v>607873</v>
      </c>
    </row>
    <row r="17" spans="1:32" ht="15" customHeight="1" x14ac:dyDescent="0.15">
      <c r="A17" s="3" t="s">
        <v>124</v>
      </c>
      <c r="B17" s="15"/>
      <c r="C17" s="15"/>
      <c r="D17" s="15">
        <v>102001</v>
      </c>
      <c r="E17" s="15">
        <v>105330</v>
      </c>
      <c r="F17" s="15"/>
      <c r="G17" s="15"/>
      <c r="H17" s="15"/>
      <c r="I17" s="15"/>
      <c r="J17" s="15">
        <v>121272</v>
      </c>
      <c r="K17" s="15">
        <v>125907</v>
      </c>
      <c r="L17" s="15">
        <v>165600</v>
      </c>
      <c r="M17" s="15">
        <v>159775</v>
      </c>
      <c r="N17" s="15">
        <v>140968</v>
      </c>
      <c r="O17" s="15">
        <v>125312</v>
      </c>
      <c r="P17" s="15">
        <v>113340</v>
      </c>
      <c r="Q17" s="15">
        <v>93613</v>
      </c>
      <c r="R17" s="15">
        <v>83751</v>
      </c>
      <c r="S17" s="15">
        <v>71439</v>
      </c>
      <c r="T17" s="15">
        <v>81774</v>
      </c>
      <c r="U17" s="15">
        <v>93643</v>
      </c>
      <c r="V17" s="15">
        <v>109655</v>
      </c>
      <c r="W17" s="15">
        <v>110761</v>
      </c>
      <c r="X17" s="15">
        <v>170794</v>
      </c>
      <c r="Y17" s="15">
        <v>103416</v>
      </c>
      <c r="Z17" s="15">
        <v>101533</v>
      </c>
      <c r="AA17" s="15">
        <v>106782</v>
      </c>
      <c r="AB17" s="15">
        <v>113201</v>
      </c>
      <c r="AC17" s="15">
        <v>123323</v>
      </c>
      <c r="AD17" s="15">
        <v>122583</v>
      </c>
      <c r="AE17" s="15">
        <v>126975</v>
      </c>
      <c r="AF17" s="15">
        <v>138394</v>
      </c>
    </row>
    <row r="18" spans="1:32" ht="15" customHeight="1" x14ac:dyDescent="0.15">
      <c r="A18" s="3" t="s">
        <v>225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>
        <v>655136</v>
      </c>
      <c r="Y18" s="15">
        <v>226116</v>
      </c>
      <c r="Z18" s="15">
        <v>170983</v>
      </c>
      <c r="AA18" s="15">
        <v>52526</v>
      </c>
      <c r="AB18" s="15">
        <v>47610</v>
      </c>
      <c r="AC18" s="15">
        <v>63954</v>
      </c>
      <c r="AD18" s="15"/>
      <c r="AE18" s="15">
        <v>5971</v>
      </c>
      <c r="AF18" s="15">
        <v>4398</v>
      </c>
    </row>
    <row r="19" spans="1:32" ht="15" customHeight="1" x14ac:dyDescent="0.15">
      <c r="A19" s="3" t="s">
        <v>125</v>
      </c>
      <c r="B19" s="15"/>
      <c r="C19" s="15"/>
      <c r="D19" s="15">
        <v>2814</v>
      </c>
      <c r="E19" s="15">
        <v>2688</v>
      </c>
      <c r="F19" s="15">
        <v>2662</v>
      </c>
      <c r="G19" s="15">
        <v>2691</v>
      </c>
      <c r="H19" s="15">
        <v>2656</v>
      </c>
      <c r="I19" s="15">
        <v>2590</v>
      </c>
      <c r="J19" s="15">
        <v>2527</v>
      </c>
      <c r="K19" s="15">
        <v>2488</v>
      </c>
      <c r="L19" s="15">
        <v>2446</v>
      </c>
      <c r="M19" s="15">
        <v>2221</v>
      </c>
      <c r="N19" s="15">
        <v>2343</v>
      </c>
      <c r="O19" s="15">
        <v>2298</v>
      </c>
      <c r="P19" s="15">
        <v>2642</v>
      </c>
      <c r="Q19" s="15">
        <v>2642</v>
      </c>
      <c r="R19" s="15">
        <v>2396</v>
      </c>
      <c r="S19" s="15">
        <v>2368</v>
      </c>
      <c r="T19" s="15">
        <v>2401</v>
      </c>
      <c r="U19" s="15">
        <v>2248</v>
      </c>
      <c r="V19" s="15">
        <v>2132</v>
      </c>
      <c r="W19" s="15">
        <v>1872</v>
      </c>
      <c r="X19" s="15">
        <v>1806</v>
      </c>
      <c r="Y19" s="15">
        <v>1723</v>
      </c>
      <c r="Z19" s="15">
        <v>1459</v>
      </c>
      <c r="AA19" s="15">
        <v>1227</v>
      </c>
      <c r="AB19" s="15">
        <v>1333</v>
      </c>
      <c r="AC19" s="15">
        <v>1194</v>
      </c>
      <c r="AD19" s="15">
        <v>1145</v>
      </c>
      <c r="AE19" s="15">
        <v>1081</v>
      </c>
      <c r="AF19" s="15">
        <v>1086</v>
      </c>
    </row>
    <row r="20" spans="1:32" ht="15" customHeight="1" x14ac:dyDescent="0.15">
      <c r="A20" s="3" t="s">
        <v>126</v>
      </c>
      <c r="B20" s="15"/>
      <c r="C20" s="15"/>
      <c r="D20" s="15">
        <v>19274</v>
      </c>
      <c r="E20" s="15">
        <v>26295</v>
      </c>
      <c r="F20" s="15">
        <v>44934</v>
      </c>
      <c r="G20" s="15">
        <v>33962</v>
      </c>
      <c r="H20" s="15">
        <v>38422</v>
      </c>
      <c r="I20" s="15">
        <v>30589</v>
      </c>
      <c r="J20" s="8">
        <v>36894</v>
      </c>
      <c r="K20" s="9">
        <v>36766</v>
      </c>
      <c r="L20" s="9">
        <v>32742</v>
      </c>
      <c r="M20" s="9">
        <v>16286</v>
      </c>
      <c r="N20" s="9">
        <v>21992</v>
      </c>
      <c r="O20" s="9">
        <v>20937</v>
      </c>
      <c r="P20" s="9">
        <v>15170</v>
      </c>
      <c r="Q20" s="9">
        <v>13565</v>
      </c>
      <c r="R20" s="9">
        <v>9504</v>
      </c>
      <c r="S20" s="9">
        <v>10804</v>
      </c>
      <c r="T20" s="9">
        <v>11992</v>
      </c>
      <c r="U20" s="9">
        <v>8217</v>
      </c>
      <c r="V20" s="9">
        <v>12094</v>
      </c>
      <c r="W20" s="9">
        <v>7959</v>
      </c>
      <c r="X20" s="9">
        <v>8103</v>
      </c>
      <c r="Y20" s="75">
        <v>6006</v>
      </c>
      <c r="Z20" s="75">
        <v>6097</v>
      </c>
      <c r="AA20" s="75">
        <v>3649</v>
      </c>
      <c r="AB20" s="75">
        <v>4634</v>
      </c>
      <c r="AC20" s="75">
        <v>3709</v>
      </c>
      <c r="AD20" s="75">
        <v>5303</v>
      </c>
      <c r="AE20" s="75">
        <v>4018</v>
      </c>
      <c r="AF20" s="75">
        <v>15769</v>
      </c>
    </row>
    <row r="21" spans="1:32" ht="15" customHeight="1" x14ac:dyDescent="0.15">
      <c r="A21" s="3" t="s">
        <v>127</v>
      </c>
      <c r="B21" s="15"/>
      <c r="C21" s="15"/>
      <c r="D21" s="15">
        <v>72609</v>
      </c>
      <c r="E21" s="15">
        <v>126962</v>
      </c>
      <c r="F21" s="15">
        <v>131445</v>
      </c>
      <c r="G21" s="15">
        <v>136501</v>
      </c>
      <c r="H21" s="15">
        <v>135495</v>
      </c>
      <c r="I21" s="15">
        <v>130559</v>
      </c>
      <c r="J21" s="8">
        <v>123964</v>
      </c>
      <c r="K21" s="9">
        <v>118671</v>
      </c>
      <c r="L21" s="9">
        <v>120338</v>
      </c>
      <c r="M21" s="9">
        <v>110095</v>
      </c>
      <c r="N21" s="9">
        <v>108793</v>
      </c>
      <c r="O21" s="9">
        <v>106037</v>
      </c>
      <c r="P21" s="9">
        <v>102925</v>
      </c>
      <c r="Q21" s="9">
        <v>105961</v>
      </c>
      <c r="R21" s="9">
        <v>103270</v>
      </c>
      <c r="S21" s="9">
        <v>100717</v>
      </c>
      <c r="T21" s="9">
        <v>96242</v>
      </c>
      <c r="U21" s="9">
        <v>93808</v>
      </c>
      <c r="V21" s="9">
        <v>93868</v>
      </c>
      <c r="W21" s="9">
        <v>94863</v>
      </c>
      <c r="X21" s="9">
        <v>73001</v>
      </c>
      <c r="Y21" s="75">
        <v>70094</v>
      </c>
      <c r="Z21" s="75">
        <v>76417</v>
      </c>
      <c r="AA21" s="75">
        <v>95030</v>
      </c>
      <c r="AB21" s="75">
        <v>95161</v>
      </c>
      <c r="AC21" s="75">
        <v>79092</v>
      </c>
      <c r="AD21" s="75">
        <v>75244</v>
      </c>
      <c r="AE21" s="75">
        <v>76411</v>
      </c>
      <c r="AF21" s="75">
        <v>62542</v>
      </c>
    </row>
    <row r="22" spans="1:32" ht="15" customHeight="1" x14ac:dyDescent="0.15">
      <c r="A22" s="4" t="s">
        <v>128</v>
      </c>
      <c r="B22" s="15"/>
      <c r="C22" s="15"/>
      <c r="D22" s="15">
        <v>4782</v>
      </c>
      <c r="E22" s="15">
        <v>5071</v>
      </c>
      <c r="F22" s="15">
        <v>4891</v>
      </c>
      <c r="G22" s="15">
        <v>5229</v>
      </c>
      <c r="H22" s="15">
        <v>5787</v>
      </c>
      <c r="I22" s="15">
        <v>5915</v>
      </c>
      <c r="J22" s="8">
        <v>5546</v>
      </c>
      <c r="K22" s="11">
        <v>5307</v>
      </c>
      <c r="L22" s="11">
        <v>5596</v>
      </c>
      <c r="M22" s="11">
        <v>6429</v>
      </c>
      <c r="N22" s="11">
        <v>6437</v>
      </c>
      <c r="O22" s="11">
        <v>6620</v>
      </c>
      <c r="P22" s="11">
        <v>6531</v>
      </c>
      <c r="Q22" s="11">
        <v>6630</v>
      </c>
      <c r="R22" s="11">
        <v>7015</v>
      </c>
      <c r="S22" s="11">
        <v>7610</v>
      </c>
      <c r="T22" s="11">
        <v>7021</v>
      </c>
      <c r="U22" s="11">
        <v>6758</v>
      </c>
      <c r="V22" s="11">
        <v>6835</v>
      </c>
      <c r="W22" s="11">
        <v>6653</v>
      </c>
      <c r="X22" s="11">
        <v>6651</v>
      </c>
      <c r="Y22" s="76">
        <v>6804</v>
      </c>
      <c r="Z22" s="76">
        <v>6626</v>
      </c>
      <c r="AA22" s="76">
        <v>5969</v>
      </c>
      <c r="AB22" s="76">
        <v>6168</v>
      </c>
      <c r="AC22" s="76">
        <v>6545</v>
      </c>
      <c r="AD22" s="76">
        <v>6392</v>
      </c>
      <c r="AE22" s="76">
        <v>6086</v>
      </c>
      <c r="AF22" s="76">
        <v>5854</v>
      </c>
    </row>
    <row r="23" spans="1:32" ht="15" customHeight="1" x14ac:dyDescent="0.15">
      <c r="A23" s="3" t="s">
        <v>129</v>
      </c>
      <c r="B23" s="15"/>
      <c r="C23" s="15"/>
      <c r="D23" s="15">
        <v>104913</v>
      </c>
      <c r="E23" s="15">
        <v>113448</v>
      </c>
      <c r="F23" s="15">
        <v>154153</v>
      </c>
      <c r="G23" s="15">
        <v>143473</v>
      </c>
      <c r="H23" s="15">
        <v>142377</v>
      </c>
      <c r="I23" s="15">
        <v>159831</v>
      </c>
      <c r="J23" s="8">
        <v>172063</v>
      </c>
      <c r="K23" s="9">
        <v>243889</v>
      </c>
      <c r="L23" s="9">
        <v>315961</v>
      </c>
      <c r="M23" s="9">
        <v>102626</v>
      </c>
      <c r="N23" s="9">
        <v>195104</v>
      </c>
      <c r="O23" s="9">
        <v>260922</v>
      </c>
      <c r="P23" s="9">
        <v>200795</v>
      </c>
      <c r="Q23" s="9">
        <v>244133</v>
      </c>
      <c r="R23" s="9">
        <v>285492</v>
      </c>
      <c r="S23" s="9">
        <v>234148</v>
      </c>
      <c r="T23" s="9">
        <v>152556</v>
      </c>
      <c r="U23" s="9">
        <v>267701</v>
      </c>
      <c r="V23" s="9">
        <v>723215</v>
      </c>
      <c r="W23" s="9">
        <v>468833</v>
      </c>
      <c r="X23" s="9">
        <v>593512</v>
      </c>
      <c r="Y23" s="75">
        <v>642338</v>
      </c>
      <c r="Z23" s="75">
        <v>1162106</v>
      </c>
      <c r="AA23" s="75">
        <v>422878</v>
      </c>
      <c r="AB23" s="75">
        <v>450494</v>
      </c>
      <c r="AC23" s="75">
        <v>452286</v>
      </c>
      <c r="AD23" s="75">
        <v>410242</v>
      </c>
      <c r="AE23" s="75">
        <v>399407</v>
      </c>
      <c r="AF23" s="75">
        <v>456576</v>
      </c>
    </row>
    <row r="24" spans="1:32" ht="15" customHeight="1" x14ac:dyDescent="0.15">
      <c r="A24" s="3" t="s">
        <v>130</v>
      </c>
      <c r="B24" s="15"/>
      <c r="C24" s="15"/>
      <c r="D24" s="15">
        <v>401101</v>
      </c>
      <c r="E24" s="15">
        <v>352787</v>
      </c>
      <c r="F24" s="15">
        <v>349307</v>
      </c>
      <c r="G24" s="15">
        <v>586975</v>
      </c>
      <c r="H24" s="15">
        <v>258129</v>
      </c>
      <c r="I24" s="15">
        <v>298649</v>
      </c>
      <c r="J24" s="8">
        <v>359370</v>
      </c>
      <c r="K24" s="9">
        <v>360208</v>
      </c>
      <c r="L24" s="9">
        <v>362613</v>
      </c>
      <c r="M24" s="9">
        <v>360956</v>
      </c>
      <c r="N24" s="9">
        <v>558823</v>
      </c>
      <c r="O24" s="9">
        <v>482569</v>
      </c>
      <c r="P24" s="9">
        <v>421112</v>
      </c>
      <c r="Q24" s="9">
        <v>483516</v>
      </c>
      <c r="R24" s="9">
        <v>414757</v>
      </c>
      <c r="S24" s="9">
        <v>215235</v>
      </c>
      <c r="T24" s="9">
        <v>210519</v>
      </c>
      <c r="U24" s="9">
        <v>292656</v>
      </c>
      <c r="V24" s="9">
        <v>289490</v>
      </c>
      <c r="W24" s="9">
        <v>302735</v>
      </c>
      <c r="X24" s="9">
        <v>459143</v>
      </c>
      <c r="Y24" s="75">
        <v>404370</v>
      </c>
      <c r="Z24" s="75">
        <v>289819</v>
      </c>
      <c r="AA24" s="75">
        <v>450360</v>
      </c>
      <c r="AB24" s="75">
        <v>338641</v>
      </c>
      <c r="AC24" s="75">
        <v>371619</v>
      </c>
      <c r="AD24" s="75">
        <v>829708</v>
      </c>
      <c r="AE24" s="75">
        <v>322766</v>
      </c>
      <c r="AF24" s="75">
        <v>385643</v>
      </c>
    </row>
    <row r="25" spans="1:32" ht="15" customHeight="1" x14ac:dyDescent="0.15">
      <c r="A25" s="3" t="s">
        <v>131</v>
      </c>
      <c r="B25" s="15"/>
      <c r="C25" s="15"/>
      <c r="D25" s="15">
        <v>84581</v>
      </c>
      <c r="E25" s="15">
        <v>86077</v>
      </c>
      <c r="F25" s="15">
        <v>53346</v>
      </c>
      <c r="G25" s="15">
        <v>48265</v>
      </c>
      <c r="H25" s="15">
        <v>27769</v>
      </c>
      <c r="I25" s="15">
        <v>14399</v>
      </c>
      <c r="J25" s="8">
        <v>6813</v>
      </c>
      <c r="K25" s="9">
        <v>5581</v>
      </c>
      <c r="L25" s="9">
        <v>2232</v>
      </c>
      <c r="M25" s="9">
        <v>2081</v>
      </c>
      <c r="N25" s="9">
        <v>2392</v>
      </c>
      <c r="O25" s="9">
        <v>2152</v>
      </c>
      <c r="P25" s="9">
        <v>1496</v>
      </c>
      <c r="Q25" s="9">
        <v>47778</v>
      </c>
      <c r="R25" s="9">
        <v>45655</v>
      </c>
      <c r="S25" s="9">
        <v>39609</v>
      </c>
      <c r="T25" s="9">
        <v>40075</v>
      </c>
      <c r="U25" s="9">
        <v>40279</v>
      </c>
      <c r="V25" s="9">
        <v>71325</v>
      </c>
      <c r="W25" s="9">
        <v>40127</v>
      </c>
      <c r="X25" s="9">
        <v>3506</v>
      </c>
      <c r="Y25" s="75">
        <v>3403</v>
      </c>
      <c r="Z25" s="75">
        <v>12623</v>
      </c>
      <c r="AA25" s="75">
        <v>3713</v>
      </c>
      <c r="AB25" s="75">
        <v>2051</v>
      </c>
      <c r="AC25" s="75">
        <v>4692</v>
      </c>
      <c r="AD25" s="75">
        <v>42727</v>
      </c>
      <c r="AE25" s="75">
        <v>1956</v>
      </c>
      <c r="AF25" s="75">
        <v>5568</v>
      </c>
    </row>
    <row r="26" spans="1:32" ht="15" customHeight="1" x14ac:dyDescent="0.15">
      <c r="A26" s="3" t="s">
        <v>132</v>
      </c>
      <c r="B26" s="15"/>
      <c r="C26" s="15"/>
      <c r="D26" s="15">
        <v>6373</v>
      </c>
      <c r="E26" s="15">
        <v>414</v>
      </c>
      <c r="F26" s="15">
        <v>5515</v>
      </c>
      <c r="G26" s="15">
        <v>3101</v>
      </c>
      <c r="H26" s="15">
        <v>5274</v>
      </c>
      <c r="I26" s="15">
        <v>4141</v>
      </c>
      <c r="J26" s="8">
        <v>1250</v>
      </c>
      <c r="K26" s="9">
        <v>3700</v>
      </c>
      <c r="L26" s="9">
        <v>16100</v>
      </c>
      <c r="M26" s="9">
        <v>5700</v>
      </c>
      <c r="N26" s="9">
        <v>1370</v>
      </c>
      <c r="O26" s="9">
        <v>3550</v>
      </c>
      <c r="P26" s="9">
        <v>1000</v>
      </c>
      <c r="Q26" s="9">
        <v>700</v>
      </c>
      <c r="R26" s="9">
        <v>1211</v>
      </c>
      <c r="S26" s="9">
        <v>2978</v>
      </c>
      <c r="T26" s="9">
        <v>2299</v>
      </c>
      <c r="U26" s="9">
        <v>1891</v>
      </c>
      <c r="V26" s="9">
        <v>828</v>
      </c>
      <c r="W26" s="9">
        <v>1659</v>
      </c>
      <c r="X26" s="9">
        <v>8943</v>
      </c>
      <c r="Y26" s="75">
        <v>711</v>
      </c>
      <c r="Z26" s="75">
        <v>30904</v>
      </c>
      <c r="AA26" s="75">
        <v>965</v>
      </c>
      <c r="AB26" s="75">
        <v>2265</v>
      </c>
      <c r="AC26" s="75">
        <v>6769</v>
      </c>
      <c r="AD26" s="75">
        <v>17363</v>
      </c>
      <c r="AE26" s="75">
        <v>15503</v>
      </c>
      <c r="AF26" s="75">
        <v>18553</v>
      </c>
    </row>
    <row r="27" spans="1:32" ht="15" customHeight="1" x14ac:dyDescent="0.15">
      <c r="A27" s="3" t="s">
        <v>133</v>
      </c>
      <c r="B27" s="15"/>
      <c r="C27" s="15"/>
      <c r="D27" s="15">
        <v>227501</v>
      </c>
      <c r="E27" s="15">
        <v>155210</v>
      </c>
      <c r="F27" s="15">
        <v>262080</v>
      </c>
      <c r="G27" s="15">
        <v>229204</v>
      </c>
      <c r="H27" s="15">
        <v>145401</v>
      </c>
      <c r="I27" s="15">
        <v>772001</v>
      </c>
      <c r="J27" s="8">
        <v>1410448</v>
      </c>
      <c r="K27" s="9">
        <v>442071</v>
      </c>
      <c r="L27" s="9">
        <v>250833</v>
      </c>
      <c r="M27" s="9">
        <v>164891</v>
      </c>
      <c r="N27" s="9">
        <v>284100</v>
      </c>
      <c r="O27" s="9">
        <v>679736</v>
      </c>
      <c r="P27" s="9">
        <v>316560</v>
      </c>
      <c r="Q27" s="9">
        <v>280918</v>
      </c>
      <c r="R27" s="9">
        <v>265943</v>
      </c>
      <c r="S27" s="9">
        <v>339875</v>
      </c>
      <c r="T27" s="9">
        <v>279646</v>
      </c>
      <c r="U27" s="9">
        <v>197623</v>
      </c>
      <c r="V27" s="9">
        <v>180236</v>
      </c>
      <c r="W27" s="9">
        <v>425350</v>
      </c>
      <c r="X27" s="9">
        <v>557211</v>
      </c>
      <c r="Y27" s="75">
        <v>213196</v>
      </c>
      <c r="Z27" s="75">
        <v>370042</v>
      </c>
      <c r="AA27" s="75">
        <v>320480</v>
      </c>
      <c r="AB27" s="75">
        <v>335907</v>
      </c>
      <c r="AC27" s="75">
        <v>334943</v>
      </c>
      <c r="AD27" s="75">
        <v>356550</v>
      </c>
      <c r="AE27" s="75">
        <v>602387</v>
      </c>
      <c r="AF27" s="75">
        <v>251491</v>
      </c>
    </row>
    <row r="28" spans="1:32" ht="15" customHeight="1" x14ac:dyDescent="0.15">
      <c r="A28" s="3" t="s">
        <v>134</v>
      </c>
      <c r="B28" s="15"/>
      <c r="C28" s="15"/>
      <c r="D28" s="15">
        <v>191650</v>
      </c>
      <c r="E28" s="15">
        <v>260201</v>
      </c>
      <c r="F28" s="15">
        <v>283020</v>
      </c>
      <c r="G28" s="15">
        <v>226873</v>
      </c>
      <c r="H28" s="15">
        <v>237691</v>
      </c>
      <c r="I28" s="15">
        <v>220976</v>
      </c>
      <c r="J28" s="8">
        <v>258811</v>
      </c>
      <c r="K28" s="9">
        <v>239227</v>
      </c>
      <c r="L28" s="9">
        <v>492683</v>
      </c>
      <c r="M28" s="9">
        <v>447378</v>
      </c>
      <c r="N28" s="9">
        <v>669338</v>
      </c>
      <c r="O28" s="9">
        <v>400941</v>
      </c>
      <c r="P28" s="9">
        <v>295548</v>
      </c>
      <c r="Q28" s="9">
        <v>290591</v>
      </c>
      <c r="R28" s="9">
        <v>326659</v>
      </c>
      <c r="S28" s="9">
        <v>374064</v>
      </c>
      <c r="T28" s="9">
        <v>457882</v>
      </c>
      <c r="U28" s="9">
        <v>379184</v>
      </c>
      <c r="V28" s="9">
        <v>295975</v>
      </c>
      <c r="W28" s="9">
        <v>306034</v>
      </c>
      <c r="X28" s="9">
        <v>610764</v>
      </c>
      <c r="Y28" s="75">
        <v>1215383</v>
      </c>
      <c r="Z28" s="75">
        <v>1117155</v>
      </c>
      <c r="AA28" s="75">
        <v>698452</v>
      </c>
      <c r="AB28" s="75">
        <v>625036</v>
      </c>
      <c r="AC28" s="75">
        <v>818565</v>
      </c>
      <c r="AD28" s="75">
        <v>828695</v>
      </c>
      <c r="AE28" s="75">
        <v>314734</v>
      </c>
      <c r="AF28" s="75">
        <v>371030</v>
      </c>
    </row>
    <row r="29" spans="1:32" ht="15" customHeight="1" x14ac:dyDescent="0.15">
      <c r="A29" s="3" t="s">
        <v>135</v>
      </c>
      <c r="B29" s="15"/>
      <c r="C29" s="15"/>
      <c r="D29" s="15">
        <v>83105</v>
      </c>
      <c r="E29" s="15">
        <v>69769</v>
      </c>
      <c r="F29" s="15">
        <v>52182</v>
      </c>
      <c r="G29" s="15">
        <v>52304</v>
      </c>
      <c r="H29" s="15">
        <v>49065</v>
      </c>
      <c r="I29" s="15">
        <v>46995</v>
      </c>
      <c r="J29" s="8">
        <v>39802</v>
      </c>
      <c r="K29" s="9">
        <v>43311</v>
      </c>
      <c r="L29" s="9">
        <v>53471</v>
      </c>
      <c r="M29" s="9">
        <v>59601</v>
      </c>
      <c r="N29" s="9">
        <v>64889</v>
      </c>
      <c r="O29" s="9">
        <v>51796</v>
      </c>
      <c r="P29" s="9">
        <v>59768</v>
      </c>
      <c r="Q29" s="9">
        <v>57812</v>
      </c>
      <c r="R29" s="9">
        <v>43668</v>
      </c>
      <c r="S29" s="9">
        <v>38883</v>
      </c>
      <c r="T29" s="9">
        <v>51149</v>
      </c>
      <c r="U29" s="9">
        <v>49696</v>
      </c>
      <c r="V29" s="9">
        <v>50713</v>
      </c>
      <c r="W29" s="9">
        <v>55428</v>
      </c>
      <c r="X29" s="9">
        <v>66178</v>
      </c>
      <c r="Y29" s="75">
        <v>93166</v>
      </c>
      <c r="Z29" s="75">
        <v>68100</v>
      </c>
      <c r="AA29" s="75">
        <v>84693</v>
      </c>
      <c r="AB29" s="75">
        <v>68514</v>
      </c>
      <c r="AC29" s="75">
        <v>69769</v>
      </c>
      <c r="AD29" s="75">
        <v>70565</v>
      </c>
      <c r="AE29" s="75">
        <v>87591</v>
      </c>
      <c r="AF29" s="75">
        <v>72115</v>
      </c>
    </row>
    <row r="30" spans="1:32" ht="15" customHeight="1" x14ac:dyDescent="0.15">
      <c r="A30" s="3" t="s">
        <v>136</v>
      </c>
      <c r="B30" s="15"/>
      <c r="C30" s="15"/>
      <c r="D30" s="15">
        <v>534700</v>
      </c>
      <c r="E30" s="15">
        <v>503700</v>
      </c>
      <c r="F30" s="15">
        <v>525800</v>
      </c>
      <c r="G30" s="15">
        <v>451900</v>
      </c>
      <c r="H30" s="15">
        <v>507300</v>
      </c>
      <c r="I30" s="15">
        <v>826000</v>
      </c>
      <c r="J30" s="8">
        <v>594100</v>
      </c>
      <c r="K30" s="9">
        <v>277700</v>
      </c>
      <c r="L30" s="9">
        <v>384600</v>
      </c>
      <c r="M30" s="9">
        <v>188500</v>
      </c>
      <c r="N30" s="9">
        <v>315700</v>
      </c>
      <c r="O30" s="9">
        <v>891589</v>
      </c>
      <c r="P30" s="9">
        <v>1225000</v>
      </c>
      <c r="Q30" s="9">
        <v>530300</v>
      </c>
      <c r="R30" s="9">
        <v>482900</v>
      </c>
      <c r="S30" s="9">
        <v>384400</v>
      </c>
      <c r="T30" s="9">
        <v>208400</v>
      </c>
      <c r="U30" s="9">
        <v>208300</v>
      </c>
      <c r="V30" s="9">
        <v>366400</v>
      </c>
      <c r="W30" s="9">
        <v>389200</v>
      </c>
      <c r="X30" s="9">
        <v>313800</v>
      </c>
      <c r="Y30" s="75">
        <v>311800</v>
      </c>
      <c r="Z30" s="75">
        <v>345900</v>
      </c>
      <c r="AA30" s="75">
        <v>250000</v>
      </c>
      <c r="AB30" s="75">
        <v>300000</v>
      </c>
      <c r="AC30" s="75">
        <v>200000</v>
      </c>
      <c r="AD30" s="75">
        <v>176000</v>
      </c>
      <c r="AE30" s="75">
        <v>161200</v>
      </c>
      <c r="AF30" s="75">
        <v>266600</v>
      </c>
    </row>
    <row r="31" spans="1:32" ht="15" customHeight="1" x14ac:dyDescent="0.15">
      <c r="A31" s="3" t="s">
        <v>188</v>
      </c>
      <c r="B31" s="73"/>
      <c r="C31" s="73"/>
      <c r="D31" s="73"/>
      <c r="E31" s="15"/>
      <c r="F31" s="15"/>
      <c r="G31" s="15"/>
      <c r="H31" s="15"/>
      <c r="I31" s="15"/>
      <c r="J31" s="8"/>
      <c r="K31" s="9"/>
      <c r="L31" s="9"/>
      <c r="M31" s="9"/>
      <c r="N31" s="9">
        <v>38500</v>
      </c>
      <c r="O31" s="9">
        <v>41500</v>
      </c>
      <c r="P31" s="9">
        <v>72700</v>
      </c>
      <c r="Q31" s="9">
        <v>88700</v>
      </c>
      <c r="R31" s="9">
        <v>58500</v>
      </c>
      <c r="S31" s="9">
        <v>29900</v>
      </c>
      <c r="T31" s="9"/>
      <c r="U31" s="9"/>
      <c r="V31" s="9">
        <v>0</v>
      </c>
      <c r="W31" s="9"/>
      <c r="X31" s="9"/>
      <c r="Y31" s="75"/>
      <c r="Z31" s="75"/>
      <c r="AA31" s="75"/>
      <c r="AB31" s="75"/>
      <c r="AC31" s="75"/>
      <c r="AD31" s="75"/>
      <c r="AE31" s="75"/>
      <c r="AF31" s="75"/>
    </row>
    <row r="32" spans="1:32" ht="15" customHeight="1" x14ac:dyDescent="0.15">
      <c r="A32" s="3" t="s">
        <v>189</v>
      </c>
      <c r="B32" s="73"/>
      <c r="C32" s="73"/>
      <c r="D32" s="73"/>
      <c r="E32" s="15"/>
      <c r="F32" s="15"/>
      <c r="G32" s="15"/>
      <c r="H32" s="15"/>
      <c r="I32" s="15"/>
      <c r="J32" s="8"/>
      <c r="K32" s="9"/>
      <c r="L32" s="9"/>
      <c r="M32" s="9"/>
      <c r="N32" s="9">
        <v>89500</v>
      </c>
      <c r="O32" s="9">
        <v>180000</v>
      </c>
      <c r="P32" s="9">
        <v>367200</v>
      </c>
      <c r="Q32" s="9">
        <v>259500</v>
      </c>
      <c r="R32" s="9">
        <v>201900</v>
      </c>
      <c r="S32" s="9">
        <v>183900</v>
      </c>
      <c r="T32" s="9">
        <v>166900</v>
      </c>
      <c r="U32" s="9">
        <v>139600</v>
      </c>
      <c r="V32" s="9">
        <v>242000</v>
      </c>
      <c r="W32" s="9">
        <v>330000</v>
      </c>
      <c r="X32" s="9">
        <v>270000</v>
      </c>
      <c r="Y32" s="75">
        <v>275900</v>
      </c>
      <c r="Z32" s="75">
        <v>272000</v>
      </c>
      <c r="AA32" s="75">
        <v>250000</v>
      </c>
      <c r="AB32" s="75">
        <v>250000</v>
      </c>
      <c r="AC32" s="75">
        <v>200000</v>
      </c>
      <c r="AD32" s="75">
        <v>150000</v>
      </c>
      <c r="AE32" s="75">
        <v>100000</v>
      </c>
      <c r="AF32" s="75">
        <v>150000</v>
      </c>
    </row>
    <row r="33" spans="1:32" ht="15" customHeight="1" x14ac:dyDescent="0.15">
      <c r="A33" s="3" t="s">
        <v>0</v>
      </c>
      <c r="B33" s="10">
        <f t="shared" ref="B33:K33" si="0">SUM(B4:B30)-B16-B17</f>
        <v>0</v>
      </c>
      <c r="C33" s="10">
        <f t="shared" si="0"/>
        <v>0</v>
      </c>
      <c r="D33" s="10">
        <f t="shared" si="0"/>
        <v>4765898</v>
      </c>
      <c r="E33" s="8">
        <f t="shared" si="0"/>
        <v>5006146</v>
      </c>
      <c r="F33" s="8">
        <f t="shared" si="0"/>
        <v>5154945</v>
      </c>
      <c r="G33" s="8">
        <f t="shared" si="0"/>
        <v>5178859</v>
      </c>
      <c r="H33" s="8">
        <f t="shared" si="0"/>
        <v>4840821</v>
      </c>
      <c r="I33" s="8">
        <f t="shared" si="0"/>
        <v>5950939</v>
      </c>
      <c r="J33" s="8">
        <f t="shared" si="0"/>
        <v>6650662</v>
      </c>
      <c r="K33" s="8">
        <f t="shared" si="0"/>
        <v>5012462</v>
      </c>
      <c r="L33" s="8">
        <f t="shared" ref="L33:Q33" si="1">SUM(L4:L30)-L16-L17</f>
        <v>5655545</v>
      </c>
      <c r="M33" s="8">
        <f t="shared" si="1"/>
        <v>5477849</v>
      </c>
      <c r="N33" s="8">
        <f t="shared" si="1"/>
        <v>5913411</v>
      </c>
      <c r="O33" s="8">
        <f t="shared" si="1"/>
        <v>6034990</v>
      </c>
      <c r="P33" s="8">
        <f t="shared" si="1"/>
        <v>5601033</v>
      </c>
      <c r="Q33" s="8">
        <f t="shared" si="1"/>
        <v>5009665</v>
      </c>
      <c r="R33" s="8">
        <f t="shared" ref="R33:W33" si="2">SUM(R4:R30)-R16-R17</f>
        <v>5032746</v>
      </c>
      <c r="S33" s="8">
        <f t="shared" si="2"/>
        <v>4785300</v>
      </c>
      <c r="T33" s="8">
        <f t="shared" si="2"/>
        <v>4531725</v>
      </c>
      <c r="U33" s="8">
        <f t="shared" si="2"/>
        <v>5054632</v>
      </c>
      <c r="V33" s="8">
        <f t="shared" si="2"/>
        <v>5273431</v>
      </c>
      <c r="W33" s="8">
        <f t="shared" si="2"/>
        <v>5398480</v>
      </c>
      <c r="X33" s="8">
        <f>SUM(X4:X30)-X16-X17-X18</f>
        <v>6649608</v>
      </c>
      <c r="Y33" s="8">
        <f t="shared" ref="Y33:AB33" si="3">SUM(Y4:Y30)-Y16-Y17-Y18</f>
        <v>6464321</v>
      </c>
      <c r="Z33" s="8">
        <f t="shared" si="3"/>
        <v>6816465</v>
      </c>
      <c r="AA33" s="8">
        <f t="shared" si="3"/>
        <v>5577942</v>
      </c>
      <c r="AB33" s="8">
        <f t="shared" si="3"/>
        <v>5605837</v>
      </c>
      <c r="AC33" s="8">
        <f t="shared" ref="AC33" si="4">SUM(AC4:AC30)-AC16-AC17-AC18</f>
        <v>5914219</v>
      </c>
      <c r="AD33" s="8">
        <f t="shared" ref="AD33:AE33" si="5">SUM(AD4:AD30)-AD16-AD17-AD18</f>
        <v>6312891</v>
      </c>
      <c r="AE33" s="8">
        <f t="shared" si="5"/>
        <v>5342830</v>
      </c>
      <c r="AF33" s="8">
        <f t="shared" ref="AF33" si="6">SUM(AF4:AF30)-AF16-AF17-AF18</f>
        <v>5527891</v>
      </c>
    </row>
    <row r="34" spans="1:32" ht="15" customHeight="1" x14ac:dyDescent="0.15">
      <c r="A34" s="3" t="s">
        <v>1</v>
      </c>
      <c r="B34" s="15">
        <f t="shared" ref="B34:L34" si="7">+B4+B5+B6+B9+B10+B11+B12+B13+B14+B15+B19</f>
        <v>0</v>
      </c>
      <c r="C34" s="15">
        <f t="shared" si="7"/>
        <v>0</v>
      </c>
      <c r="D34" s="15">
        <f t="shared" si="7"/>
        <v>3035309</v>
      </c>
      <c r="E34" s="15">
        <f t="shared" si="7"/>
        <v>3306212</v>
      </c>
      <c r="F34" s="15">
        <f t="shared" si="7"/>
        <v>3288272</v>
      </c>
      <c r="G34" s="15">
        <f t="shared" si="7"/>
        <v>3261072</v>
      </c>
      <c r="H34" s="15">
        <f t="shared" si="7"/>
        <v>3288111</v>
      </c>
      <c r="I34" s="15">
        <f t="shared" si="7"/>
        <v>3440884</v>
      </c>
      <c r="J34" s="12">
        <f t="shared" si="7"/>
        <v>3641601</v>
      </c>
      <c r="K34" s="12">
        <f t="shared" si="7"/>
        <v>3236031</v>
      </c>
      <c r="L34" s="12">
        <f t="shared" si="7"/>
        <v>3618376</v>
      </c>
      <c r="M34" s="12">
        <f>+M4+M5+M6+M9+M10+M11+M12+M13+M14+M15+M19</f>
        <v>4013306</v>
      </c>
      <c r="N34" s="12">
        <f>+N4+N5+N6+N9+N10+N11+N12+N13+N14+N15+N19</f>
        <v>3684473</v>
      </c>
      <c r="O34" s="12">
        <f>+O4+O5+O6+O9+O10+O11+O12+O13+O14+O15+O19</f>
        <v>3128141</v>
      </c>
      <c r="P34" s="12">
        <f>+P4+P5+P6+P9+P10+P11+P12+P13+P14+P15+P19</f>
        <v>2955128</v>
      </c>
      <c r="Q34" s="12">
        <f t="shared" ref="Q34:V34" si="8">SUM(Q4:Q15)+Q19</f>
        <v>2947761</v>
      </c>
      <c r="R34" s="12">
        <f t="shared" si="8"/>
        <v>3046672</v>
      </c>
      <c r="S34" s="12">
        <f t="shared" si="8"/>
        <v>3036977</v>
      </c>
      <c r="T34" s="12">
        <f t="shared" si="8"/>
        <v>3013944</v>
      </c>
      <c r="U34" s="12">
        <f t="shared" si="8"/>
        <v>3508519</v>
      </c>
      <c r="V34" s="12">
        <f t="shared" si="8"/>
        <v>3182452</v>
      </c>
      <c r="W34" s="12">
        <f>SUM(W4:W15)+W19</f>
        <v>3299639</v>
      </c>
      <c r="X34" s="12">
        <f>SUM(X4:X15)+X19</f>
        <v>3948796</v>
      </c>
      <c r="Y34" s="77">
        <f t="shared" ref="Y34:AB34" si="9">SUM(Y4:Y15)+Y19</f>
        <v>3497050</v>
      </c>
      <c r="Z34" s="77">
        <f t="shared" si="9"/>
        <v>3330676</v>
      </c>
      <c r="AA34" s="77">
        <f t="shared" si="9"/>
        <v>3241753</v>
      </c>
      <c r="AB34" s="77">
        <f t="shared" si="9"/>
        <v>3376966</v>
      </c>
      <c r="AC34" s="77">
        <f t="shared" ref="AC34" si="10">SUM(AC4:AC15)+AC19</f>
        <v>3566230</v>
      </c>
      <c r="AD34" s="77">
        <f t="shared" ref="AD34:AE34" si="11">SUM(AD4:AD15)+AD19</f>
        <v>3494102</v>
      </c>
      <c r="AE34" s="77">
        <f t="shared" si="11"/>
        <v>3350771</v>
      </c>
      <c r="AF34" s="77">
        <f t="shared" ref="AF34" si="12">SUM(AF4:AF15)+AF19</f>
        <v>3616150</v>
      </c>
    </row>
    <row r="35" spans="1:32" ht="15" customHeight="1" x14ac:dyDescent="0.15">
      <c r="A35" s="3" t="s">
        <v>172</v>
      </c>
      <c r="B35" s="15">
        <f t="shared" ref="B35:I35" si="13">SUM(B20:B30)</f>
        <v>0</v>
      </c>
      <c r="C35" s="15">
        <f t="shared" si="13"/>
        <v>0</v>
      </c>
      <c r="D35" s="15">
        <f t="shared" si="13"/>
        <v>1730589</v>
      </c>
      <c r="E35" s="15">
        <f t="shared" si="13"/>
        <v>1699934</v>
      </c>
      <c r="F35" s="15">
        <f t="shared" si="13"/>
        <v>1866673</v>
      </c>
      <c r="G35" s="15">
        <f t="shared" si="13"/>
        <v>1917787</v>
      </c>
      <c r="H35" s="15">
        <f t="shared" si="13"/>
        <v>1552710</v>
      </c>
      <c r="I35" s="15">
        <f t="shared" si="13"/>
        <v>2510055</v>
      </c>
      <c r="J35" s="12">
        <f t="shared" ref="J35:O35" si="14">SUM(J20:J30)</f>
        <v>3009061</v>
      </c>
      <c r="K35" s="12">
        <f t="shared" si="14"/>
        <v>1776431</v>
      </c>
      <c r="L35" s="12">
        <f t="shared" si="14"/>
        <v>2037169</v>
      </c>
      <c r="M35" s="12">
        <f t="shared" si="14"/>
        <v>1464543</v>
      </c>
      <c r="N35" s="12">
        <f t="shared" si="14"/>
        <v>2228938</v>
      </c>
      <c r="O35" s="12">
        <f t="shared" si="14"/>
        <v>2906849</v>
      </c>
      <c r="P35" s="12">
        <f t="shared" ref="P35:U35" si="15">SUM(P20:P30)</f>
        <v>2645905</v>
      </c>
      <c r="Q35" s="12">
        <f t="shared" si="15"/>
        <v>2061904</v>
      </c>
      <c r="R35" s="12">
        <f t="shared" si="15"/>
        <v>1986074</v>
      </c>
      <c r="S35" s="12">
        <f t="shared" si="15"/>
        <v>1748323</v>
      </c>
      <c r="T35" s="12">
        <f t="shared" si="15"/>
        <v>1517781</v>
      </c>
      <c r="U35" s="12">
        <f t="shared" si="15"/>
        <v>1546113</v>
      </c>
      <c r="V35" s="12">
        <f>SUM(V20:V30)</f>
        <v>2090979</v>
      </c>
      <c r="W35" s="12">
        <f>SUM(W20:W30)</f>
        <v>2098841</v>
      </c>
      <c r="X35" s="12">
        <f>SUM(X20:X30)</f>
        <v>2700812</v>
      </c>
      <c r="Y35" s="77">
        <f t="shared" ref="Y35:AB35" si="16">SUM(Y20:Y30)</f>
        <v>2967271</v>
      </c>
      <c r="Z35" s="77">
        <f t="shared" si="16"/>
        <v>3485789</v>
      </c>
      <c r="AA35" s="77">
        <f t="shared" si="16"/>
        <v>2336189</v>
      </c>
      <c r="AB35" s="77">
        <f t="shared" si="16"/>
        <v>2228871</v>
      </c>
      <c r="AC35" s="77">
        <f t="shared" ref="AC35" si="17">SUM(AC20:AC30)</f>
        <v>2347989</v>
      </c>
      <c r="AD35" s="77">
        <f t="shared" ref="AD35:AE35" si="18">SUM(AD20:AD30)</f>
        <v>2818789</v>
      </c>
      <c r="AE35" s="77">
        <f t="shared" si="18"/>
        <v>1992059</v>
      </c>
      <c r="AF35" s="77">
        <f t="shared" ref="AF35" si="19">SUM(AF20:AF30)</f>
        <v>1911741</v>
      </c>
    </row>
    <row r="36" spans="1:32" ht="15" customHeight="1" x14ac:dyDescent="0.15">
      <c r="A36" s="3" t="s">
        <v>12</v>
      </c>
      <c r="B36" s="15">
        <f t="shared" ref="B36:L36" si="20">+B4+B20+B21+B22+B25+B26+B27+B28+B29</f>
        <v>0</v>
      </c>
      <c r="C36" s="15">
        <f t="shared" si="20"/>
        <v>0</v>
      </c>
      <c r="D36" s="15">
        <f t="shared" si="20"/>
        <v>2390989</v>
      </c>
      <c r="E36" s="15">
        <f t="shared" si="20"/>
        <v>2693546</v>
      </c>
      <c r="F36" s="15">
        <f t="shared" si="20"/>
        <v>2818590</v>
      </c>
      <c r="G36" s="15">
        <f t="shared" si="20"/>
        <v>2778848</v>
      </c>
      <c r="H36" s="15">
        <f t="shared" si="20"/>
        <v>2746365</v>
      </c>
      <c r="I36" s="15">
        <f t="shared" si="20"/>
        <v>3348612</v>
      </c>
      <c r="J36" s="12">
        <f t="shared" si="20"/>
        <v>4235865</v>
      </c>
      <c r="K36" s="12">
        <f t="shared" si="20"/>
        <v>2820864</v>
      </c>
      <c r="L36" s="12">
        <f t="shared" si="20"/>
        <v>2890025</v>
      </c>
      <c r="M36" s="12">
        <f t="shared" ref="M36:R36" si="21">+M4+M20+M21+M22+M25+M26+M27+M28+M29</f>
        <v>2983834</v>
      </c>
      <c r="N36" s="12">
        <f t="shared" si="21"/>
        <v>3408626</v>
      </c>
      <c r="O36" s="12">
        <f t="shared" si="21"/>
        <v>3420439</v>
      </c>
      <c r="P36" s="12">
        <f t="shared" si="21"/>
        <v>2872991</v>
      </c>
      <c r="Q36" s="12">
        <f t="shared" si="21"/>
        <v>2829855</v>
      </c>
      <c r="R36" s="12">
        <f t="shared" si="21"/>
        <v>2871493</v>
      </c>
      <c r="S36" s="12">
        <f t="shared" ref="S36:X36" si="22">+S4+S20+S21+S22+S25+S26+S27+S28+S29</f>
        <v>2947143</v>
      </c>
      <c r="T36" s="12">
        <f t="shared" si="22"/>
        <v>2989829</v>
      </c>
      <c r="U36" s="12">
        <f t="shared" si="22"/>
        <v>3073277</v>
      </c>
      <c r="V36" s="12">
        <f t="shared" si="22"/>
        <v>2791722</v>
      </c>
      <c r="W36" s="12">
        <f t="shared" si="22"/>
        <v>3047680</v>
      </c>
      <c r="X36" s="12">
        <f t="shared" si="22"/>
        <v>3429728</v>
      </c>
      <c r="Y36" s="77">
        <f t="shared" ref="Y36:AB36" si="23">+Y4+Y20+Y21+Y22+Y25+Y26+Y27+Y28+Y29</f>
        <v>3765542</v>
      </c>
      <c r="Z36" s="77">
        <f t="shared" si="23"/>
        <v>3829782</v>
      </c>
      <c r="AA36" s="77">
        <f t="shared" si="23"/>
        <v>3401967</v>
      </c>
      <c r="AB36" s="77">
        <f t="shared" si="23"/>
        <v>3226394</v>
      </c>
      <c r="AC36" s="77">
        <f t="shared" ref="AC36" si="24">+AC4+AC20+AC21+AC22+AC25+AC26+AC27+AC28+AC29</f>
        <v>3598909</v>
      </c>
      <c r="AD36" s="77">
        <f t="shared" ref="AD36:AE36" si="25">+AD4+AD20+AD21+AD22+AD25+AD26+AD27+AD28+AD29</f>
        <v>3866785</v>
      </c>
      <c r="AE36" s="77">
        <f t="shared" si="25"/>
        <v>3567776</v>
      </c>
      <c r="AF36" s="77">
        <f t="shared" ref="AF36" si="26">+AF4+AF20+AF21+AF22+AF25+AF26+AF27+AF28+AF29</f>
        <v>3301077</v>
      </c>
    </row>
    <row r="37" spans="1:32" ht="15" customHeight="1" x14ac:dyDescent="0.15">
      <c r="A37" s="3" t="s">
        <v>11</v>
      </c>
      <c r="B37" s="12">
        <f t="shared" ref="B37:K37" si="27">SUM(B5:B19)-B16-B17+B23+B24+B30</f>
        <v>0</v>
      </c>
      <c r="C37" s="12">
        <f t="shared" si="27"/>
        <v>0</v>
      </c>
      <c r="D37" s="12">
        <f t="shared" si="27"/>
        <v>2374909</v>
      </c>
      <c r="E37" s="12">
        <f t="shared" si="27"/>
        <v>2312600</v>
      </c>
      <c r="F37" s="12">
        <f t="shared" si="27"/>
        <v>2336355</v>
      </c>
      <c r="G37" s="12">
        <f t="shared" si="27"/>
        <v>2400011</v>
      </c>
      <c r="H37" s="12">
        <f t="shared" si="27"/>
        <v>2094456</v>
      </c>
      <c r="I37" s="12">
        <f t="shared" si="27"/>
        <v>2602327</v>
      </c>
      <c r="J37" s="12">
        <f t="shared" si="27"/>
        <v>2414797</v>
      </c>
      <c r="K37" s="12">
        <f t="shared" si="27"/>
        <v>2191598</v>
      </c>
      <c r="L37" s="12">
        <f t="shared" ref="L37:Q37" si="28">SUM(L5:L19)-L16-L17+L23+L24+L30</f>
        <v>2765520</v>
      </c>
      <c r="M37" s="12">
        <f t="shared" si="28"/>
        <v>2494015</v>
      </c>
      <c r="N37" s="12">
        <f t="shared" si="28"/>
        <v>2504785</v>
      </c>
      <c r="O37" s="12">
        <f t="shared" si="28"/>
        <v>2614551</v>
      </c>
      <c r="P37" s="12">
        <f t="shared" si="28"/>
        <v>2728042</v>
      </c>
      <c r="Q37" s="12">
        <f t="shared" si="28"/>
        <v>2179810</v>
      </c>
      <c r="R37" s="12">
        <f t="shared" ref="R37:X37" si="29">SUM(R5:R19)-R16-R17+R23+R24+R30</f>
        <v>2161253</v>
      </c>
      <c r="S37" s="12">
        <f t="shared" si="29"/>
        <v>1838157</v>
      </c>
      <c r="T37" s="12">
        <f t="shared" si="29"/>
        <v>1541896</v>
      </c>
      <c r="U37" s="12">
        <f t="shared" si="29"/>
        <v>1981355</v>
      </c>
      <c r="V37" s="12">
        <f t="shared" si="29"/>
        <v>2481709</v>
      </c>
      <c r="W37" s="12">
        <f t="shared" si="29"/>
        <v>2350800</v>
      </c>
      <c r="X37" s="12">
        <f t="shared" si="29"/>
        <v>3875016</v>
      </c>
      <c r="Y37" s="77">
        <f t="shared" ref="Y37:AB37" si="30">SUM(Y5:Y19)-Y16-Y17+Y23+Y24+Y30</f>
        <v>2924895</v>
      </c>
      <c r="Z37" s="77">
        <f t="shared" si="30"/>
        <v>3157666</v>
      </c>
      <c r="AA37" s="77">
        <f t="shared" si="30"/>
        <v>2228501</v>
      </c>
      <c r="AB37" s="77">
        <f t="shared" si="30"/>
        <v>2427053</v>
      </c>
      <c r="AC37" s="77">
        <f t="shared" ref="AC37" si="31">SUM(AC5:AC19)-AC16-AC17+AC23+AC24+AC30</f>
        <v>2379264</v>
      </c>
      <c r="AD37" s="77">
        <f t="shared" ref="AD37:AE37" si="32">SUM(AD5:AD19)-AD16-AD17+AD23+AD24+AD30</f>
        <v>2446106</v>
      </c>
      <c r="AE37" s="77">
        <f t="shared" si="32"/>
        <v>1781025</v>
      </c>
      <c r="AF37" s="77">
        <f t="shared" ref="AF37" si="33">SUM(AF5:AF19)-AF16-AF17+AF23+AF24+AF30</f>
        <v>2231212</v>
      </c>
    </row>
    <row r="38" spans="1:32" ht="15" customHeight="1" x14ac:dyDescent="0.2">
      <c r="A38" s="28" t="s">
        <v>96</v>
      </c>
      <c r="K38" s="70" t="str">
        <f>財政指標!$L$1</f>
        <v>市貝町</v>
      </c>
      <c r="L38" s="66"/>
      <c r="M38" s="70"/>
      <c r="O38" s="70"/>
      <c r="P38" s="70"/>
      <c r="Q38" s="70"/>
      <c r="R38" s="70"/>
      <c r="S38" s="70"/>
      <c r="T38" s="70"/>
      <c r="U38" s="70" t="str">
        <f>財政指標!$L$1</f>
        <v>市貝町</v>
      </c>
      <c r="V38" s="66"/>
      <c r="W38" s="70"/>
      <c r="X38" s="70"/>
      <c r="Y38" s="70"/>
      <c r="Z38" s="70"/>
      <c r="AA38" s="70"/>
      <c r="AB38" s="70"/>
      <c r="AC38" s="70"/>
      <c r="AE38" s="70" t="str">
        <f>財政指標!$L$1</f>
        <v>市貝町</v>
      </c>
      <c r="AF38" s="66"/>
    </row>
    <row r="39" spans="1:32" ht="15" customHeight="1" x14ac:dyDescent="0.15">
      <c r="K39" s="18"/>
      <c r="L39" s="18" t="s">
        <v>244</v>
      </c>
      <c r="N39" s="66"/>
      <c r="O39" s="66"/>
      <c r="P39" s="66"/>
      <c r="Q39" s="66"/>
      <c r="R39" s="66"/>
      <c r="S39" s="66"/>
      <c r="T39" s="66"/>
      <c r="U39" s="18"/>
      <c r="V39" s="18" t="s">
        <v>244</v>
      </c>
      <c r="W39" s="66"/>
      <c r="X39" s="66"/>
      <c r="Y39" s="66"/>
      <c r="Z39" s="66"/>
      <c r="AA39" s="66"/>
      <c r="AB39" s="66"/>
      <c r="AC39" s="66"/>
      <c r="AD39" s="66"/>
      <c r="AE39" s="18"/>
      <c r="AF39" s="18" t="s">
        <v>244</v>
      </c>
    </row>
    <row r="40" spans="1:32" ht="15" customHeight="1" x14ac:dyDescent="0.15">
      <c r="A40" s="2"/>
      <c r="B40" s="2" t="s">
        <v>10</v>
      </c>
      <c r="C40" s="2" t="s">
        <v>9</v>
      </c>
      <c r="D40" s="2" t="s">
        <v>8</v>
      </c>
      <c r="E40" s="2" t="s">
        <v>7</v>
      </c>
      <c r="F40" s="2" t="s">
        <v>6</v>
      </c>
      <c r="G40" s="2" t="s">
        <v>5</v>
      </c>
      <c r="H40" s="2" t="s">
        <v>4</v>
      </c>
      <c r="I40" s="2" t="s">
        <v>3</v>
      </c>
      <c r="J40" s="5" t="s">
        <v>165</v>
      </c>
      <c r="K40" s="5" t="s">
        <v>166</v>
      </c>
      <c r="L40" s="2" t="s">
        <v>168</v>
      </c>
      <c r="M40" s="2" t="s">
        <v>174</v>
      </c>
      <c r="N40" s="2" t="s">
        <v>182</v>
      </c>
      <c r="O40" s="2" t="s">
        <v>185</v>
      </c>
      <c r="P40" s="2" t="s">
        <v>187</v>
      </c>
      <c r="Q40" s="2" t="s">
        <v>192</v>
      </c>
      <c r="R40" s="2" t="s">
        <v>199</v>
      </c>
      <c r="S40" s="2" t="s">
        <v>201</v>
      </c>
      <c r="T40" s="2" t="s">
        <v>209</v>
      </c>
      <c r="U40" s="2" t="s">
        <v>214</v>
      </c>
      <c r="V40" s="2" t="s">
        <v>218</v>
      </c>
      <c r="W40" s="2" t="s">
        <v>221</v>
      </c>
      <c r="X40" s="2" t="s">
        <v>222</v>
      </c>
      <c r="Y40" s="48" t="s">
        <v>226</v>
      </c>
      <c r="Z40" s="48" t="s">
        <v>228</v>
      </c>
      <c r="AA40" s="48" t="s">
        <v>229</v>
      </c>
      <c r="AB40" s="48" t="s">
        <v>231</v>
      </c>
      <c r="AC40" s="48" t="s">
        <v>236</v>
      </c>
      <c r="AD40" s="48" t="s">
        <v>238</v>
      </c>
      <c r="AE40" s="48" t="str">
        <f>AE3</f>
        <v>１８(H30)</v>
      </c>
      <c r="AF40" s="48" t="str">
        <f>AF3</f>
        <v>１９(R１)</v>
      </c>
    </row>
    <row r="41" spans="1:32" ht="15" customHeight="1" x14ac:dyDescent="0.15">
      <c r="A41" s="3" t="s">
        <v>115</v>
      </c>
      <c r="B41" s="26" t="e">
        <f>+B4/$B$33*100</f>
        <v>#DIV/0!</v>
      </c>
      <c r="C41" s="26" t="e">
        <f t="shared" ref="C41:D43" si="34">+C4/C$33*100</f>
        <v>#DIV/0!</v>
      </c>
      <c r="D41" s="26">
        <f t="shared" si="34"/>
        <v>35.69346217648804</v>
      </c>
      <c r="E41" s="26">
        <f t="shared" ref="E41:L41" si="35">+E4/E$33*100</f>
        <v>39.22272742345109</v>
      </c>
      <c r="F41" s="26">
        <f t="shared" si="35"/>
        <v>38.432553596595113</v>
      </c>
      <c r="G41" s="26">
        <f t="shared" si="35"/>
        <v>39.45674134012917</v>
      </c>
      <c r="H41" s="26">
        <f t="shared" si="35"/>
        <v>43.411251934330977</v>
      </c>
      <c r="I41" s="26">
        <f t="shared" si="35"/>
        <v>35.675663958242552</v>
      </c>
      <c r="J41" s="26">
        <f t="shared" si="35"/>
        <v>35.369967681412767</v>
      </c>
      <c r="K41" s="26">
        <f t="shared" si="35"/>
        <v>38.428820009009549</v>
      </c>
      <c r="L41" s="26">
        <f t="shared" si="35"/>
        <v>33.878786217773879</v>
      </c>
      <c r="M41" s="26">
        <f t="shared" ref="M41:X41" si="36">+M4/M$33*100</f>
        <v>39.639153981791026</v>
      </c>
      <c r="N41" s="26">
        <f t="shared" si="36"/>
        <v>38.037521829617461</v>
      </c>
      <c r="O41" s="26">
        <f t="shared" si="36"/>
        <v>35.60353869683297</v>
      </c>
      <c r="P41" s="26">
        <f t="shared" si="36"/>
        <v>37.028758802170955</v>
      </c>
      <c r="Q41" s="26">
        <f t="shared" si="36"/>
        <v>40.439829808979241</v>
      </c>
      <c r="R41" s="26">
        <f t="shared" si="36"/>
        <v>41.1021736443683</v>
      </c>
      <c r="S41" s="26">
        <f t="shared" si="36"/>
        <v>42.475978517543311</v>
      </c>
      <c r="T41" s="26">
        <f t="shared" si="36"/>
        <v>45.093711555754155</v>
      </c>
      <c r="U41" s="26">
        <f t="shared" si="36"/>
        <v>45.420141367363634</v>
      </c>
      <c r="V41" s="26">
        <f t="shared" si="36"/>
        <v>39.440129206203707</v>
      </c>
      <c r="W41" s="26">
        <f t="shared" si="36"/>
        <v>39.077795972199581</v>
      </c>
      <c r="X41" s="26">
        <f t="shared" si="36"/>
        <v>31.511195847935696</v>
      </c>
      <c r="Y41" s="26">
        <f t="shared" ref="Y41:AB41" si="37">+Y4/Y$33*100</f>
        <v>33.364354895123554</v>
      </c>
      <c r="Z41" s="26">
        <f t="shared" si="37"/>
        <v>31.421242535537115</v>
      </c>
      <c r="AA41" s="26">
        <f t="shared" si="37"/>
        <v>39.244151337536316</v>
      </c>
      <c r="AB41" s="26">
        <f t="shared" si="37"/>
        <v>37.222951719787787</v>
      </c>
      <c r="AC41" s="26">
        <f t="shared" ref="AC41" si="38">+AC4/AC$33*100</f>
        <v>38.463658515181805</v>
      </c>
      <c r="AD41" s="26">
        <f t="shared" ref="AD41:AE41" si="39">+AD4/AD$33*100</f>
        <v>39.030390355227105</v>
      </c>
      <c r="AE41" s="26">
        <f t="shared" si="39"/>
        <v>46.025982484937757</v>
      </c>
      <c r="AF41" s="26">
        <f t="shared" ref="AF41" si="40">+AF4/AF$33*100</f>
        <v>45.191828131198683</v>
      </c>
    </row>
    <row r="42" spans="1:32" ht="15" customHeight="1" x14ac:dyDescent="0.15">
      <c r="A42" s="3" t="s">
        <v>116</v>
      </c>
      <c r="B42" s="26" t="e">
        <f>+B5/$B$33*100</f>
        <v>#DIV/0!</v>
      </c>
      <c r="C42" s="26" t="e">
        <f t="shared" si="34"/>
        <v>#DIV/0!</v>
      </c>
      <c r="D42" s="26">
        <f t="shared" si="34"/>
        <v>2.1446955012465647</v>
      </c>
      <c r="E42" s="26">
        <f t="shared" ref="E42:L42" si="41">+E5/E$33*100</f>
        <v>2.115439701518893</v>
      </c>
      <c r="F42" s="26">
        <f t="shared" si="41"/>
        <v>2.3029537657530779</v>
      </c>
      <c r="G42" s="26">
        <f t="shared" si="41"/>
        <v>2.326883199561911</v>
      </c>
      <c r="H42" s="26">
        <f t="shared" si="41"/>
        <v>2.5677462562652078</v>
      </c>
      <c r="I42" s="26">
        <f t="shared" si="41"/>
        <v>2.2052318129962347</v>
      </c>
      <c r="J42" s="26">
        <f t="shared" si="41"/>
        <v>1.4086567622892276</v>
      </c>
      <c r="K42" s="26">
        <f t="shared" si="41"/>
        <v>1.4871135182670712</v>
      </c>
      <c r="L42" s="26">
        <f t="shared" si="41"/>
        <v>1.3588434005918086</v>
      </c>
      <c r="M42" s="26">
        <f t="shared" ref="M42:X42" si="42">+M5/M$33*100</f>
        <v>1.4405106822039089</v>
      </c>
      <c r="N42" s="26">
        <f t="shared" si="42"/>
        <v>1.3398020195112432</v>
      </c>
      <c r="O42" s="26">
        <f t="shared" si="42"/>
        <v>1.419670952230244</v>
      </c>
      <c r="P42" s="26">
        <f t="shared" si="42"/>
        <v>1.7394648451455295</v>
      </c>
      <c r="Q42" s="26">
        <f t="shared" si="42"/>
        <v>2.5588138128996651</v>
      </c>
      <c r="R42" s="26">
        <f t="shared" si="42"/>
        <v>2.9747974564979041</v>
      </c>
      <c r="S42" s="26">
        <f t="shared" si="42"/>
        <v>4.0396422376862473</v>
      </c>
      <c r="T42" s="26">
        <f t="shared" si="42"/>
        <v>2.0823637797968764</v>
      </c>
      <c r="U42" s="26">
        <f t="shared" si="42"/>
        <v>1.789902805980732</v>
      </c>
      <c r="V42" s="26">
        <f t="shared" si="42"/>
        <v>1.6078336855075945</v>
      </c>
      <c r="W42" s="26">
        <f t="shared" si="42"/>
        <v>1.5196870230138853</v>
      </c>
      <c r="X42" s="26">
        <f t="shared" si="42"/>
        <v>1.2013790888124534</v>
      </c>
      <c r="Y42" s="26">
        <f t="shared" ref="Y42:AB42" si="43">+Y5/Y$33*100</f>
        <v>1.1540113803135705</v>
      </c>
      <c r="Z42" s="26">
        <f t="shared" si="43"/>
        <v>1.0414635738612317</v>
      </c>
      <c r="AA42" s="26">
        <f t="shared" si="43"/>
        <v>1.2120778595403108</v>
      </c>
      <c r="AB42" s="26">
        <f t="shared" si="43"/>
        <v>1.265002888953068</v>
      </c>
      <c r="AC42" s="26">
        <f t="shared" ref="AC42" si="44">+AC5/AC$33*100</f>
        <v>1.2154436621301985</v>
      </c>
      <c r="AD42" s="26">
        <f t="shared" ref="AD42:AE42" si="45">+AD5/AD$33*100</f>
        <v>1.1354227405478727</v>
      </c>
      <c r="AE42" s="26">
        <f t="shared" si="45"/>
        <v>1.3522047304518392</v>
      </c>
      <c r="AF42" s="26">
        <f t="shared" ref="AF42" si="46">+AF5/AF$33*100</f>
        <v>1.3375082829961735</v>
      </c>
    </row>
    <row r="43" spans="1:32" ht="15" customHeight="1" x14ac:dyDescent="0.15">
      <c r="A43" s="3" t="s">
        <v>193</v>
      </c>
      <c r="B43" s="26" t="e">
        <f>+B6/$B$33*100</f>
        <v>#DIV/0!</v>
      </c>
      <c r="C43" s="26" t="e">
        <f t="shared" si="34"/>
        <v>#DIV/0!</v>
      </c>
      <c r="D43" s="26">
        <f t="shared" si="34"/>
        <v>0.90782471634936379</v>
      </c>
      <c r="E43" s="26">
        <f t="shared" ref="E43:L43" si="47">+E6/E$33*100</f>
        <v>0.63438021983378035</v>
      </c>
      <c r="F43" s="26">
        <f t="shared" si="47"/>
        <v>0.66508954023757771</v>
      </c>
      <c r="G43" s="26">
        <f t="shared" si="47"/>
        <v>0.88034835472446726</v>
      </c>
      <c r="H43" s="26">
        <f t="shared" si="47"/>
        <v>0.68550355404589425</v>
      </c>
      <c r="I43" s="26">
        <f t="shared" si="47"/>
        <v>0.31754652501059077</v>
      </c>
      <c r="J43" s="26">
        <f t="shared" si="47"/>
        <v>0.22785701633912533</v>
      </c>
      <c r="K43" s="26">
        <f t="shared" si="47"/>
        <v>0.24373252106449886</v>
      </c>
      <c r="L43" s="26">
        <f t="shared" si="47"/>
        <v>0.20425971325486758</v>
      </c>
      <c r="M43" s="26">
        <f t="shared" ref="M43:X43" si="48">+M6/M$33*100</f>
        <v>0.89715872051237633</v>
      </c>
      <c r="N43" s="26">
        <f t="shared" si="48"/>
        <v>0.83801041395566778</v>
      </c>
      <c r="O43" s="26">
        <f t="shared" si="48"/>
        <v>0.25905593878365996</v>
      </c>
      <c r="P43" s="26">
        <f t="shared" si="48"/>
        <v>0.19167892779778301</v>
      </c>
      <c r="Q43" s="26">
        <f t="shared" si="48"/>
        <v>0.21290844797007386</v>
      </c>
      <c r="R43" s="26">
        <f t="shared" si="48"/>
        <v>0.12299448452196872</v>
      </c>
      <c r="S43" s="26">
        <f t="shared" si="48"/>
        <v>8.9691346415062795E-2</v>
      </c>
      <c r="T43" s="26">
        <f t="shared" si="48"/>
        <v>0.12851618313114765</v>
      </c>
      <c r="U43" s="26">
        <f t="shared" si="48"/>
        <v>0.11814905615285147</v>
      </c>
      <c r="V43" s="26">
        <f t="shared" si="48"/>
        <v>9.2785892144981133E-2</v>
      </c>
      <c r="W43" s="26">
        <f t="shared" si="48"/>
        <v>7.8096056667802782E-2</v>
      </c>
      <c r="X43" s="26">
        <f t="shared" si="48"/>
        <v>4.9476600725937528E-2</v>
      </c>
      <c r="Y43" s="26">
        <f t="shared" ref="Y43:AB43" si="49">+Y6/Y$33*100</f>
        <v>4.4490364881323193E-2</v>
      </c>
      <c r="Z43" s="26">
        <f t="shared" si="49"/>
        <v>3.887645575822659E-2</v>
      </c>
      <c r="AA43" s="26">
        <f t="shared" si="49"/>
        <v>4.2004739382374361E-2</v>
      </c>
      <c r="AB43" s="26">
        <f t="shared" si="49"/>
        <v>3.4232176212044697E-2</v>
      </c>
      <c r="AC43" s="26">
        <f t="shared" ref="AC43" si="50">+AC6/AC$33*100</f>
        <v>1.8785236055682077E-2</v>
      </c>
      <c r="AD43" s="26">
        <f t="shared" ref="AD43:AE43" si="51">+AD6/AD$33*100</f>
        <v>3.3154382041445038E-2</v>
      </c>
      <c r="AE43" s="26">
        <f t="shared" si="51"/>
        <v>4.3010913691807526E-2</v>
      </c>
      <c r="AF43" s="26">
        <f t="shared" ref="AF43" si="52">+AF6/AF$33*100</f>
        <v>1.6896136338433593E-2</v>
      </c>
    </row>
    <row r="44" spans="1:32" ht="15" customHeight="1" x14ac:dyDescent="0.15">
      <c r="A44" s="3" t="s">
        <v>194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ref="Q44:X54" si="53">+Q7/Q$33*100</f>
        <v>3.3195832455862814E-2</v>
      </c>
      <c r="R44" s="26">
        <f t="shared" si="53"/>
        <v>5.8059755052212045E-2</v>
      </c>
      <c r="S44" s="26">
        <f t="shared" si="53"/>
        <v>9.6650157774852141E-2</v>
      </c>
      <c r="T44" s="26">
        <f t="shared" si="53"/>
        <v>0.11390805929309478</v>
      </c>
      <c r="U44" s="26">
        <f t="shared" si="53"/>
        <v>3.7411229937214026E-2</v>
      </c>
      <c r="V44" s="26">
        <f t="shared" si="53"/>
        <v>2.8425516518562583E-2</v>
      </c>
      <c r="W44" s="26">
        <f t="shared" si="53"/>
        <v>3.5472947940901889E-2</v>
      </c>
      <c r="X44" s="26">
        <f t="shared" si="53"/>
        <v>3.2904195254818025E-2</v>
      </c>
      <c r="Y44" s="26">
        <f t="shared" ref="Y44:AB44" si="54">+Y7/Y$33*100</f>
        <v>3.9122438381386071E-2</v>
      </c>
      <c r="Z44" s="26">
        <f t="shared" si="54"/>
        <v>7.4760157941102898E-2</v>
      </c>
      <c r="AA44" s="26">
        <f t="shared" si="54"/>
        <v>0.17497492802901141</v>
      </c>
      <c r="AB44" s="26">
        <f t="shared" si="54"/>
        <v>0.13314693238494091</v>
      </c>
      <c r="AC44" s="26">
        <f t="shared" ref="AC44" si="55">+AC7/AC$33*100</f>
        <v>7.2198882050191246E-2</v>
      </c>
      <c r="AD44" s="26">
        <f t="shared" ref="AD44:AE44" si="56">+AD7/AD$33*100</f>
        <v>0.10117393124639724</v>
      </c>
      <c r="AE44" s="26">
        <f t="shared" si="56"/>
        <v>9.1599395825807672E-2</v>
      </c>
      <c r="AF44" s="26">
        <f t="shared" ref="AF44" si="57">+AF7/AF$33*100</f>
        <v>0.1060440591176635</v>
      </c>
    </row>
    <row r="45" spans="1:32" ht="15" customHeight="1" x14ac:dyDescent="0.15">
      <c r="A45" s="3" t="s">
        <v>195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>
        <f t="shared" si="53"/>
        <v>3.8785028539832504E-2</v>
      </c>
      <c r="R45" s="26">
        <f t="shared" si="53"/>
        <v>8.5837830878013707E-2</v>
      </c>
      <c r="S45" s="26">
        <f t="shared" si="53"/>
        <v>7.1134516122291186E-2</v>
      </c>
      <c r="T45" s="26">
        <f t="shared" si="53"/>
        <v>6.5935157142147857E-2</v>
      </c>
      <c r="U45" s="26">
        <f t="shared" si="53"/>
        <v>2.2078758651470572E-2</v>
      </c>
      <c r="V45" s="26">
        <f t="shared" si="53"/>
        <v>1.6782242907890516E-2</v>
      </c>
      <c r="W45" s="26">
        <f t="shared" si="53"/>
        <v>1.3763133326417806E-2</v>
      </c>
      <c r="X45" s="26">
        <f t="shared" si="53"/>
        <v>8.496741462053101E-3</v>
      </c>
      <c r="Y45" s="26">
        <f t="shared" ref="Y45:AB45" si="58">+Y8/Y$33*100</f>
        <v>1.1354634152604737E-2</v>
      </c>
      <c r="Z45" s="26">
        <f t="shared" si="58"/>
        <v>0.12016492419457886</v>
      </c>
      <c r="AA45" s="26">
        <f t="shared" si="58"/>
        <v>9.5447389019104184E-2</v>
      </c>
      <c r="AB45" s="26">
        <f t="shared" si="58"/>
        <v>0.11436293991423582</v>
      </c>
      <c r="AC45" s="26">
        <f t="shared" ref="AC45" si="59">+AC8/AC$33*100</f>
        <v>4.1780664530684443E-2</v>
      </c>
      <c r="AD45" s="26">
        <f t="shared" ref="AD45:AE45" si="60">+AD8/AD$33*100</f>
        <v>0.1074784912332559</v>
      </c>
      <c r="AE45" s="26">
        <f t="shared" si="60"/>
        <v>8.280255969214817E-2</v>
      </c>
      <c r="AF45" s="26">
        <f t="shared" ref="AF45" si="61">+AF8/AF$33*100</f>
        <v>7.3427641753428211E-2</v>
      </c>
    </row>
    <row r="46" spans="1:32" ht="15" customHeight="1" x14ac:dyDescent="0.15">
      <c r="A46" s="3" t="s">
        <v>117</v>
      </c>
      <c r="B46" s="26" t="e">
        <f t="shared" ref="B46:B54" si="62">+B9/$B$33*100</f>
        <v>#DIV/0!</v>
      </c>
      <c r="C46" s="26" t="e">
        <f t="shared" ref="C46:D54" si="63">+C9/C$33*100</f>
        <v>#DIV/0!</v>
      </c>
      <c r="D46" s="26">
        <f t="shared" si="63"/>
        <v>0</v>
      </c>
      <c r="E46" s="26">
        <f t="shared" ref="E46:L46" si="64">+E9/E$33*100</f>
        <v>0</v>
      </c>
      <c r="F46" s="26">
        <f t="shared" si="64"/>
        <v>0</v>
      </c>
      <c r="G46" s="26">
        <f t="shared" si="64"/>
        <v>0</v>
      </c>
      <c r="H46" s="26">
        <f t="shared" si="64"/>
        <v>0</v>
      </c>
      <c r="I46" s="26">
        <f t="shared" si="64"/>
        <v>0</v>
      </c>
      <c r="J46" s="26">
        <f t="shared" si="64"/>
        <v>0.40747823299394853</v>
      </c>
      <c r="K46" s="26">
        <f t="shared" si="64"/>
        <v>2.3837387694909209</v>
      </c>
      <c r="L46" s="26">
        <f t="shared" si="64"/>
        <v>2.0044222086465586</v>
      </c>
      <c r="M46" s="26">
        <f t="shared" ref="M46:P54" si="65">+M9/M$33*100</f>
        <v>2.1341406088411707</v>
      </c>
      <c r="N46" s="26">
        <f t="shared" si="65"/>
        <v>1.9144788008139464</v>
      </c>
      <c r="O46" s="26">
        <f t="shared" si="65"/>
        <v>1.6319662501512016</v>
      </c>
      <c r="P46" s="26">
        <f t="shared" si="65"/>
        <v>1.94608744494096</v>
      </c>
      <c r="Q46" s="26">
        <f t="shared" si="53"/>
        <v>2.4012184447463056</v>
      </c>
      <c r="R46" s="26">
        <f t="shared" si="53"/>
        <v>2.2075821032891385</v>
      </c>
      <c r="S46" s="26">
        <f t="shared" si="53"/>
        <v>2.4052619480492341</v>
      </c>
      <c r="T46" s="26">
        <f t="shared" si="53"/>
        <v>2.4990042423139092</v>
      </c>
      <c r="U46" s="26">
        <f t="shared" si="53"/>
        <v>2.1152083870794156</v>
      </c>
      <c r="V46" s="26">
        <f t="shared" si="53"/>
        <v>2.1481839811689962</v>
      </c>
      <c r="W46" s="26">
        <f t="shared" si="53"/>
        <v>2.0948303967042574</v>
      </c>
      <c r="X46" s="26">
        <f t="shared" si="53"/>
        <v>1.6551351598470165</v>
      </c>
      <c r="Y46" s="26">
        <f t="shared" ref="Y46:AB46" si="66">+Y9/Y$33*100</f>
        <v>1.6827598753217856</v>
      </c>
      <c r="Z46" s="26">
        <f t="shared" si="66"/>
        <v>1.5822424086384952</v>
      </c>
      <c r="AA46" s="26">
        <f t="shared" si="66"/>
        <v>2.3820434131441313</v>
      </c>
      <c r="AB46" s="26">
        <f t="shared" si="66"/>
        <v>4.0250902764386476</v>
      </c>
      <c r="AC46" s="26">
        <f t="shared" ref="AC46" si="67">+AC9/AC$33*100</f>
        <v>3.4983317323893481</v>
      </c>
      <c r="AD46" s="26">
        <f t="shared" ref="AD46:AE46" si="68">+AD9/AD$33*100</f>
        <v>3.4485784722086916</v>
      </c>
      <c r="AE46" s="26">
        <f t="shared" si="68"/>
        <v>4.2122807575760408</v>
      </c>
      <c r="AF46" s="26">
        <f t="shared" ref="AF46" si="69">+AF9/AF$33*100</f>
        <v>3.8508176083790362</v>
      </c>
    </row>
    <row r="47" spans="1:32" ht="15" customHeight="1" x14ac:dyDescent="0.15">
      <c r="A47" s="3" t="s">
        <v>118</v>
      </c>
      <c r="B47" s="26" t="e">
        <f t="shared" si="62"/>
        <v>#DIV/0!</v>
      </c>
      <c r="C47" s="26" t="e">
        <f t="shared" si="63"/>
        <v>#DIV/0!</v>
      </c>
      <c r="D47" s="26">
        <f t="shared" si="63"/>
        <v>2.0470224079491417</v>
      </c>
      <c r="E47" s="26">
        <f t="shared" ref="E47:L47" si="70">+E10/E$33*100</f>
        <v>1.9259126681483121</v>
      </c>
      <c r="F47" s="26">
        <f t="shared" si="70"/>
        <v>1.7410273048500031</v>
      </c>
      <c r="G47" s="26">
        <f t="shared" si="70"/>
        <v>1.4439474023139074</v>
      </c>
      <c r="H47" s="26">
        <f t="shared" si="70"/>
        <v>1.4924327918755931</v>
      </c>
      <c r="I47" s="26">
        <f t="shared" si="70"/>
        <v>1.0420036232937355</v>
      </c>
      <c r="J47" s="26">
        <f t="shared" si="70"/>
        <v>0.93022318680456173</v>
      </c>
      <c r="K47" s="26">
        <f t="shared" si="70"/>
        <v>1.106322601547902</v>
      </c>
      <c r="L47" s="26">
        <f t="shared" si="70"/>
        <v>1.0310412170710337</v>
      </c>
      <c r="M47" s="26">
        <f t="shared" si="65"/>
        <v>1.1412873921862396</v>
      </c>
      <c r="N47" s="26">
        <f t="shared" si="65"/>
        <v>1.0197836747690969</v>
      </c>
      <c r="O47" s="26">
        <f t="shared" si="65"/>
        <v>0.83392018876584717</v>
      </c>
      <c r="P47" s="26">
        <f t="shared" si="65"/>
        <v>0.78073098301688282</v>
      </c>
      <c r="Q47" s="26">
        <f t="shared" si="53"/>
        <v>0.79638059630733793</v>
      </c>
      <c r="R47" s="26">
        <f t="shared" si="53"/>
        <v>0.82523536852445956</v>
      </c>
      <c r="S47" s="26">
        <f t="shared" si="53"/>
        <v>0.85451277871815767</v>
      </c>
      <c r="T47" s="26">
        <f t="shared" si="53"/>
        <v>1.0753741676734576</v>
      </c>
      <c r="U47" s="26">
        <f t="shared" si="53"/>
        <v>0.87610730118433933</v>
      </c>
      <c r="V47" s="26">
        <f t="shared" si="53"/>
        <v>0.84853674960381575</v>
      </c>
      <c r="W47" s="26">
        <f t="shared" si="53"/>
        <v>0.75406410693380366</v>
      </c>
      <c r="X47" s="26">
        <f t="shared" si="53"/>
        <v>0.47840414051474911</v>
      </c>
      <c r="Y47" s="26">
        <f t="shared" ref="Y47:AB47" si="71">+Y10/Y$33*100</f>
        <v>0.59088959227117588</v>
      </c>
      <c r="Z47" s="26">
        <f t="shared" si="71"/>
        <v>0.47989683802381439</v>
      </c>
      <c r="AA47" s="26">
        <f t="shared" si="71"/>
        <v>0.57191344047679227</v>
      </c>
      <c r="AB47" s="26">
        <f t="shared" si="71"/>
        <v>0.56826482824955493</v>
      </c>
      <c r="AC47" s="26">
        <f t="shared" ref="AC47" si="72">+AC10/AC$33*100</f>
        <v>0.52096481378183657</v>
      </c>
      <c r="AD47" s="26">
        <f t="shared" ref="AD47:AE47" si="73">+AD10/AD$33*100</f>
        <v>0.48548280019407908</v>
      </c>
      <c r="AE47" s="26">
        <f t="shared" si="73"/>
        <v>0.55640924379027601</v>
      </c>
      <c r="AF47" s="26">
        <f t="shared" ref="AF47" si="74">+AF10/AF$33*100</f>
        <v>0.39886821212646922</v>
      </c>
    </row>
    <row r="48" spans="1:32" ht="15" customHeight="1" x14ac:dyDescent="0.15">
      <c r="A48" s="3" t="s">
        <v>119</v>
      </c>
      <c r="B48" s="26" t="e">
        <f t="shared" si="62"/>
        <v>#DIV/0!</v>
      </c>
      <c r="C48" s="26" t="e">
        <f t="shared" si="63"/>
        <v>#DIV/0!</v>
      </c>
      <c r="D48" s="26">
        <f t="shared" si="63"/>
        <v>0</v>
      </c>
      <c r="E48" s="26">
        <f t="shared" ref="E48:L48" si="75">+E11/E$33*100</f>
        <v>0</v>
      </c>
      <c r="F48" s="26">
        <f t="shared" si="75"/>
        <v>0</v>
      </c>
      <c r="G48" s="26">
        <f t="shared" si="75"/>
        <v>0</v>
      </c>
      <c r="H48" s="26">
        <f t="shared" si="75"/>
        <v>0</v>
      </c>
      <c r="I48" s="26">
        <f t="shared" si="75"/>
        <v>0</v>
      </c>
      <c r="J48" s="26">
        <f t="shared" si="75"/>
        <v>0</v>
      </c>
      <c r="K48" s="26">
        <f t="shared" si="75"/>
        <v>0</v>
      </c>
      <c r="L48" s="26">
        <f t="shared" si="75"/>
        <v>0</v>
      </c>
      <c r="M48" s="26">
        <f t="shared" si="65"/>
        <v>0</v>
      </c>
      <c r="N48" s="26">
        <f t="shared" si="65"/>
        <v>0</v>
      </c>
      <c r="O48" s="26">
        <f t="shared" si="65"/>
        <v>0</v>
      </c>
      <c r="P48" s="26">
        <f t="shared" si="65"/>
        <v>0</v>
      </c>
      <c r="Q48" s="26">
        <f t="shared" si="53"/>
        <v>0</v>
      </c>
      <c r="R48" s="26">
        <f t="shared" si="53"/>
        <v>0</v>
      </c>
      <c r="S48" s="26">
        <f t="shared" si="53"/>
        <v>0</v>
      </c>
      <c r="T48" s="26">
        <f t="shared" si="53"/>
        <v>0</v>
      </c>
      <c r="U48" s="26">
        <f t="shared" si="53"/>
        <v>0</v>
      </c>
      <c r="V48" s="26">
        <f t="shared" si="53"/>
        <v>0</v>
      </c>
      <c r="W48" s="26">
        <f t="shared" si="53"/>
        <v>0</v>
      </c>
      <c r="X48" s="26">
        <f t="shared" si="53"/>
        <v>0</v>
      </c>
      <c r="Y48" s="26">
        <f t="shared" ref="Y48:AB48" si="76">+Y11/Y$33*100</f>
        <v>0</v>
      </c>
      <c r="Z48" s="26">
        <f t="shared" si="76"/>
        <v>0</v>
      </c>
      <c r="AA48" s="26">
        <f t="shared" si="76"/>
        <v>0</v>
      </c>
      <c r="AB48" s="26">
        <f t="shared" si="76"/>
        <v>0</v>
      </c>
      <c r="AC48" s="26">
        <f t="shared" ref="AC48" si="77">+AC11/AC$33*100</f>
        <v>0</v>
      </c>
      <c r="AD48" s="26">
        <f t="shared" ref="AD48:AE48" si="78">+AD11/AD$33*100</f>
        <v>0</v>
      </c>
      <c r="AE48" s="26">
        <f t="shared" si="78"/>
        <v>0</v>
      </c>
      <c r="AF48" s="26">
        <f t="shared" ref="AF48" si="79">+AF11/AF$33*100</f>
        <v>0</v>
      </c>
    </row>
    <row r="49" spans="1:32" ht="15" customHeight="1" x14ac:dyDescent="0.15">
      <c r="A49" s="3" t="s">
        <v>120</v>
      </c>
      <c r="B49" s="26" t="e">
        <f t="shared" si="62"/>
        <v>#DIV/0!</v>
      </c>
      <c r="C49" s="26" t="e">
        <f t="shared" si="63"/>
        <v>#DIV/0!</v>
      </c>
      <c r="D49" s="26">
        <f t="shared" si="63"/>
        <v>1.5201122642574389</v>
      </c>
      <c r="E49" s="26">
        <f t="shared" ref="E49:L49" si="80">+E12/E$33*100</f>
        <v>1.3509394252584723</v>
      </c>
      <c r="F49" s="26">
        <f t="shared" si="80"/>
        <v>1.2152602986064838</v>
      </c>
      <c r="G49" s="26">
        <f t="shared" si="80"/>
        <v>1.3337880023379667</v>
      </c>
      <c r="H49" s="26">
        <f t="shared" si="80"/>
        <v>1.5200933891172592</v>
      </c>
      <c r="I49" s="26">
        <f t="shared" si="80"/>
        <v>1.2476854493047231</v>
      </c>
      <c r="J49" s="26">
        <f t="shared" si="80"/>
        <v>0.93895915925362017</v>
      </c>
      <c r="K49" s="26">
        <f t="shared" si="80"/>
        <v>1.0988412480733021</v>
      </c>
      <c r="L49" s="26">
        <f t="shared" si="80"/>
        <v>0.97357549095622076</v>
      </c>
      <c r="M49" s="26">
        <f t="shared" si="65"/>
        <v>0.9566528759737627</v>
      </c>
      <c r="N49" s="26">
        <f t="shared" si="65"/>
        <v>0.90703994699505919</v>
      </c>
      <c r="O49" s="26">
        <f t="shared" si="65"/>
        <v>0.84256974742294521</v>
      </c>
      <c r="P49" s="26">
        <f t="shared" si="65"/>
        <v>1.107385012728902</v>
      </c>
      <c r="Q49" s="26">
        <f t="shared" si="53"/>
        <v>1.2140532350965583</v>
      </c>
      <c r="R49" s="26">
        <f t="shared" si="53"/>
        <v>1.2742347815685513</v>
      </c>
      <c r="S49" s="26">
        <f t="shared" si="53"/>
        <v>1.1614527824796774</v>
      </c>
      <c r="T49" s="26">
        <f t="shared" si="53"/>
        <v>1.2322459990401007</v>
      </c>
      <c r="U49" s="26">
        <f t="shared" si="53"/>
        <v>0.91599151036118942</v>
      </c>
      <c r="V49" s="26">
        <f t="shared" si="53"/>
        <v>0.55117816085959981</v>
      </c>
      <c r="W49" s="26">
        <f t="shared" si="53"/>
        <v>0.45042308205272596</v>
      </c>
      <c r="X49" s="26">
        <f t="shared" si="53"/>
        <v>0.27607642435463864</v>
      </c>
      <c r="Y49" s="26">
        <f t="shared" ref="Y49:AB49" si="81">+Y12/Y$33*100</f>
        <v>0.39820114131089712</v>
      </c>
      <c r="Z49" s="26">
        <f t="shared" si="81"/>
        <v>0.31657171275727231</v>
      </c>
      <c r="AA49" s="26">
        <f t="shared" si="81"/>
        <v>0.18657418811454116</v>
      </c>
      <c r="AB49" s="26">
        <f t="shared" si="81"/>
        <v>0.28739686865672331</v>
      </c>
      <c r="AC49" s="26">
        <f t="shared" ref="AC49" si="82">+AC12/AC$33*100</f>
        <v>0.28752739795398174</v>
      </c>
      <c r="AD49" s="26">
        <f t="shared" ref="AD49:AE49" si="83">+AD12/AD$33*100</f>
        <v>0.31494286848925479</v>
      </c>
      <c r="AE49" s="26">
        <f t="shared" si="83"/>
        <v>0.48603455472099988</v>
      </c>
      <c r="AF49" s="26">
        <f t="shared" ref="AF49" si="84">+AF12/AF$33*100</f>
        <v>0.20823493082624098</v>
      </c>
    </row>
    <row r="50" spans="1:32" ht="15" customHeight="1" x14ac:dyDescent="0.15">
      <c r="A50" s="3" t="s">
        <v>242</v>
      </c>
      <c r="B50" s="26" t="e">
        <f t="shared" si="62"/>
        <v>#DIV/0!</v>
      </c>
      <c r="C50" s="26" t="e">
        <f t="shared" si="63"/>
        <v>#DIV/0!</v>
      </c>
      <c r="D50" s="26">
        <f t="shared" si="63"/>
        <v>0</v>
      </c>
      <c r="E50" s="26">
        <f t="shared" ref="E50:L50" si="85">+E13/E$33*100</f>
        <v>0</v>
      </c>
      <c r="F50" s="26">
        <f t="shared" si="85"/>
        <v>0</v>
      </c>
      <c r="G50" s="26">
        <f t="shared" si="85"/>
        <v>0</v>
      </c>
      <c r="H50" s="26">
        <f t="shared" si="85"/>
        <v>0</v>
      </c>
      <c r="I50" s="26">
        <f t="shared" si="85"/>
        <v>0</v>
      </c>
      <c r="J50" s="26">
        <f t="shared" si="85"/>
        <v>0</v>
      </c>
      <c r="K50" s="26">
        <f t="shared" si="85"/>
        <v>0</v>
      </c>
      <c r="L50" s="26">
        <f t="shared" si="85"/>
        <v>0</v>
      </c>
      <c r="M50" s="26">
        <f t="shared" si="65"/>
        <v>0</v>
      </c>
      <c r="N50" s="26">
        <f t="shared" si="65"/>
        <v>0</v>
      </c>
      <c r="O50" s="26">
        <f t="shared" si="65"/>
        <v>0</v>
      </c>
      <c r="P50" s="26">
        <f t="shared" si="65"/>
        <v>0</v>
      </c>
      <c r="Q50" s="26">
        <f t="shared" si="53"/>
        <v>0</v>
      </c>
      <c r="R50" s="26">
        <f t="shared" si="53"/>
        <v>0</v>
      </c>
      <c r="S50" s="26">
        <f t="shared" si="53"/>
        <v>0</v>
      </c>
      <c r="T50" s="26">
        <f t="shared" si="53"/>
        <v>0</v>
      </c>
      <c r="U50" s="26">
        <f t="shared" si="53"/>
        <v>0</v>
      </c>
      <c r="V50" s="26">
        <f t="shared" si="53"/>
        <v>0</v>
      </c>
      <c r="W50" s="26">
        <f t="shared" si="53"/>
        <v>0</v>
      </c>
      <c r="X50" s="26">
        <f t="shared" si="53"/>
        <v>0</v>
      </c>
      <c r="Y50" s="26">
        <f t="shared" ref="Y50:AB50" si="86">+Y13/Y$33*100</f>
        <v>0</v>
      </c>
      <c r="Z50" s="26">
        <f t="shared" si="86"/>
        <v>0</v>
      </c>
      <c r="AA50" s="26">
        <f t="shared" si="86"/>
        <v>0</v>
      </c>
      <c r="AB50" s="26">
        <f t="shared" si="86"/>
        <v>0</v>
      </c>
      <c r="AC50" s="26">
        <f t="shared" ref="AC50" si="87">+AC13/AC$33*100</f>
        <v>0</v>
      </c>
      <c r="AD50" s="26">
        <f t="shared" ref="AD50:AE50" si="88">+AD13/AD$33*100</f>
        <v>0</v>
      </c>
      <c r="AE50" s="26">
        <f t="shared" si="88"/>
        <v>0</v>
      </c>
      <c r="AF50" s="26">
        <f t="shared" ref="AF50" si="89">+AF13/AF$33*100</f>
        <v>6.5486095872729758E-2</v>
      </c>
    </row>
    <row r="51" spans="1:32" ht="15" customHeight="1" x14ac:dyDescent="0.15">
      <c r="A51" s="3" t="s">
        <v>121</v>
      </c>
      <c r="B51" s="26" t="e">
        <f t="shared" si="62"/>
        <v>#DIV/0!</v>
      </c>
      <c r="C51" s="26" t="e">
        <f t="shared" si="63"/>
        <v>#DIV/0!</v>
      </c>
      <c r="D51" s="26">
        <f t="shared" si="63"/>
        <v>0</v>
      </c>
      <c r="E51" s="26">
        <f t="shared" ref="E51:L51" si="90">+E14/E$33*100</f>
        <v>0</v>
      </c>
      <c r="F51" s="26">
        <f t="shared" si="90"/>
        <v>0</v>
      </c>
      <c r="G51" s="26">
        <f t="shared" si="90"/>
        <v>0</v>
      </c>
      <c r="H51" s="26">
        <f t="shared" si="90"/>
        <v>0</v>
      </c>
      <c r="I51" s="26">
        <f t="shared" si="90"/>
        <v>0</v>
      </c>
      <c r="J51" s="26">
        <f t="shared" si="90"/>
        <v>0</v>
      </c>
      <c r="K51" s="26">
        <f t="shared" si="90"/>
        <v>0</v>
      </c>
      <c r="L51" s="26">
        <f t="shared" si="90"/>
        <v>0.67715843477507476</v>
      </c>
      <c r="M51" s="26">
        <f t="shared" si="65"/>
        <v>1.3130518931792388</v>
      </c>
      <c r="N51" s="26">
        <f t="shared" si="65"/>
        <v>1.8028342694258865</v>
      </c>
      <c r="O51" s="26">
        <f t="shared" si="65"/>
        <v>1.9433172217352472</v>
      </c>
      <c r="P51" s="26">
        <f t="shared" si="65"/>
        <v>2.0365886078514444</v>
      </c>
      <c r="Q51" s="26">
        <f t="shared" si="53"/>
        <v>2.158208183581138</v>
      </c>
      <c r="R51" s="26">
        <f t="shared" si="53"/>
        <v>1.9881194083706988</v>
      </c>
      <c r="S51" s="26">
        <f t="shared" si="53"/>
        <v>1.7674335987294423</v>
      </c>
      <c r="T51" s="26">
        <f t="shared" si="53"/>
        <v>0.49539634465904264</v>
      </c>
      <c r="U51" s="26">
        <f t="shared" si="53"/>
        <v>0.64728747809929588</v>
      </c>
      <c r="V51" s="26">
        <f t="shared" si="53"/>
        <v>0.74729336555271131</v>
      </c>
      <c r="W51" s="26">
        <f t="shared" si="53"/>
        <v>0.4507194617744254</v>
      </c>
      <c r="X51" s="26">
        <f t="shared" si="53"/>
        <v>0.36999173485113707</v>
      </c>
      <c r="Y51" s="26">
        <f t="shared" ref="Y51:AB51" si="91">+Y14/Y$33*100</f>
        <v>8.1787398862154276E-2</v>
      </c>
      <c r="Z51" s="26">
        <f t="shared" si="91"/>
        <v>8.5880291324022057E-2</v>
      </c>
      <c r="AA51" s="26">
        <f t="shared" si="91"/>
        <v>9.8513035811415753E-2</v>
      </c>
      <c r="AB51" s="26">
        <f t="shared" si="91"/>
        <v>0.10037751721999766</v>
      </c>
      <c r="AC51" s="26">
        <f t="shared" ref="AC51" si="92">+AC14/AC$33*100</f>
        <v>0.10816305584896331</v>
      </c>
      <c r="AD51" s="26">
        <f t="shared" ref="AD51:AE51" si="93">+AD14/AD$33*100</f>
        <v>0.11224651273085499</v>
      </c>
      <c r="AE51" s="26">
        <f t="shared" si="93"/>
        <v>0.16742063662890266</v>
      </c>
      <c r="AF51" s="26">
        <f t="shared" ref="AF51" si="94">+AF14/AF$33*100</f>
        <v>0.56810092673679702</v>
      </c>
    </row>
    <row r="52" spans="1:32" ht="15" customHeight="1" x14ac:dyDescent="0.15">
      <c r="A52" s="3" t="s">
        <v>122</v>
      </c>
      <c r="B52" s="26" t="e">
        <f t="shared" si="62"/>
        <v>#DIV/0!</v>
      </c>
      <c r="C52" s="26" t="e">
        <f t="shared" si="63"/>
        <v>#DIV/0!</v>
      </c>
      <c r="D52" s="26">
        <f t="shared" si="63"/>
        <v>21.3159198958937</v>
      </c>
      <c r="E52" s="26">
        <f t="shared" ref="E52:L52" si="95">+E15/E$33*100</f>
        <v>20.739966433260236</v>
      </c>
      <c r="F52" s="26">
        <f t="shared" si="95"/>
        <v>19.380167974634066</v>
      </c>
      <c r="G52" s="26">
        <f t="shared" si="95"/>
        <v>17.475258546332309</v>
      </c>
      <c r="H52" s="26">
        <f t="shared" si="95"/>
        <v>18.192761103953234</v>
      </c>
      <c r="I52" s="26">
        <f t="shared" si="95"/>
        <v>17.28920427515725</v>
      </c>
      <c r="J52" s="26">
        <f t="shared" si="95"/>
        <v>15.434328191689788</v>
      </c>
      <c r="K52" s="26">
        <f t="shared" si="95"/>
        <v>19.761506421395314</v>
      </c>
      <c r="L52" s="26">
        <f t="shared" si="95"/>
        <v>23.807926557033849</v>
      </c>
      <c r="M52" s="26">
        <f t="shared" si="65"/>
        <v>25.701767244770714</v>
      </c>
      <c r="N52" s="26">
        <f t="shared" si="65"/>
        <v>16.407975024905252</v>
      </c>
      <c r="O52" s="26">
        <f t="shared" si="65"/>
        <v>9.2612912366051976</v>
      </c>
      <c r="P52" s="26">
        <f t="shared" si="65"/>
        <v>7.8825459517913936</v>
      </c>
      <c r="Q52" s="26">
        <f t="shared" si="53"/>
        <v>8.93534797236941</v>
      </c>
      <c r="R52" s="26">
        <f t="shared" si="53"/>
        <v>9.8503282303537674</v>
      </c>
      <c r="S52" s="26">
        <f t="shared" si="53"/>
        <v>10.4534720916139</v>
      </c>
      <c r="T52" s="26">
        <f t="shared" si="53"/>
        <v>13.668216848992381</v>
      </c>
      <c r="U52" s="26">
        <f t="shared" si="53"/>
        <v>17.425205237493056</v>
      </c>
      <c r="V52" s="26">
        <f t="shared" si="53"/>
        <v>14.827215905546124</v>
      </c>
      <c r="W52" s="26">
        <f t="shared" si="53"/>
        <v>16.612101924986291</v>
      </c>
      <c r="X52" s="26">
        <f t="shared" si="53"/>
        <v>23.773672072098083</v>
      </c>
      <c r="Y52" s="26">
        <f t="shared" ref="Y52:AB52" si="96">+Y15/Y$33*100</f>
        <v>16.704090035132847</v>
      </c>
      <c r="Z52" s="26">
        <f t="shared" si="96"/>
        <v>13.679715218958801</v>
      </c>
      <c r="AA52" s="26">
        <f t="shared" si="96"/>
        <v>14.087668892935781</v>
      </c>
      <c r="AB52" s="26">
        <f t="shared" si="96"/>
        <v>16.465569726697368</v>
      </c>
      <c r="AC52" s="26">
        <f t="shared" ref="AC52" si="97">+AC15/AC$33*100</f>
        <v>16.052212473024756</v>
      </c>
      <c r="AD52" s="26">
        <f t="shared" ref="AD52:AE52" si="98">+AD15/AD$33*100</f>
        <v>10.561674516477474</v>
      </c>
      <c r="AE52" s="26">
        <f t="shared" si="98"/>
        <v>9.6773058472756954</v>
      </c>
      <c r="AF52" s="26">
        <f t="shared" ref="AF52" si="99">+AF15/AF$33*100</f>
        <v>13.579591203951018</v>
      </c>
    </row>
    <row r="53" spans="1:32" ht="15" customHeight="1" x14ac:dyDescent="0.15">
      <c r="A53" s="3" t="s">
        <v>123</v>
      </c>
      <c r="B53" s="26" t="e">
        <f t="shared" si="62"/>
        <v>#DIV/0!</v>
      </c>
      <c r="C53" s="26" t="e">
        <f t="shared" si="63"/>
        <v>#DIV/0!</v>
      </c>
      <c r="D53" s="26">
        <f t="shared" si="63"/>
        <v>19.175693646821649</v>
      </c>
      <c r="E53" s="26">
        <f t="shared" ref="E53:L53" si="100">+E16/E$33*100</f>
        <v>18.635952686957189</v>
      </c>
      <c r="F53" s="26">
        <f t="shared" si="100"/>
        <v>0</v>
      </c>
      <c r="G53" s="26">
        <f t="shared" si="100"/>
        <v>0</v>
      </c>
      <c r="H53" s="26">
        <f t="shared" si="100"/>
        <v>0</v>
      </c>
      <c r="I53" s="26">
        <f t="shared" si="100"/>
        <v>0</v>
      </c>
      <c r="J53" s="26">
        <f t="shared" si="100"/>
        <v>13.610870617090448</v>
      </c>
      <c r="K53" s="26">
        <f t="shared" si="100"/>
        <v>17.249627029591448</v>
      </c>
      <c r="L53" s="26">
        <f t="shared" si="100"/>
        <v>20.879826789460608</v>
      </c>
      <c r="M53" s="26">
        <f t="shared" si="65"/>
        <v>22.785020178540883</v>
      </c>
      <c r="N53" s="26">
        <f t="shared" si="65"/>
        <v>14.024105545851626</v>
      </c>
      <c r="O53" s="26">
        <f t="shared" si="65"/>
        <v>7.1848669177579412</v>
      </c>
      <c r="P53" s="26">
        <f t="shared" si="65"/>
        <v>5.8589906540454235</v>
      </c>
      <c r="Q53" s="26">
        <f t="shared" si="53"/>
        <v>7.0667000687670729</v>
      </c>
      <c r="R53" s="26">
        <f t="shared" si="53"/>
        <v>8.1862068938110522</v>
      </c>
      <c r="S53" s="26">
        <f t="shared" si="53"/>
        <v>8.9605876329592711</v>
      </c>
      <c r="T53" s="26">
        <f t="shared" si="53"/>
        <v>11.86373842190336</v>
      </c>
      <c r="U53" s="26">
        <f t="shared" si="53"/>
        <v>15.572587677995154</v>
      </c>
      <c r="V53" s="26">
        <f t="shared" si="53"/>
        <v>12.74782963880631</v>
      </c>
      <c r="W53" s="26">
        <f t="shared" si="53"/>
        <v>14.560394777789304</v>
      </c>
      <c r="X53" s="26">
        <f t="shared" si="53"/>
        <v>11.352939902622831</v>
      </c>
      <c r="Y53" s="26">
        <f t="shared" ref="Y53:AB53" si="101">+Y16/Y$33*100</f>
        <v>11.606385264593142</v>
      </c>
      <c r="Z53" s="26">
        <f t="shared" si="101"/>
        <v>9.6818072123894137</v>
      </c>
      <c r="AA53" s="26">
        <f t="shared" si="101"/>
        <v>11.231633459078635</v>
      </c>
      <c r="AB53" s="26">
        <f t="shared" si="101"/>
        <v>13.59693476638725</v>
      </c>
      <c r="AC53" s="26">
        <f t="shared" ref="AC53" si="102">+AC16/AC$33*100</f>
        <v>12.885657430000478</v>
      </c>
      <c r="AD53" s="26">
        <f t="shared" ref="AD53:AE53" si="103">+AD16/AD$33*100</f>
        <v>8.6198858811279955</v>
      </c>
      <c r="AE53" s="26">
        <f t="shared" si="103"/>
        <v>7.1889990884980435</v>
      </c>
      <c r="AF53" s="26">
        <f t="shared" ref="AF53" si="104">+AF16/AF$33*100</f>
        <v>10.996472253161286</v>
      </c>
    </row>
    <row r="54" spans="1:32" ht="15" customHeight="1" x14ac:dyDescent="0.15">
      <c r="A54" s="3" t="s">
        <v>124</v>
      </c>
      <c r="B54" s="26" t="e">
        <f t="shared" si="62"/>
        <v>#DIV/0!</v>
      </c>
      <c r="C54" s="26" t="e">
        <f t="shared" si="63"/>
        <v>#DIV/0!</v>
      </c>
      <c r="D54" s="26">
        <f t="shared" si="63"/>
        <v>2.1402262490720534</v>
      </c>
      <c r="E54" s="26">
        <f t="shared" ref="E54:L54" si="105">+E17/E$33*100</f>
        <v>2.1040137463030444</v>
      </c>
      <c r="F54" s="26">
        <f t="shared" si="105"/>
        <v>0</v>
      </c>
      <c r="G54" s="26">
        <f t="shared" si="105"/>
        <v>0</v>
      </c>
      <c r="H54" s="26">
        <f t="shared" si="105"/>
        <v>0</v>
      </c>
      <c r="I54" s="26">
        <f t="shared" si="105"/>
        <v>0</v>
      </c>
      <c r="J54" s="26">
        <f t="shared" si="105"/>
        <v>1.8234575745993404</v>
      </c>
      <c r="K54" s="26">
        <f t="shared" si="105"/>
        <v>2.511879391803868</v>
      </c>
      <c r="L54" s="26">
        <f t="shared" si="105"/>
        <v>2.9280997675732401</v>
      </c>
      <c r="M54" s="26">
        <f t="shared" si="65"/>
        <v>2.9167470662298287</v>
      </c>
      <c r="N54" s="26">
        <f t="shared" si="65"/>
        <v>2.383869479053629</v>
      </c>
      <c r="O54" s="26">
        <f t="shared" si="65"/>
        <v>2.076424318847256</v>
      </c>
      <c r="P54" s="26">
        <f t="shared" si="65"/>
        <v>2.0235552977459692</v>
      </c>
      <c r="Q54" s="26">
        <f t="shared" si="53"/>
        <v>1.8686479036023367</v>
      </c>
      <c r="R54" s="26">
        <f t="shared" si="53"/>
        <v>1.6641213365427145</v>
      </c>
      <c r="S54" s="26">
        <f t="shared" si="53"/>
        <v>1.4928844586546297</v>
      </c>
      <c r="T54" s="26">
        <f t="shared" si="53"/>
        <v>1.8044784270890224</v>
      </c>
      <c r="U54" s="26">
        <f t="shared" si="53"/>
        <v>1.852617559497902</v>
      </c>
      <c r="V54" s="26">
        <f t="shared" si="53"/>
        <v>2.0793862667398133</v>
      </c>
      <c r="W54" s="26">
        <f t="shared" si="53"/>
        <v>2.0517071471969888</v>
      </c>
      <c r="X54" s="26">
        <f t="shared" si="53"/>
        <v>2.5684822323361014</v>
      </c>
      <c r="Y54" s="26">
        <f t="shared" ref="Y54:AB54" si="106">+Y17/Y$33*100</f>
        <v>1.5997967922694434</v>
      </c>
      <c r="Z54" s="26">
        <f t="shared" si="106"/>
        <v>1.4895257292452906</v>
      </c>
      <c r="AA54" s="26">
        <f t="shared" si="106"/>
        <v>1.9143619636059321</v>
      </c>
      <c r="AB54" s="26">
        <f t="shared" si="106"/>
        <v>2.019341625523539</v>
      </c>
      <c r="AC54" s="26">
        <f t="shared" ref="AC54" si="107">+AC17/AC$33*100</f>
        <v>2.0851950189872914</v>
      </c>
      <c r="AD54" s="26">
        <f t="shared" ref="AD54:AE54" si="108">+AD17/AD$33*100</f>
        <v>1.9417886353494778</v>
      </c>
      <c r="AE54" s="26">
        <f t="shared" si="108"/>
        <v>2.3765495065349262</v>
      </c>
      <c r="AF54" s="26">
        <f t="shared" ref="AF54" si="109">+AF17/AF$33*100</f>
        <v>2.5035587713288847</v>
      </c>
    </row>
    <row r="55" spans="1:32" ht="15" customHeight="1" x14ac:dyDescent="0.15">
      <c r="A55" s="3" t="s">
        <v>225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>
        <f t="shared" ref="X55:AB69" si="110">+X18/X$33*100</f>
        <v>9.8522499371391508</v>
      </c>
      <c r="Y55" s="26">
        <f t="shared" si="110"/>
        <v>3.4979079782702622</v>
      </c>
      <c r="Z55" s="26">
        <f t="shared" si="110"/>
        <v>2.5083822773240971</v>
      </c>
      <c r="AA55" s="26">
        <f t="shared" si="110"/>
        <v>0.94167347025121451</v>
      </c>
      <c r="AB55" s="26">
        <f t="shared" si="110"/>
        <v>0.84929333478658053</v>
      </c>
      <c r="AC55" s="26">
        <f t="shared" ref="AC55" si="111">+AC18/AC$33*100</f>
        <v>1.0813600240369861</v>
      </c>
      <c r="AD55" s="26">
        <f t="shared" ref="AD55:AE55" si="112">+AD18/AD$33*100</f>
        <v>0</v>
      </c>
      <c r="AE55" s="26">
        <f t="shared" si="112"/>
        <v>0.1117572522427253</v>
      </c>
      <c r="AF55" s="26">
        <f t="shared" ref="AF55" si="113">+AF18/AF$33*100</f>
        <v>7.9560179460846828E-2</v>
      </c>
    </row>
    <row r="56" spans="1:32" ht="15" customHeight="1" x14ac:dyDescent="0.15">
      <c r="A56" s="3" t="s">
        <v>125</v>
      </c>
      <c r="B56" s="26" t="e">
        <f t="shared" ref="B56:B67" si="114">+B19/$B$33*100</f>
        <v>#DIV/0!</v>
      </c>
      <c r="C56" s="26" t="e">
        <f t="shared" ref="C56:D67" si="115">+C19/C$33*100</f>
        <v>#DIV/0!</v>
      </c>
      <c r="D56" s="26">
        <f t="shared" si="115"/>
        <v>5.9044486474532185E-2</v>
      </c>
      <c r="E56" s="26">
        <f t="shared" ref="E56:L56" si="116">+E19/E$33*100</f>
        <v>5.3693999336016165E-2</v>
      </c>
      <c r="F56" s="26">
        <f t="shared" si="116"/>
        <v>5.16397362144504E-2</v>
      </c>
      <c r="G56" s="26">
        <f t="shared" si="116"/>
        <v>5.1961252468931858E-2</v>
      </c>
      <c r="H56" s="26">
        <f t="shared" si="116"/>
        <v>5.4866726119391723E-2</v>
      </c>
      <c r="I56" s="26">
        <f t="shared" si="116"/>
        <v>4.3522543249056994E-2</v>
      </c>
      <c r="J56" s="26">
        <f t="shared" si="116"/>
        <v>3.7996217519398821E-2</v>
      </c>
      <c r="K56" s="26">
        <f t="shared" si="116"/>
        <v>4.9636286519478851E-2</v>
      </c>
      <c r="L56" s="26">
        <f t="shared" si="116"/>
        <v>4.3249589562102328E-2</v>
      </c>
      <c r="M56" s="26">
        <f t="shared" ref="M56:W56" si="117">+M19/M$33*100</f>
        <v>4.0545111776538564E-2</v>
      </c>
      <c r="N56" s="26">
        <f t="shared" si="117"/>
        <v>3.9621802036083745E-2</v>
      </c>
      <c r="O56" s="26">
        <f t="shared" si="117"/>
        <v>3.8077942134121183E-2</v>
      </c>
      <c r="P56" s="26">
        <f t="shared" si="117"/>
        <v>4.7169870272144442E-2</v>
      </c>
      <c r="Q56" s="26">
        <f t="shared" si="117"/>
        <v>5.2738057335171111E-2</v>
      </c>
      <c r="R56" s="26">
        <f t="shared" si="117"/>
        <v>4.7608204348083535E-2</v>
      </c>
      <c r="S56" s="26">
        <f t="shared" si="117"/>
        <v>4.94848807807243E-2</v>
      </c>
      <c r="T56" s="26">
        <f t="shared" si="117"/>
        <v>5.2982032228345716E-2</v>
      </c>
      <c r="U56" s="26">
        <f t="shared" si="117"/>
        <v>4.4474058645614559E-2</v>
      </c>
      <c r="V56" s="26">
        <f t="shared" si="117"/>
        <v>4.0429086869630038E-2</v>
      </c>
      <c r="W56" s="26">
        <f t="shared" si="117"/>
        <v>3.4676427438834638E-2</v>
      </c>
      <c r="X56" s="26">
        <f t="shared" si="110"/>
        <v>2.7159495717642302E-2</v>
      </c>
      <c r="Y56" s="26">
        <f t="shared" si="110"/>
        <v>2.6653998153866432E-2</v>
      </c>
      <c r="Z56" s="26">
        <f t="shared" si="110"/>
        <v>2.1404056208019846E-2</v>
      </c>
      <c r="AA56" s="26">
        <f t="shared" si="110"/>
        <v>2.1997360316761989E-2</v>
      </c>
      <c r="AB56" s="26">
        <f t="shared" si="110"/>
        <v>2.3778786290075862E-2</v>
      </c>
      <c r="AC56" s="26">
        <f t="shared" ref="AC56" si="118">+AC19/AC$33*100</f>
        <v>2.0188633528788837E-2</v>
      </c>
      <c r="AD56" s="26">
        <f t="shared" ref="AD56:AE56" si="119">+AD19/AD$33*100</f>
        <v>1.8137490414455122E-2</v>
      </c>
      <c r="AE56" s="26">
        <f t="shared" si="119"/>
        <v>2.0232723107416858E-2</v>
      </c>
      <c r="AF56" s="26">
        <f t="shared" ref="AF56" si="120">+AF19/AF$33*100</f>
        <v>1.9645828761818931E-2</v>
      </c>
    </row>
    <row r="57" spans="1:32" ht="15" customHeight="1" x14ac:dyDescent="0.15">
      <c r="A57" s="3" t="s">
        <v>126</v>
      </c>
      <c r="B57" s="26" t="e">
        <f t="shared" si="114"/>
        <v>#DIV/0!</v>
      </c>
      <c r="C57" s="26" t="e">
        <f t="shared" si="115"/>
        <v>#DIV/0!</v>
      </c>
      <c r="D57" s="26">
        <f t="shared" si="115"/>
        <v>0.40441486578185259</v>
      </c>
      <c r="E57" s="26">
        <f t="shared" ref="E57:L57" si="121">+E20/E$33*100</f>
        <v>0.52525435734395276</v>
      </c>
      <c r="F57" s="26">
        <f t="shared" si="121"/>
        <v>0.8716678839444455</v>
      </c>
      <c r="G57" s="26">
        <f t="shared" si="121"/>
        <v>0.65578151480857072</v>
      </c>
      <c r="H57" s="26">
        <f t="shared" si="121"/>
        <v>0.79370833996960433</v>
      </c>
      <c r="I57" s="26">
        <f t="shared" si="121"/>
        <v>0.51401972024919096</v>
      </c>
      <c r="J57" s="26">
        <f t="shared" si="121"/>
        <v>0.55474176856379109</v>
      </c>
      <c r="K57" s="26">
        <f t="shared" si="121"/>
        <v>0.73349184492570718</v>
      </c>
      <c r="L57" s="26">
        <f t="shared" si="121"/>
        <v>0.57893624752344819</v>
      </c>
      <c r="M57" s="26">
        <f t="shared" ref="M57:W57" si="122">+M20/M$33*100</f>
        <v>0.29730647924030035</v>
      </c>
      <c r="N57" s="26">
        <f t="shared" si="122"/>
        <v>0.37190041416028752</v>
      </c>
      <c r="O57" s="26">
        <f t="shared" si="122"/>
        <v>0.34692683832119026</v>
      </c>
      <c r="P57" s="26">
        <f t="shared" si="122"/>
        <v>0.27084289630145014</v>
      </c>
      <c r="Q57" s="26">
        <f t="shared" si="122"/>
        <v>0.27077658885374573</v>
      </c>
      <c r="R57" s="26">
        <f t="shared" si="122"/>
        <v>0.18884322793163016</v>
      </c>
      <c r="S57" s="26">
        <f t="shared" si="122"/>
        <v>0.22577476856205461</v>
      </c>
      <c r="T57" s="26">
        <f t="shared" si="122"/>
        <v>0.26462329466152518</v>
      </c>
      <c r="U57" s="26">
        <f t="shared" si="122"/>
        <v>0.16256376329671476</v>
      </c>
      <c r="V57" s="26">
        <f t="shared" si="122"/>
        <v>0.22933835675483383</v>
      </c>
      <c r="W57" s="26">
        <f t="shared" si="122"/>
        <v>0.14743038781286585</v>
      </c>
      <c r="X57" s="26">
        <f t="shared" si="110"/>
        <v>0.12185680719825891</v>
      </c>
      <c r="Y57" s="26">
        <f t="shared" si="110"/>
        <v>9.2909990082485072E-2</v>
      </c>
      <c r="Z57" s="26">
        <f t="shared" si="110"/>
        <v>8.9445188965248112E-2</v>
      </c>
      <c r="AA57" s="26">
        <f t="shared" si="110"/>
        <v>6.5418392661666255E-2</v>
      </c>
      <c r="AB57" s="26">
        <f t="shared" si="110"/>
        <v>8.2663837710586302E-2</v>
      </c>
      <c r="AC57" s="26">
        <f t="shared" ref="AC57" si="123">+AC20/AC$33*100</f>
        <v>6.2713267804252765E-2</v>
      </c>
      <c r="AD57" s="26">
        <f t="shared" ref="AD57:AE57" si="124">+AD20/AD$33*100</f>
        <v>8.4002717613847602E-2</v>
      </c>
      <c r="AE57" s="26">
        <f t="shared" si="124"/>
        <v>7.5203590606476342E-2</v>
      </c>
      <c r="AF57" s="26">
        <f t="shared" ref="AF57" si="125">+AF20/AF$33*100</f>
        <v>0.285262498844496</v>
      </c>
    </row>
    <row r="58" spans="1:32" ht="15" customHeight="1" x14ac:dyDescent="0.15">
      <c r="A58" s="3" t="s">
        <v>127</v>
      </c>
      <c r="B58" s="26" t="e">
        <f t="shared" si="114"/>
        <v>#DIV/0!</v>
      </c>
      <c r="C58" s="26" t="e">
        <f t="shared" si="115"/>
        <v>#DIV/0!</v>
      </c>
      <c r="D58" s="26">
        <f t="shared" si="115"/>
        <v>1.5235114137986168</v>
      </c>
      <c r="E58" s="26">
        <f t="shared" ref="E58:L58" si="126">+E21/E$33*100</f>
        <v>2.5361225981024123</v>
      </c>
      <c r="F58" s="26">
        <f t="shared" si="126"/>
        <v>2.5498817155178184</v>
      </c>
      <c r="G58" s="26">
        <f t="shared" si="126"/>
        <v>2.6357350142183829</v>
      </c>
      <c r="H58" s="26">
        <f t="shared" si="126"/>
        <v>2.7990086805523275</v>
      </c>
      <c r="I58" s="26">
        <f t="shared" si="126"/>
        <v>2.193922673379781</v>
      </c>
      <c r="J58" s="26">
        <f t="shared" si="126"/>
        <v>1.8639347481498834</v>
      </c>
      <c r="K58" s="26">
        <f t="shared" si="126"/>
        <v>2.3675191951579881</v>
      </c>
      <c r="L58" s="26">
        <f t="shared" si="126"/>
        <v>2.1277878612936507</v>
      </c>
      <c r="M58" s="26">
        <f t="shared" ref="M58:W58" si="127">+M21/M$33*100</f>
        <v>2.0098217384232386</v>
      </c>
      <c r="N58" s="26">
        <f t="shared" si="127"/>
        <v>1.8397672679947328</v>
      </c>
      <c r="O58" s="26">
        <f t="shared" si="127"/>
        <v>1.7570368799285503</v>
      </c>
      <c r="P58" s="26">
        <f t="shared" si="127"/>
        <v>1.8376074556247033</v>
      </c>
      <c r="Q58" s="26">
        <f t="shared" si="127"/>
        <v>2.1151314509054</v>
      </c>
      <c r="R58" s="26">
        <f t="shared" si="127"/>
        <v>2.0519612950862212</v>
      </c>
      <c r="S58" s="26">
        <f t="shared" si="127"/>
        <v>2.1047165276994129</v>
      </c>
      <c r="T58" s="26">
        <f t="shared" si="127"/>
        <v>2.1237387529031442</v>
      </c>
      <c r="U58" s="26">
        <f t="shared" si="127"/>
        <v>1.8558818920942217</v>
      </c>
      <c r="V58" s="26">
        <f t="shared" si="127"/>
        <v>1.7800176014439177</v>
      </c>
      <c r="W58" s="26">
        <f t="shared" si="127"/>
        <v>1.7572168462233813</v>
      </c>
      <c r="X58" s="26">
        <f t="shared" si="110"/>
        <v>1.0978241123386521</v>
      </c>
      <c r="Y58" s="26">
        <f t="shared" si="110"/>
        <v>1.0843211529872976</v>
      </c>
      <c r="Z58" s="26">
        <f t="shared" si="110"/>
        <v>1.1210649508212833</v>
      </c>
      <c r="AA58" s="26">
        <f t="shared" si="110"/>
        <v>1.7036749396103439</v>
      </c>
      <c r="AB58" s="26">
        <f t="shared" si="110"/>
        <v>1.6975341951612222</v>
      </c>
      <c r="AC58" s="26">
        <f t="shared" ref="AC58" si="128">+AC21/AC$33*100</f>
        <v>1.3373194330477109</v>
      </c>
      <c r="AD58" s="26">
        <f t="shared" ref="AD58:AE58" si="129">+AD21/AD$33*100</f>
        <v>1.1919103307818875</v>
      </c>
      <c r="AE58" s="26">
        <f t="shared" si="129"/>
        <v>1.4301596719341623</v>
      </c>
      <c r="AF58" s="26">
        <f t="shared" ref="AF58" si="130">+AF21/AF$33*100</f>
        <v>1.1313898917326699</v>
      </c>
    </row>
    <row r="59" spans="1:32" ht="15" customHeight="1" x14ac:dyDescent="0.15">
      <c r="A59" s="4" t="s">
        <v>128</v>
      </c>
      <c r="B59" s="26" t="e">
        <f t="shared" si="114"/>
        <v>#DIV/0!</v>
      </c>
      <c r="C59" s="26" t="e">
        <f t="shared" si="115"/>
        <v>#DIV/0!</v>
      </c>
      <c r="D59" s="26">
        <f t="shared" si="115"/>
        <v>0.10033785867846941</v>
      </c>
      <c r="E59" s="26">
        <f t="shared" ref="E59:L59" si="131">+E22/E$33*100</f>
        <v>0.10129548758665848</v>
      </c>
      <c r="F59" s="26">
        <f t="shared" si="131"/>
        <v>9.4879770783199438E-2</v>
      </c>
      <c r="G59" s="26">
        <f t="shared" si="131"/>
        <v>0.10096818623561678</v>
      </c>
      <c r="H59" s="26">
        <f t="shared" si="131"/>
        <v>0.11954583736932228</v>
      </c>
      <c r="I59" s="26">
        <f t="shared" si="131"/>
        <v>9.9396078501224755E-2</v>
      </c>
      <c r="J59" s="26">
        <f t="shared" si="131"/>
        <v>8.3390194840754203E-2</v>
      </c>
      <c r="K59" s="26">
        <f t="shared" si="131"/>
        <v>0.10587611437253788</v>
      </c>
      <c r="L59" s="26">
        <f t="shared" si="131"/>
        <v>9.8947139488767225E-2</v>
      </c>
      <c r="M59" s="26">
        <f t="shared" ref="M59:W59" si="132">+M22/M$33*100</f>
        <v>0.11736358559719334</v>
      </c>
      <c r="N59" s="26">
        <f t="shared" si="132"/>
        <v>0.10885426363904013</v>
      </c>
      <c r="O59" s="26">
        <f t="shared" si="132"/>
        <v>0.10969363660917417</v>
      </c>
      <c r="P59" s="26">
        <f t="shared" si="132"/>
        <v>0.11660349082035404</v>
      </c>
      <c r="Q59" s="26">
        <f t="shared" si="132"/>
        <v>0.13234417870256793</v>
      </c>
      <c r="R59" s="26">
        <f t="shared" si="132"/>
        <v>0.13938712583547827</v>
      </c>
      <c r="S59" s="26">
        <f t="shared" si="132"/>
        <v>0.15902869203602699</v>
      </c>
      <c r="T59" s="26">
        <f t="shared" si="132"/>
        <v>0.1549299659621888</v>
      </c>
      <c r="U59" s="26">
        <f t="shared" si="132"/>
        <v>0.13369914961168292</v>
      </c>
      <c r="V59" s="26">
        <f t="shared" si="132"/>
        <v>0.12961201161065727</v>
      </c>
      <c r="W59" s="26">
        <f t="shared" si="132"/>
        <v>0.12323839302914895</v>
      </c>
      <c r="X59" s="26">
        <f t="shared" si="110"/>
        <v>0.10002093356480561</v>
      </c>
      <c r="Y59" s="26">
        <f t="shared" si="110"/>
        <v>0.10525467407945861</v>
      </c>
      <c r="Z59" s="26">
        <f t="shared" si="110"/>
        <v>9.7205809756229958E-2</v>
      </c>
      <c r="AA59" s="26">
        <f t="shared" si="110"/>
        <v>0.10701079358659521</v>
      </c>
      <c r="AB59" s="26">
        <f t="shared" si="110"/>
        <v>0.11002817242099618</v>
      </c>
      <c r="AC59" s="26">
        <f t="shared" ref="AC59" si="133">+AC22/AC$33*100</f>
        <v>0.11066549953594887</v>
      </c>
      <c r="AD59" s="26">
        <f t="shared" ref="AD59:AE59" si="134">+AD22/AD$33*100</f>
        <v>0.10125313426130754</v>
      </c>
      <c r="AE59" s="26">
        <f t="shared" si="134"/>
        <v>0.11390966959457816</v>
      </c>
      <c r="AF59" s="26">
        <f t="shared" ref="AF59" si="135">+AF22/AF$33*100</f>
        <v>0.10589933846380112</v>
      </c>
    </row>
    <row r="60" spans="1:32" ht="15" customHeight="1" x14ac:dyDescent="0.15">
      <c r="A60" s="3" t="s">
        <v>129</v>
      </c>
      <c r="B60" s="26" t="e">
        <f t="shared" si="114"/>
        <v>#DIV/0!</v>
      </c>
      <c r="C60" s="26" t="e">
        <f t="shared" si="115"/>
        <v>#DIV/0!</v>
      </c>
      <c r="D60" s="26">
        <f t="shared" si="115"/>
        <v>2.2013270111949521</v>
      </c>
      <c r="E60" s="26">
        <f t="shared" ref="E60:L60" si="136">+E23/E$33*100</f>
        <v>2.2661744184048969</v>
      </c>
      <c r="F60" s="26">
        <f t="shared" si="136"/>
        <v>2.9903907801150158</v>
      </c>
      <c r="G60" s="26">
        <f t="shared" si="136"/>
        <v>2.7703592625325384</v>
      </c>
      <c r="H60" s="26">
        <f t="shared" si="136"/>
        <v>2.9411746478541554</v>
      </c>
      <c r="I60" s="26">
        <f t="shared" si="136"/>
        <v>2.6858114324478874</v>
      </c>
      <c r="J60" s="26">
        <f t="shared" si="136"/>
        <v>2.5871559853740878</v>
      </c>
      <c r="K60" s="26">
        <f t="shared" si="136"/>
        <v>4.8656528468445241</v>
      </c>
      <c r="L60" s="26">
        <f t="shared" si="136"/>
        <v>5.5867471658345922</v>
      </c>
      <c r="M60" s="26">
        <f t="shared" ref="M60:W60" si="137">+M23/M$33*100</f>
        <v>1.8734725984597238</v>
      </c>
      <c r="N60" s="26">
        <f t="shared" si="137"/>
        <v>3.2993478721502698</v>
      </c>
      <c r="O60" s="26">
        <f t="shared" si="137"/>
        <v>4.3234868657611694</v>
      </c>
      <c r="P60" s="26">
        <f t="shared" si="137"/>
        <v>3.5849637022313563</v>
      </c>
      <c r="Q60" s="26">
        <f t="shared" si="137"/>
        <v>4.8732400270277552</v>
      </c>
      <c r="R60" s="26">
        <f t="shared" si="137"/>
        <v>5.6726884289411785</v>
      </c>
      <c r="S60" s="26">
        <f t="shared" si="137"/>
        <v>4.8930683551710441</v>
      </c>
      <c r="T60" s="26">
        <f t="shared" si="137"/>
        <v>3.3664002118398622</v>
      </c>
      <c r="U60" s="26">
        <f t="shared" si="137"/>
        <v>5.2961521234384623</v>
      </c>
      <c r="V60" s="26">
        <f t="shared" si="137"/>
        <v>13.714316163423776</v>
      </c>
      <c r="W60" s="26">
        <f t="shared" si="137"/>
        <v>8.6845371289696356</v>
      </c>
      <c r="X60" s="26">
        <f t="shared" si="110"/>
        <v>8.9255186170372749</v>
      </c>
      <c r="Y60" s="26">
        <f t="shared" si="110"/>
        <v>9.9366662020651511</v>
      </c>
      <c r="Z60" s="26">
        <f t="shared" si="110"/>
        <v>17.048514149196102</v>
      </c>
      <c r="AA60" s="26">
        <f t="shared" si="110"/>
        <v>7.5812548785914231</v>
      </c>
      <c r="AB60" s="26">
        <f t="shared" si="110"/>
        <v>8.0361594530843483</v>
      </c>
      <c r="AC60" s="26">
        <f t="shared" ref="AC60" si="138">+AC23/AC$33*100</f>
        <v>7.6474340906212639</v>
      </c>
      <c r="AD60" s="26">
        <f t="shared" ref="AD60:AE60" si="139">+AD23/AD$33*100</f>
        <v>6.4984806485649766</v>
      </c>
      <c r="AE60" s="26">
        <f t="shared" si="139"/>
        <v>7.4755700630564705</v>
      </c>
      <c r="AF60" s="26">
        <f t="shared" ref="AF60" si="140">+AF23/AF$33*100</f>
        <v>8.2594971572341063</v>
      </c>
    </row>
    <row r="61" spans="1:32" ht="15" customHeight="1" x14ac:dyDescent="0.15">
      <c r="A61" s="3" t="s">
        <v>130</v>
      </c>
      <c r="B61" s="26" t="e">
        <f t="shared" si="114"/>
        <v>#DIV/0!</v>
      </c>
      <c r="C61" s="26" t="e">
        <f t="shared" si="115"/>
        <v>#DIV/0!</v>
      </c>
      <c r="D61" s="26">
        <f t="shared" si="115"/>
        <v>8.4160634575058033</v>
      </c>
      <c r="E61" s="26">
        <f t="shared" ref="E61:L61" si="141">+E24/E$33*100</f>
        <v>7.0470777320517621</v>
      </c>
      <c r="F61" s="26">
        <f t="shared" si="141"/>
        <v>6.7761537707967792</v>
      </c>
      <c r="G61" s="26">
        <f t="shared" si="141"/>
        <v>11.334060263081115</v>
      </c>
      <c r="H61" s="26">
        <f t="shared" si="141"/>
        <v>5.3323392870754782</v>
      </c>
      <c r="I61" s="26">
        <f t="shared" si="141"/>
        <v>5.0185189261728276</v>
      </c>
      <c r="J61" s="26">
        <f t="shared" si="141"/>
        <v>5.4035222358315611</v>
      </c>
      <c r="K61" s="26">
        <f t="shared" si="141"/>
        <v>7.1862489930098219</v>
      </c>
      <c r="L61" s="26">
        <f t="shared" si="141"/>
        <v>6.4116367211294403</v>
      </c>
      <c r="M61" s="26">
        <f t="shared" ref="M61:W61" si="142">+M24/M$33*100</f>
        <v>6.5893747710095694</v>
      </c>
      <c r="N61" s="26">
        <f t="shared" si="142"/>
        <v>9.4500957230945044</v>
      </c>
      <c r="O61" s="26">
        <f t="shared" si="142"/>
        <v>7.996185577772291</v>
      </c>
      <c r="P61" s="26">
        <f t="shared" si="142"/>
        <v>7.5184702536121462</v>
      </c>
      <c r="Q61" s="26">
        <f t="shared" si="142"/>
        <v>9.6516633347738807</v>
      </c>
      <c r="R61" s="26">
        <f t="shared" si="142"/>
        <v>8.2411669494148931</v>
      </c>
      <c r="S61" s="26">
        <f t="shared" si="142"/>
        <v>4.4978371261989842</v>
      </c>
      <c r="T61" s="26">
        <f t="shared" si="142"/>
        <v>4.6454495804577727</v>
      </c>
      <c r="U61" s="26">
        <f t="shared" si="142"/>
        <v>5.789857698839401</v>
      </c>
      <c r="V61" s="26">
        <f t="shared" si="142"/>
        <v>5.4895949145821765</v>
      </c>
      <c r="W61" s="26">
        <f t="shared" si="142"/>
        <v>5.6077821905425225</v>
      </c>
      <c r="X61" s="26">
        <f t="shared" si="110"/>
        <v>6.904813035595482</v>
      </c>
      <c r="Y61" s="26">
        <f t="shared" si="110"/>
        <v>6.2554133682408404</v>
      </c>
      <c r="Z61" s="26">
        <f t="shared" si="110"/>
        <v>4.251749257129612</v>
      </c>
      <c r="AA61" s="26">
        <f t="shared" si="110"/>
        <v>8.0739455519616374</v>
      </c>
      <c r="AB61" s="26">
        <f t="shared" si="110"/>
        <v>6.0408641920912078</v>
      </c>
      <c r="AC61" s="26">
        <f t="shared" ref="AC61" si="143">+AC24/AC$33*100</f>
        <v>6.2834839223911043</v>
      </c>
      <c r="AD61" s="26">
        <f t="shared" ref="AD61:AE61" si="144">+AD24/AD$33*100</f>
        <v>13.143075019036447</v>
      </c>
      <c r="AE61" s="26">
        <f t="shared" si="144"/>
        <v>6.0411055564186018</v>
      </c>
      <c r="AF61" s="26">
        <f t="shared" ref="AF61" si="145">+AF24/AF$33*100</f>
        <v>6.9763133896815264</v>
      </c>
    </row>
    <row r="62" spans="1:32" ht="15" customHeight="1" x14ac:dyDescent="0.15">
      <c r="A62" s="3" t="s">
        <v>131</v>
      </c>
      <c r="B62" s="26" t="e">
        <f t="shared" si="114"/>
        <v>#DIV/0!</v>
      </c>
      <c r="C62" s="26" t="e">
        <f t="shared" si="115"/>
        <v>#DIV/0!</v>
      </c>
      <c r="D62" s="26">
        <f t="shared" si="115"/>
        <v>1.7747127613725682</v>
      </c>
      <c r="E62" s="26">
        <f t="shared" ref="E62:L62" si="146">+E25/E$33*100</f>
        <v>1.7194264809695923</v>
      </c>
      <c r="F62" s="26">
        <f t="shared" si="146"/>
        <v>1.0348510022900341</v>
      </c>
      <c r="G62" s="26">
        <f t="shared" si="146"/>
        <v>0.93196204028725238</v>
      </c>
      <c r="H62" s="26">
        <f t="shared" si="146"/>
        <v>0.57364236355775189</v>
      </c>
      <c r="I62" s="26">
        <f t="shared" si="146"/>
        <v>0.24196181476570333</v>
      </c>
      <c r="J62" s="26">
        <f t="shared" si="146"/>
        <v>0.10244092994050819</v>
      </c>
      <c r="K62" s="26">
        <f t="shared" si="146"/>
        <v>0.11134248997797888</v>
      </c>
      <c r="L62" s="26">
        <f t="shared" si="146"/>
        <v>3.9465692519465405E-2</v>
      </c>
      <c r="M62" s="26">
        <f t="shared" ref="M62:W62" si="147">+M25/M$33*100</f>
        <v>3.7989364073379897E-2</v>
      </c>
      <c r="N62" s="26">
        <f t="shared" si="147"/>
        <v>4.0450427003974526E-2</v>
      </c>
      <c r="O62" s="26">
        <f t="shared" si="147"/>
        <v>3.5658716915852387E-2</v>
      </c>
      <c r="P62" s="26">
        <f t="shared" si="147"/>
        <v>2.6709358791494355E-2</v>
      </c>
      <c r="Q62" s="26">
        <f t="shared" si="147"/>
        <v>0.95371646607108462</v>
      </c>
      <c r="R62" s="26">
        <f t="shared" si="147"/>
        <v>0.90715883535548991</v>
      </c>
      <c r="S62" s="26">
        <f t="shared" si="147"/>
        <v>0.82772239984953921</v>
      </c>
      <c r="T62" s="26">
        <f t="shared" si="147"/>
        <v>0.88432109185795693</v>
      </c>
      <c r="U62" s="26">
        <f t="shared" si="147"/>
        <v>0.79687304634640066</v>
      </c>
      <c r="V62" s="26">
        <f t="shared" si="147"/>
        <v>1.3525350004579562</v>
      </c>
      <c r="W62" s="26">
        <f t="shared" si="147"/>
        <v>0.74330181828959263</v>
      </c>
      <c r="X62" s="26">
        <f t="shared" si="110"/>
        <v>5.2724912506120665E-2</v>
      </c>
      <c r="Y62" s="26">
        <f t="shared" si="110"/>
        <v>5.264280656854757E-2</v>
      </c>
      <c r="Z62" s="26">
        <f t="shared" si="110"/>
        <v>0.1851839626551299</v>
      </c>
      <c r="AA62" s="26">
        <f t="shared" si="110"/>
        <v>6.656576923890567E-2</v>
      </c>
      <c r="AB62" s="26">
        <f t="shared" si="110"/>
        <v>3.6586864726890919E-2</v>
      </c>
      <c r="AC62" s="26">
        <f t="shared" ref="AC62" si="148">+AC25/AC$33*100</f>
        <v>7.9334228238758159E-2</v>
      </c>
      <c r="AD62" s="26">
        <f t="shared" ref="AD62:AE62" si="149">+AD25/AD$33*100</f>
        <v>0.67682144361434404</v>
      </c>
      <c r="AE62" s="26">
        <f t="shared" si="149"/>
        <v>3.660981165412338E-2</v>
      </c>
      <c r="AF62" s="26">
        <f t="shared" ref="AF62" si="150">+AF25/AF$33*100</f>
        <v>0.1007255750882208</v>
      </c>
    </row>
    <row r="63" spans="1:32" ht="15" customHeight="1" x14ac:dyDescent="0.15">
      <c r="A63" s="3" t="s">
        <v>132</v>
      </c>
      <c r="B63" s="26" t="e">
        <f t="shared" si="114"/>
        <v>#DIV/0!</v>
      </c>
      <c r="C63" s="26" t="e">
        <f t="shared" si="115"/>
        <v>#DIV/0!</v>
      </c>
      <c r="D63" s="26">
        <f t="shared" si="115"/>
        <v>0.13372086435756703</v>
      </c>
      <c r="E63" s="26">
        <f t="shared" ref="E63:L63" si="151">+E26/E$33*100</f>
        <v>8.2698347191632049E-3</v>
      </c>
      <c r="F63" s="26">
        <f t="shared" si="151"/>
        <v>0.10698465260056121</v>
      </c>
      <c r="G63" s="26">
        <f t="shared" si="151"/>
        <v>5.9878054220051172E-2</v>
      </c>
      <c r="H63" s="26">
        <f t="shared" si="151"/>
        <v>0.10894846142834036</v>
      </c>
      <c r="I63" s="26">
        <f t="shared" si="151"/>
        <v>6.9585656986233604E-2</v>
      </c>
      <c r="J63" s="26">
        <f t="shared" si="151"/>
        <v>1.8795121448060358E-2</v>
      </c>
      <c r="K63" s="26">
        <f t="shared" si="151"/>
        <v>7.3816020949385761E-2</v>
      </c>
      <c r="L63" s="26">
        <f t="shared" si="151"/>
        <v>0.28467636629184279</v>
      </c>
      <c r="M63" s="26">
        <f t="shared" ref="M63:W63" si="152">+M26/M$33*100</f>
        <v>0.10405544220003145</v>
      </c>
      <c r="N63" s="26">
        <f t="shared" si="152"/>
        <v>2.316767767368106E-2</v>
      </c>
      <c r="O63" s="26">
        <f t="shared" si="152"/>
        <v>5.8823626882563193E-2</v>
      </c>
      <c r="P63" s="26">
        <f t="shared" si="152"/>
        <v>1.7853849459555052E-2</v>
      </c>
      <c r="Q63" s="26">
        <f t="shared" si="152"/>
        <v>1.3972990209924215E-2</v>
      </c>
      <c r="R63" s="26">
        <f t="shared" si="152"/>
        <v>2.4062410461406159E-2</v>
      </c>
      <c r="S63" s="26">
        <f t="shared" si="152"/>
        <v>6.2232252941299394E-2</v>
      </c>
      <c r="T63" s="26">
        <f t="shared" si="152"/>
        <v>5.0731233691364772E-2</v>
      </c>
      <c r="U63" s="26">
        <f t="shared" si="152"/>
        <v>3.7411229937214026E-2</v>
      </c>
      <c r="V63" s="26">
        <f t="shared" si="152"/>
        <v>1.5701352686704348E-2</v>
      </c>
      <c r="W63" s="26">
        <f t="shared" si="152"/>
        <v>3.0730872393710824E-2</v>
      </c>
      <c r="X63" s="26">
        <f t="shared" si="110"/>
        <v>0.13448913078785998</v>
      </c>
      <c r="Y63" s="26">
        <f t="shared" si="110"/>
        <v>1.0998834989784696E-2</v>
      </c>
      <c r="Z63" s="26">
        <f t="shared" si="110"/>
        <v>0.45337282594423944</v>
      </c>
      <c r="AA63" s="26">
        <f t="shared" si="110"/>
        <v>1.7300287453688116E-2</v>
      </c>
      <c r="AB63" s="26">
        <f t="shared" si="110"/>
        <v>4.0404314288838575E-2</v>
      </c>
      <c r="AC63" s="26">
        <f t="shared" ref="AC63" si="153">+AC26/AC$33*100</f>
        <v>0.11445298187300809</v>
      </c>
      <c r="AD63" s="26">
        <f t="shared" ref="AD63:AE63" si="154">+AD26/AD$33*100</f>
        <v>0.27504038957745353</v>
      </c>
      <c r="AE63" s="26">
        <f t="shared" si="154"/>
        <v>0.2901645757023899</v>
      </c>
      <c r="AF63" s="26">
        <f t="shared" ref="AF63" si="155">+AF26/AF$33*100</f>
        <v>0.33562528638860645</v>
      </c>
    </row>
    <row r="64" spans="1:32" ht="15" customHeight="1" x14ac:dyDescent="0.15">
      <c r="A64" s="3" t="s">
        <v>133</v>
      </c>
      <c r="B64" s="26" t="e">
        <f t="shared" si="114"/>
        <v>#DIV/0!</v>
      </c>
      <c r="C64" s="26" t="e">
        <f t="shared" si="115"/>
        <v>#DIV/0!</v>
      </c>
      <c r="D64" s="26">
        <f t="shared" si="115"/>
        <v>4.7735180232560577</v>
      </c>
      <c r="E64" s="26">
        <f t="shared" ref="E64:L64" si="156">+E27/E$33*100</f>
        <v>3.1003890018389395</v>
      </c>
      <c r="F64" s="26">
        <f t="shared" si="156"/>
        <v>5.0840503632919463</v>
      </c>
      <c r="G64" s="26">
        <f t="shared" si="156"/>
        <v>4.4257625086915864</v>
      </c>
      <c r="H64" s="26">
        <f t="shared" si="156"/>
        <v>3.0036433902431012</v>
      </c>
      <c r="I64" s="26">
        <f t="shared" si="156"/>
        <v>12.972759425025194</v>
      </c>
      <c r="J64" s="26">
        <f t="shared" si="156"/>
        <v>21.207633164939068</v>
      </c>
      <c r="K64" s="26">
        <f t="shared" si="156"/>
        <v>8.8194384316529479</v>
      </c>
      <c r="L64" s="26">
        <f t="shared" si="156"/>
        <v>4.4351693780175037</v>
      </c>
      <c r="M64" s="26">
        <f t="shared" ref="M64:W64" si="157">+M27/M$33*100</f>
        <v>3.010141389439541</v>
      </c>
      <c r="N64" s="26">
        <f t="shared" si="157"/>
        <v>4.8043337424034958</v>
      </c>
      <c r="O64" s="26">
        <f t="shared" si="157"/>
        <v>11.263249814829852</v>
      </c>
      <c r="P64" s="26">
        <f t="shared" si="157"/>
        <v>5.651814584916746</v>
      </c>
      <c r="Q64" s="26">
        <f t="shared" si="157"/>
        <v>5.6075206625592724</v>
      </c>
      <c r="R64" s="26">
        <f t="shared" si="157"/>
        <v>5.2842523743499079</v>
      </c>
      <c r="S64" s="26">
        <f t="shared" si="157"/>
        <v>7.1024805132384596</v>
      </c>
      <c r="T64" s="26">
        <f t="shared" si="157"/>
        <v>6.1708510556134808</v>
      </c>
      <c r="U64" s="26">
        <f t="shared" si="157"/>
        <v>3.9097406101967462</v>
      </c>
      <c r="V64" s="26">
        <f t="shared" si="157"/>
        <v>3.4178128053633392</v>
      </c>
      <c r="W64" s="26">
        <f t="shared" si="157"/>
        <v>7.8790696640535858</v>
      </c>
      <c r="X64" s="26">
        <f t="shared" si="110"/>
        <v>8.3796067377204793</v>
      </c>
      <c r="Y64" s="26">
        <f t="shared" si="110"/>
        <v>3.2980416659383094</v>
      </c>
      <c r="Z64" s="26">
        <f t="shared" si="110"/>
        <v>5.4286496006361071</v>
      </c>
      <c r="AA64" s="26">
        <f t="shared" si="110"/>
        <v>5.7454882105263918</v>
      </c>
      <c r="AB64" s="26">
        <f t="shared" si="110"/>
        <v>5.9920935981549235</v>
      </c>
      <c r="AC64" s="26">
        <f t="shared" ref="AC64" si="158">+AC27/AC$33*100</f>
        <v>5.6633513233108213</v>
      </c>
      <c r="AD64" s="26">
        <f t="shared" ref="AD64:AE64" si="159">+AD27/AD$33*100</f>
        <v>5.6479669932523784</v>
      </c>
      <c r="AE64" s="26">
        <f t="shared" si="159"/>
        <v>11.274680272439888</v>
      </c>
      <c r="AF64" s="26">
        <f t="shared" ref="AF64" si="160">+AF27/AF$33*100</f>
        <v>4.5494927450631719</v>
      </c>
    </row>
    <row r="65" spans="1:32" ht="15" customHeight="1" x14ac:dyDescent="0.15">
      <c r="A65" s="3" t="s">
        <v>134</v>
      </c>
      <c r="B65" s="26" t="e">
        <f t="shared" si="114"/>
        <v>#DIV/0!</v>
      </c>
      <c r="C65" s="26" t="e">
        <f t="shared" si="115"/>
        <v>#DIV/0!</v>
      </c>
      <c r="D65" s="26">
        <f t="shared" si="115"/>
        <v>4.0212778368315893</v>
      </c>
      <c r="E65" s="26">
        <f t="shared" ref="E65:L65" si="161">+E28/E$33*100</f>
        <v>5.1976310718864367</v>
      </c>
      <c r="F65" s="26">
        <f t="shared" si="161"/>
        <v>5.490262262739952</v>
      </c>
      <c r="G65" s="26">
        <f t="shared" si="161"/>
        <v>4.3807525943455881</v>
      </c>
      <c r="H65" s="26">
        <f t="shared" si="161"/>
        <v>4.9101381769745256</v>
      </c>
      <c r="I65" s="26">
        <f t="shared" si="161"/>
        <v>3.7132963386114359</v>
      </c>
      <c r="J65" s="26">
        <f t="shared" si="161"/>
        <v>3.8915073416751591</v>
      </c>
      <c r="K65" s="26">
        <f t="shared" si="161"/>
        <v>4.7726446604482984</v>
      </c>
      <c r="L65" s="26">
        <f t="shared" si="161"/>
        <v>8.7115034890536638</v>
      </c>
      <c r="M65" s="26">
        <f t="shared" ref="M65:W65" si="162">+M28/M$33*100</f>
        <v>8.1670378281694145</v>
      </c>
      <c r="N65" s="26">
        <f t="shared" si="162"/>
        <v>11.318983239960827</v>
      </c>
      <c r="O65" s="26">
        <f t="shared" si="162"/>
        <v>6.6436067002596522</v>
      </c>
      <c r="P65" s="26">
        <f t="shared" si="162"/>
        <v>5.2766695000725763</v>
      </c>
      <c r="Q65" s="26">
        <f t="shared" si="162"/>
        <v>5.8006074258458398</v>
      </c>
      <c r="R65" s="26">
        <f t="shared" si="162"/>
        <v>6.4906712955511754</v>
      </c>
      <c r="S65" s="26">
        <f t="shared" si="162"/>
        <v>7.816939376841578</v>
      </c>
      <c r="T65" s="26">
        <f t="shared" si="162"/>
        <v>10.103922899116782</v>
      </c>
      <c r="U65" s="26">
        <f t="shared" si="162"/>
        <v>7.5017132800172188</v>
      </c>
      <c r="V65" s="26">
        <f t="shared" si="162"/>
        <v>5.6125698809750233</v>
      </c>
      <c r="W65" s="26">
        <f t="shared" si="162"/>
        <v>5.6688919844104264</v>
      </c>
      <c r="X65" s="26">
        <f t="shared" si="110"/>
        <v>9.1849624819989391</v>
      </c>
      <c r="Y65" s="26">
        <f t="shared" si="110"/>
        <v>18.801402343726433</v>
      </c>
      <c r="Z65" s="26">
        <f t="shared" si="110"/>
        <v>16.389066767011933</v>
      </c>
      <c r="AA65" s="26">
        <f t="shared" si="110"/>
        <v>12.52167914259417</v>
      </c>
      <c r="AB65" s="26">
        <f t="shared" si="110"/>
        <v>11.149735534586538</v>
      </c>
      <c r="AC65" s="26">
        <f t="shared" ref="AC65" si="163">+AC28/AC$33*100</f>
        <v>13.840627139441402</v>
      </c>
      <c r="AD65" s="26">
        <f t="shared" ref="AD65:AE65" si="164">+AD28/AD$33*100</f>
        <v>13.127028488215622</v>
      </c>
      <c r="AE65" s="26">
        <f t="shared" si="164"/>
        <v>5.8907732418961487</v>
      </c>
      <c r="AF65" s="26">
        <f t="shared" ref="AF65" si="165">+AF28/AF$33*100</f>
        <v>6.711963025320145</v>
      </c>
    </row>
    <row r="66" spans="1:32" ht="15" customHeight="1" x14ac:dyDescent="0.15">
      <c r="A66" s="3" t="s">
        <v>135</v>
      </c>
      <c r="B66" s="26" t="e">
        <f t="shared" si="114"/>
        <v>#DIV/0!</v>
      </c>
      <c r="C66" s="26" t="e">
        <f t="shared" si="115"/>
        <v>#DIV/0!</v>
      </c>
      <c r="D66" s="26">
        <f t="shared" si="115"/>
        <v>1.7437427322196153</v>
      </c>
      <c r="E66" s="26">
        <f t="shared" ref="E66:L66" si="166">+E29/E$33*100</f>
        <v>1.3936669046408157</v>
      </c>
      <c r="F66" s="26">
        <f t="shared" si="166"/>
        <v>1.0122707419768786</v>
      </c>
      <c r="G66" s="26">
        <f t="shared" si="166"/>
        <v>1.0099521921720596</v>
      </c>
      <c r="H66" s="26">
        <f t="shared" si="166"/>
        <v>1.0135677398523928</v>
      </c>
      <c r="I66" s="26">
        <f t="shared" si="166"/>
        <v>0.78970730501522535</v>
      </c>
      <c r="J66" s="26">
        <f t="shared" si="166"/>
        <v>0.5984667391005587</v>
      </c>
      <c r="K66" s="26">
        <f t="shared" si="166"/>
        <v>0.86406640090239095</v>
      </c>
      <c r="L66" s="26">
        <f t="shared" si="166"/>
        <v>0.94546148956466614</v>
      </c>
      <c r="M66" s="26">
        <f t="shared" ref="M66:W66" si="167">+M29/M$33*100</f>
        <v>1.0880365632568552</v>
      </c>
      <c r="N66" s="26">
        <f t="shared" si="167"/>
        <v>1.0973192967645917</v>
      </c>
      <c r="O66" s="26">
        <f t="shared" si="167"/>
        <v>0.85826157127020919</v>
      </c>
      <c r="P66" s="26">
        <f t="shared" si="167"/>
        <v>1.0670888744986862</v>
      </c>
      <c r="Q66" s="26">
        <f t="shared" si="167"/>
        <v>1.1540093000230556</v>
      </c>
      <c r="R66" s="26">
        <f t="shared" si="167"/>
        <v>0.86767740712525521</v>
      </c>
      <c r="S66" s="26">
        <f t="shared" si="167"/>
        <v>0.81255093724531369</v>
      </c>
      <c r="T66" s="26">
        <f t="shared" si="167"/>
        <v>1.1286871996866537</v>
      </c>
      <c r="U66" s="26">
        <f t="shared" si="167"/>
        <v>0.98317741034362138</v>
      </c>
      <c r="V66" s="26">
        <f t="shared" si="167"/>
        <v>0.9616699260879682</v>
      </c>
      <c r="W66" s="26">
        <f t="shared" si="167"/>
        <v>1.0267334508972896</v>
      </c>
      <c r="X66" s="26">
        <f t="shared" si="110"/>
        <v>0.995216560134071</v>
      </c>
      <c r="Y66" s="26">
        <f t="shared" si="110"/>
        <v>1.4412341218822518</v>
      </c>
      <c r="Z66" s="26">
        <f t="shared" si="110"/>
        <v>0.99905156118310579</v>
      </c>
      <c r="AA66" s="26">
        <f t="shared" si="110"/>
        <v>1.5183556946271581</v>
      </c>
      <c r="AB66" s="26">
        <f t="shared" si="110"/>
        <v>1.2221903705013186</v>
      </c>
      <c r="AC66" s="26">
        <f t="shared" ref="AC66" si="168">+AC29/AC$33*100</f>
        <v>1.1796823891709116</v>
      </c>
      <c r="AD66" s="26">
        <f t="shared" ref="AD66:AE66" si="169">+AD29/AD$33*100</f>
        <v>1.1177921494288434</v>
      </c>
      <c r="AE66" s="26">
        <f t="shared" si="169"/>
        <v>1.6394120718795095</v>
      </c>
      <c r="AF66" s="26">
        <f t="shared" ref="AF66" si="170">+AF29/AF$33*100</f>
        <v>1.3045662441607477</v>
      </c>
    </row>
    <row r="67" spans="1:32" ht="15" customHeight="1" x14ac:dyDescent="0.15">
      <c r="A67" s="3" t="s">
        <v>136</v>
      </c>
      <c r="B67" s="26" t="e">
        <f t="shared" si="114"/>
        <v>#DIV/0!</v>
      </c>
      <c r="C67" s="26" t="e">
        <f t="shared" si="115"/>
        <v>#DIV/0!</v>
      </c>
      <c r="D67" s="26">
        <f t="shared" si="115"/>
        <v>11.219291726344123</v>
      </c>
      <c r="E67" s="26">
        <f t="shared" ref="E67:L67" si="171">+E30/E$33*100</f>
        <v>10.061632241648566</v>
      </c>
      <c r="F67" s="26">
        <f t="shared" si="171"/>
        <v>10.199914839052598</v>
      </c>
      <c r="G67" s="26">
        <f t="shared" si="171"/>
        <v>8.7258602715385774</v>
      </c>
      <c r="H67" s="26">
        <f t="shared" si="171"/>
        <v>10.479627319415446</v>
      </c>
      <c r="I67" s="26">
        <f t="shared" si="171"/>
        <v>13.880162441591152</v>
      </c>
      <c r="J67" s="26">
        <f t="shared" si="171"/>
        <v>8.9329453218341275</v>
      </c>
      <c r="K67" s="26">
        <f t="shared" si="171"/>
        <v>5.540191626390385</v>
      </c>
      <c r="L67" s="26">
        <f t="shared" si="171"/>
        <v>6.8004056196175613</v>
      </c>
      <c r="M67" s="26">
        <f t="shared" ref="M67:W67" si="172">+M30/M$33*100</f>
        <v>3.4411317288957766</v>
      </c>
      <c r="N67" s="26">
        <f t="shared" si="172"/>
        <v>5.3387122931248987</v>
      </c>
      <c r="O67" s="26">
        <f t="shared" si="172"/>
        <v>14.773661596788065</v>
      </c>
      <c r="P67" s="26">
        <f t="shared" si="172"/>
        <v>21.870965587954935</v>
      </c>
      <c r="Q67" s="26">
        <f t="shared" si="172"/>
        <v>10.585538154746875</v>
      </c>
      <c r="R67" s="26">
        <f t="shared" si="172"/>
        <v>9.5951593821742645</v>
      </c>
      <c r="S67" s="26">
        <f t="shared" si="172"/>
        <v>8.0329341943033867</v>
      </c>
      <c r="T67" s="26">
        <f t="shared" si="172"/>
        <v>4.5986903441846101</v>
      </c>
      <c r="U67" s="26">
        <f t="shared" si="172"/>
        <v>4.1209726049294977</v>
      </c>
      <c r="V67" s="26">
        <f t="shared" si="172"/>
        <v>6.9480381937300395</v>
      </c>
      <c r="W67" s="26">
        <f t="shared" si="172"/>
        <v>7.2094367303389095</v>
      </c>
      <c r="X67" s="26">
        <f t="shared" si="110"/>
        <v>4.7190751695438289</v>
      </c>
      <c r="Y67" s="26">
        <f t="shared" si="110"/>
        <v>4.8233990855342732</v>
      </c>
      <c r="Z67" s="26">
        <f t="shared" si="110"/>
        <v>5.0744777534983303</v>
      </c>
      <c r="AA67" s="26">
        <f t="shared" si="110"/>
        <v>4.4819397548414814</v>
      </c>
      <c r="AB67" s="26">
        <f t="shared" si="110"/>
        <v>5.3515648064686863</v>
      </c>
      <c r="AC67" s="26">
        <f t="shared" ref="AC67" si="173">+AC30/AC$33*100</f>
        <v>3.381680658088583</v>
      </c>
      <c r="AD67" s="26">
        <f t="shared" ref="AD67:AE67" si="174">+AD30/AD$33*100</f>
        <v>2.7879461248420099</v>
      </c>
      <c r="AE67" s="26">
        <f t="shared" si="174"/>
        <v>3.0171276271189611</v>
      </c>
      <c r="AF67" s="26">
        <f t="shared" ref="AF67" si="175">+AF30/AF$33*100</f>
        <v>4.8228157899640207</v>
      </c>
    </row>
    <row r="68" spans="1:32" ht="15" customHeight="1" x14ac:dyDescent="0.15">
      <c r="A68" s="3" t="s">
        <v>188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>
        <f t="shared" ref="N68:W68" si="176">+N31/N$33*100</f>
        <v>0.65106247477132906</v>
      </c>
      <c r="O68" s="26">
        <f t="shared" si="176"/>
        <v>0.68765648327503448</v>
      </c>
      <c r="P68" s="26">
        <f t="shared" si="176"/>
        <v>1.297974855709652</v>
      </c>
      <c r="Q68" s="26">
        <f t="shared" si="176"/>
        <v>1.7705774737432542</v>
      </c>
      <c r="R68" s="26">
        <f t="shared" si="176"/>
        <v>1.162387293139769</v>
      </c>
      <c r="S68" s="26">
        <f t="shared" si="176"/>
        <v>0.62483020918228738</v>
      </c>
      <c r="T68" s="26">
        <f t="shared" si="176"/>
        <v>0</v>
      </c>
      <c r="U68" s="26">
        <f t="shared" si="176"/>
        <v>0</v>
      </c>
      <c r="V68" s="26">
        <f t="shared" si="176"/>
        <v>0</v>
      </c>
      <c r="W68" s="26">
        <f t="shared" si="176"/>
        <v>0</v>
      </c>
      <c r="X68" s="26">
        <f t="shared" si="110"/>
        <v>0</v>
      </c>
      <c r="Y68" s="26">
        <f t="shared" si="110"/>
        <v>0</v>
      </c>
      <c r="Z68" s="26">
        <f t="shared" si="110"/>
        <v>0</v>
      </c>
      <c r="AA68" s="26">
        <f t="shared" si="110"/>
        <v>0</v>
      </c>
      <c r="AB68" s="26">
        <f t="shared" si="110"/>
        <v>0</v>
      </c>
      <c r="AC68" s="26">
        <f t="shared" ref="AC68" si="177">+AC31/AC$33*100</f>
        <v>0</v>
      </c>
      <c r="AD68" s="26">
        <f t="shared" ref="AD68:AE68" si="178">+AD31/AD$33*100</f>
        <v>0</v>
      </c>
      <c r="AE68" s="26">
        <f t="shared" si="178"/>
        <v>0</v>
      </c>
      <c r="AF68" s="26">
        <f t="shared" ref="AF68" si="179">+AF31/AF$33*100</f>
        <v>0</v>
      </c>
    </row>
    <row r="69" spans="1:32" ht="15" customHeight="1" x14ac:dyDescent="0.15">
      <c r="A69" s="3" t="s">
        <v>189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>
        <f t="shared" ref="N69:W69" si="180">+N32/N$33*100</f>
        <v>1.51350886992296</v>
      </c>
      <c r="O69" s="26">
        <f t="shared" si="180"/>
        <v>2.982606433482077</v>
      </c>
      <c r="P69" s="26">
        <f t="shared" si="180"/>
        <v>6.5559335215486136</v>
      </c>
      <c r="Q69" s="26">
        <f t="shared" si="180"/>
        <v>5.1799870849647629</v>
      </c>
      <c r="R69" s="26">
        <f t="shared" si="180"/>
        <v>4.0117264014516127</v>
      </c>
      <c r="S69" s="26">
        <f t="shared" si="180"/>
        <v>3.8430192464422293</v>
      </c>
      <c r="T69" s="26">
        <f t="shared" si="180"/>
        <v>3.6829242727658897</v>
      </c>
      <c r="U69" s="26">
        <f t="shared" si="180"/>
        <v>2.7618232148255304</v>
      </c>
      <c r="V69" s="26">
        <f t="shared" si="180"/>
        <v>4.5890426934570687</v>
      </c>
      <c r="W69" s="26">
        <f t="shared" si="180"/>
        <v>6.1128317600509776</v>
      </c>
      <c r="X69" s="26">
        <f t="shared" si="110"/>
        <v>4.0603897252289158</v>
      </c>
      <c r="Y69" s="26">
        <f t="shared" si="110"/>
        <v>4.268043000958647</v>
      </c>
      <c r="Z69" s="26">
        <f t="shared" si="110"/>
        <v>3.9903381004670306</v>
      </c>
      <c r="AA69" s="26">
        <f t="shared" si="110"/>
        <v>4.4819397548414814</v>
      </c>
      <c r="AB69" s="26">
        <f t="shared" si="110"/>
        <v>4.4596373387239048</v>
      </c>
      <c r="AC69" s="26">
        <f t="shared" ref="AC69" si="181">+AC32/AC$33*100</f>
        <v>3.381680658088583</v>
      </c>
      <c r="AD69" s="26">
        <f t="shared" ref="AD69:AE69" si="182">+AD32/AD$33*100</f>
        <v>2.3760904473085311</v>
      </c>
      <c r="AE69" s="26">
        <f t="shared" si="182"/>
        <v>1.8716672624807453</v>
      </c>
      <c r="AF69" s="26">
        <f t="shared" ref="AF69" si="183">+AF32/AF$33*100</f>
        <v>2.7135122599197414</v>
      </c>
    </row>
    <row r="70" spans="1:32" ht="15" customHeight="1" x14ac:dyDescent="0.15">
      <c r="A70" s="3" t="s">
        <v>0</v>
      </c>
      <c r="B70" s="27" t="e">
        <f t="shared" ref="B70:P70" si="184">SUM(B41:B67)-B53-B54</f>
        <v>#DIV/0!</v>
      </c>
      <c r="C70" s="27" t="e">
        <f t="shared" si="184"/>
        <v>#DIV/0!</v>
      </c>
      <c r="D70" s="27">
        <f t="shared" si="184"/>
        <v>100.00000000000001</v>
      </c>
      <c r="E70" s="27">
        <f t="shared" si="184"/>
        <v>99.999999999999986</v>
      </c>
      <c r="F70" s="27">
        <f t="shared" si="184"/>
        <v>100</v>
      </c>
      <c r="G70" s="27">
        <f t="shared" si="184"/>
        <v>100.00000000000003</v>
      </c>
      <c r="H70" s="27">
        <f t="shared" si="184"/>
        <v>99.999999999999986</v>
      </c>
      <c r="I70" s="27">
        <f t="shared" si="184"/>
        <v>100</v>
      </c>
      <c r="J70" s="27">
        <f t="shared" si="184"/>
        <v>99.999999999999986</v>
      </c>
      <c r="K70" s="27">
        <f t="shared" si="184"/>
        <v>99.999999999999972</v>
      </c>
      <c r="L70" s="27">
        <f t="shared" si="184"/>
        <v>100.00000000000003</v>
      </c>
      <c r="M70" s="27">
        <f t="shared" si="184"/>
        <v>100.00000000000001</v>
      </c>
      <c r="N70" s="27">
        <f t="shared" si="184"/>
        <v>100.00000000000001</v>
      </c>
      <c r="O70" s="27">
        <f t="shared" si="184"/>
        <v>99.999999999999972</v>
      </c>
      <c r="P70" s="27">
        <f t="shared" si="184"/>
        <v>99.999999999999972</v>
      </c>
      <c r="Q70" s="27">
        <f t="shared" ref="Q70:V70" si="185">SUM(Q41:Q67)-Q53-Q54</f>
        <v>100</v>
      </c>
      <c r="R70" s="27">
        <f t="shared" si="185"/>
        <v>100</v>
      </c>
      <c r="S70" s="27">
        <f t="shared" si="185"/>
        <v>100.00000000000001</v>
      </c>
      <c r="T70" s="27">
        <f t="shared" si="185"/>
        <v>100</v>
      </c>
      <c r="U70" s="27">
        <f t="shared" si="185"/>
        <v>99.999999999999986</v>
      </c>
      <c r="V70" s="27">
        <f t="shared" si="185"/>
        <v>100.00000000000001</v>
      </c>
      <c r="W70" s="27">
        <f>SUM(W41:W67)-W53-W54</f>
        <v>100.00000000000001</v>
      </c>
      <c r="X70" s="27">
        <f>SUM(X41:X67)-X53-X54-X55</f>
        <v>99.999999999999986</v>
      </c>
      <c r="Y70" s="27">
        <f t="shared" ref="Y70:AB70" si="186">SUM(Y41:Y67)-Y53-Y54-Y55</f>
        <v>100</v>
      </c>
      <c r="Z70" s="27">
        <f t="shared" si="186"/>
        <v>100</v>
      </c>
      <c r="AA70" s="27">
        <f t="shared" si="186"/>
        <v>99.999999999999986</v>
      </c>
      <c r="AB70" s="27">
        <f t="shared" si="186"/>
        <v>100</v>
      </c>
      <c r="AC70" s="27">
        <f t="shared" ref="AC70" si="187">SUM(AC41:AC67)-AC53-AC54-AC55</f>
        <v>100.00000000000001</v>
      </c>
      <c r="AD70" s="27">
        <f t="shared" ref="AD70:AE70" si="188">SUM(AD41:AD67)-AD53-AD54-AD55</f>
        <v>100.00000000000001</v>
      </c>
      <c r="AE70" s="27">
        <f t="shared" si="188"/>
        <v>99.999999999999986</v>
      </c>
      <c r="AF70" s="27">
        <f t="shared" ref="AF70" si="189">SUM(AF41:AF67)-AF53-AF54-AF55</f>
        <v>100.00000000000001</v>
      </c>
    </row>
    <row r="71" spans="1:32" ht="15" customHeight="1" x14ac:dyDescent="0.15">
      <c r="A71" s="3" t="s">
        <v>1</v>
      </c>
      <c r="B71" s="26" t="e">
        <f>+B34/$B$33*100</f>
        <v>#DIV/0!</v>
      </c>
      <c r="C71" s="26" t="e">
        <f t="shared" ref="C71:D74" si="190">+C34/C$33*100</f>
        <v>#DIV/0!</v>
      </c>
      <c r="D71" s="26">
        <f t="shared" si="190"/>
        <v>63.688081448658785</v>
      </c>
      <c r="E71" s="26">
        <f t="shared" ref="E71:L71" si="191">+E34/E$33*100</f>
        <v>66.043059870806815</v>
      </c>
      <c r="F71" s="26">
        <f t="shared" si="191"/>
        <v>63.788692216890773</v>
      </c>
      <c r="G71" s="26">
        <f t="shared" si="191"/>
        <v>62.968928097868663</v>
      </c>
      <c r="H71" s="26">
        <f t="shared" si="191"/>
        <v>67.924655755707548</v>
      </c>
      <c r="I71" s="26">
        <f t="shared" si="191"/>
        <v>57.820858187254146</v>
      </c>
      <c r="J71" s="26">
        <f t="shared" si="191"/>
        <v>54.755466448302435</v>
      </c>
      <c r="K71" s="26">
        <f t="shared" si="191"/>
        <v>64.559711375368039</v>
      </c>
      <c r="L71" s="26">
        <f t="shared" si="191"/>
        <v>63.979262829665394</v>
      </c>
      <c r="M71" s="26">
        <f t="shared" ref="M71:N74" si="192">+M34/M$33*100</f>
        <v>73.264268511234974</v>
      </c>
      <c r="N71" s="26">
        <f t="shared" si="192"/>
        <v>62.307067782029691</v>
      </c>
      <c r="O71" s="26">
        <f t="shared" ref="O71:P74" si="193">+O34/O$33*100</f>
        <v>51.833408174661436</v>
      </c>
      <c r="P71" s="26">
        <f t="shared" si="193"/>
        <v>52.760410445715998</v>
      </c>
      <c r="Q71" s="26">
        <f t="shared" ref="Q71:R74" si="194">+Q34/Q$33*100</f>
        <v>58.841479420280592</v>
      </c>
      <c r="R71" s="26">
        <f t="shared" si="194"/>
        <v>60.536971267773097</v>
      </c>
      <c r="S71" s="26">
        <f t="shared" ref="S71:T74" si="195">+S34/S$33*100</f>
        <v>63.464714855912895</v>
      </c>
      <c r="T71" s="26">
        <f t="shared" si="195"/>
        <v>66.507654370024653</v>
      </c>
      <c r="U71" s="26">
        <f t="shared" ref="U71:V74" si="196">+U34/U$33*100</f>
        <v>69.411957190948812</v>
      </c>
      <c r="V71" s="26">
        <f t="shared" si="196"/>
        <v>60.348793792883605</v>
      </c>
      <c r="W71" s="26">
        <f t="shared" ref="W71:X74" si="197">+W34/W$33*100</f>
        <v>61.121630533038932</v>
      </c>
      <c r="X71" s="26">
        <f t="shared" si="197"/>
        <v>59.383891501574226</v>
      </c>
      <c r="Y71" s="26">
        <f t="shared" ref="Y71:AB71" si="198">+Y34/Y$33*100</f>
        <v>54.097715753905163</v>
      </c>
      <c r="Z71" s="26">
        <f t="shared" si="198"/>
        <v>48.862218173202685</v>
      </c>
      <c r="AA71" s="26">
        <f t="shared" si="198"/>
        <v>58.117366584306538</v>
      </c>
      <c r="AB71" s="26">
        <f t="shared" si="198"/>
        <v>60.240174660804449</v>
      </c>
      <c r="AC71" s="26">
        <f t="shared" ref="AC71" si="199">+AC34/AC$33*100</f>
        <v>60.299255066476235</v>
      </c>
      <c r="AD71" s="26">
        <f t="shared" ref="AD71:AE71" si="200">+AD34/AD$33*100</f>
        <v>55.348682560810893</v>
      </c>
      <c r="AE71" s="26">
        <f t="shared" si="200"/>
        <v>62.715283847698686</v>
      </c>
      <c r="AF71" s="26">
        <f t="shared" ref="AF71" si="201">+AF34/AF$33*100</f>
        <v>65.41644905805849</v>
      </c>
    </row>
    <row r="72" spans="1:32" ht="15" customHeight="1" x14ac:dyDescent="0.15">
      <c r="A72" s="3" t="s">
        <v>172</v>
      </c>
      <c r="B72" s="26" t="e">
        <f>+B35/$B$33*100</f>
        <v>#DIV/0!</v>
      </c>
      <c r="C72" s="26" t="e">
        <f t="shared" si="190"/>
        <v>#DIV/0!</v>
      </c>
      <c r="D72" s="26">
        <f t="shared" si="190"/>
        <v>36.311918551341215</v>
      </c>
      <c r="E72" s="26">
        <f t="shared" ref="E72:L72" si="202">+E35/E$33*100</f>
        <v>33.9569401291932</v>
      </c>
      <c r="F72" s="26">
        <f t="shared" si="202"/>
        <v>36.211307783109227</v>
      </c>
      <c r="G72" s="26">
        <f t="shared" si="202"/>
        <v>37.031071902131337</v>
      </c>
      <c r="H72" s="26">
        <f t="shared" si="202"/>
        <v>32.075344244292445</v>
      </c>
      <c r="I72" s="26">
        <f t="shared" si="202"/>
        <v>42.179141812745854</v>
      </c>
      <c r="J72" s="26">
        <f t="shared" si="202"/>
        <v>45.244533551697558</v>
      </c>
      <c r="K72" s="26">
        <f t="shared" si="202"/>
        <v>35.440288624631968</v>
      </c>
      <c r="L72" s="26">
        <f t="shared" si="202"/>
        <v>36.020737170334598</v>
      </c>
      <c r="M72" s="26">
        <f t="shared" si="192"/>
        <v>26.735731488765026</v>
      </c>
      <c r="N72" s="26">
        <f t="shared" si="192"/>
        <v>37.692932217970302</v>
      </c>
      <c r="O72" s="26">
        <f t="shared" si="193"/>
        <v>48.166591825338564</v>
      </c>
      <c r="P72" s="26">
        <f t="shared" si="193"/>
        <v>47.239589554284009</v>
      </c>
      <c r="Q72" s="26">
        <f t="shared" si="194"/>
        <v>41.158520579719408</v>
      </c>
      <c r="R72" s="26">
        <f t="shared" si="194"/>
        <v>39.463028732226903</v>
      </c>
      <c r="S72" s="26">
        <f t="shared" si="195"/>
        <v>36.535285144087098</v>
      </c>
      <c r="T72" s="26">
        <f t="shared" si="195"/>
        <v>33.49234562997534</v>
      </c>
      <c r="U72" s="26">
        <f t="shared" si="196"/>
        <v>30.588042809051185</v>
      </c>
      <c r="V72" s="26">
        <f t="shared" si="196"/>
        <v>39.651206207116388</v>
      </c>
      <c r="W72" s="26">
        <f t="shared" si="197"/>
        <v>38.878369466961068</v>
      </c>
      <c r="X72" s="26">
        <f t="shared" si="197"/>
        <v>40.616108498425774</v>
      </c>
      <c r="Y72" s="26">
        <f t="shared" ref="Y72:AB72" si="203">+Y35/Y$33*100</f>
        <v>45.90228424609483</v>
      </c>
      <c r="Z72" s="26">
        <f t="shared" si="203"/>
        <v>51.137781826797323</v>
      </c>
      <c r="AA72" s="26">
        <f t="shared" si="203"/>
        <v>41.882633415693462</v>
      </c>
      <c r="AB72" s="26">
        <f t="shared" si="203"/>
        <v>39.759825339195551</v>
      </c>
      <c r="AC72" s="26">
        <f t="shared" ref="AC72" si="204">+AC35/AC$33*100</f>
        <v>39.700744933523765</v>
      </c>
      <c r="AD72" s="26">
        <f t="shared" ref="AD72:AE72" si="205">+AD35/AD$33*100</f>
        <v>44.651317439189114</v>
      </c>
      <c r="AE72" s="26">
        <f t="shared" si="205"/>
        <v>37.284716152301307</v>
      </c>
      <c r="AF72" s="26">
        <f t="shared" ref="AF72" si="206">+AF35/AF$33*100</f>
        <v>34.58355094194151</v>
      </c>
    </row>
    <row r="73" spans="1:32" ht="15" customHeight="1" x14ac:dyDescent="0.15">
      <c r="A73" s="3" t="s">
        <v>12</v>
      </c>
      <c r="B73" s="26" t="e">
        <f>+B36/$B$33*100</f>
        <v>#DIV/0!</v>
      </c>
      <c r="C73" s="26" t="e">
        <f t="shared" si="190"/>
        <v>#DIV/0!</v>
      </c>
      <c r="D73" s="26">
        <f t="shared" si="190"/>
        <v>50.168698532784376</v>
      </c>
      <c r="E73" s="26">
        <f t="shared" ref="E73:L73" si="207">+E36/E$33*100</f>
        <v>53.80478316053906</v>
      </c>
      <c r="F73" s="26">
        <f t="shared" si="207"/>
        <v>54.677401989739948</v>
      </c>
      <c r="G73" s="26">
        <f t="shared" si="207"/>
        <v>53.657533445108271</v>
      </c>
      <c r="H73" s="26">
        <f t="shared" si="207"/>
        <v>56.733454924278334</v>
      </c>
      <c r="I73" s="26">
        <f t="shared" si="207"/>
        <v>56.270312970776551</v>
      </c>
      <c r="J73" s="26">
        <f t="shared" si="207"/>
        <v>63.690877690070558</v>
      </c>
      <c r="K73" s="26">
        <f t="shared" si="207"/>
        <v>56.277015167396783</v>
      </c>
      <c r="L73" s="26">
        <f t="shared" si="207"/>
        <v>51.100733881526892</v>
      </c>
      <c r="M73" s="26">
        <f t="shared" si="192"/>
        <v>54.470906372190989</v>
      </c>
      <c r="N73" s="26">
        <f t="shared" si="192"/>
        <v>57.642298159218086</v>
      </c>
      <c r="O73" s="26">
        <f t="shared" si="193"/>
        <v>56.676796481850012</v>
      </c>
      <c r="P73" s="26">
        <f t="shared" si="193"/>
        <v>51.293948812656524</v>
      </c>
      <c r="Q73" s="26">
        <f t="shared" si="194"/>
        <v>56.487908872150136</v>
      </c>
      <c r="R73" s="26">
        <f t="shared" si="194"/>
        <v>57.056187616064868</v>
      </c>
      <c r="S73" s="26">
        <f t="shared" si="195"/>
        <v>61.587423985956988</v>
      </c>
      <c r="T73" s="26">
        <f t="shared" si="195"/>
        <v>65.975517049247259</v>
      </c>
      <c r="U73" s="26">
        <f t="shared" si="196"/>
        <v>60.801201749207458</v>
      </c>
      <c r="V73" s="26">
        <f t="shared" si="196"/>
        <v>52.939386141584102</v>
      </c>
      <c r="W73" s="26">
        <f t="shared" si="197"/>
        <v>56.454409389309582</v>
      </c>
      <c r="X73" s="26">
        <f t="shared" si="197"/>
        <v>51.577897524184877</v>
      </c>
      <c r="Y73" s="26">
        <f t="shared" ref="Y73:AB73" si="208">+Y36/Y$33*100</f>
        <v>58.251160485378129</v>
      </c>
      <c r="Z73" s="26">
        <f t="shared" si="208"/>
        <v>56.184283202510386</v>
      </c>
      <c r="AA73" s="26">
        <f t="shared" si="208"/>
        <v>60.989644567835235</v>
      </c>
      <c r="AB73" s="26">
        <f t="shared" si="208"/>
        <v>57.5541886073391</v>
      </c>
      <c r="AC73" s="26">
        <f t="shared" ref="AC73" si="209">+AC36/AC$33*100</f>
        <v>60.851804777604613</v>
      </c>
      <c r="AD73" s="26">
        <f t="shared" ref="AD73:AE73" si="210">+AD36/AD$33*100</f>
        <v>61.252206001972787</v>
      </c>
      <c r="AE73" s="26">
        <f t="shared" si="210"/>
        <v>66.776895390645024</v>
      </c>
      <c r="AF73" s="26">
        <f t="shared" ref="AF73" si="211">+AF36/AF$33*100</f>
        <v>59.716752736260538</v>
      </c>
    </row>
    <row r="74" spans="1:32" ht="15" customHeight="1" x14ac:dyDescent="0.15">
      <c r="A74" s="3" t="s">
        <v>11</v>
      </c>
      <c r="B74" s="26" t="e">
        <f>+B37/$B$33*100</f>
        <v>#DIV/0!</v>
      </c>
      <c r="C74" s="26" t="e">
        <f t="shared" si="190"/>
        <v>#DIV/0!</v>
      </c>
      <c r="D74" s="26">
        <f t="shared" si="190"/>
        <v>49.831301467215624</v>
      </c>
      <c r="E74" s="26">
        <f t="shared" ref="E74:L74" si="212">+E37/E$33*100</f>
        <v>46.195216839460933</v>
      </c>
      <c r="F74" s="26">
        <f t="shared" si="212"/>
        <v>45.322598010260052</v>
      </c>
      <c r="G74" s="26">
        <f t="shared" si="212"/>
        <v>46.342466554891729</v>
      </c>
      <c r="H74" s="26">
        <f t="shared" si="212"/>
        <v>43.266545075721659</v>
      </c>
      <c r="I74" s="26">
        <f t="shared" si="212"/>
        <v>43.729687029223456</v>
      </c>
      <c r="J74" s="26">
        <f t="shared" si="212"/>
        <v>36.30912230992945</v>
      </c>
      <c r="K74" s="26">
        <f t="shared" si="212"/>
        <v>43.722984832603217</v>
      </c>
      <c r="L74" s="26">
        <f t="shared" si="212"/>
        <v>48.899266118473115</v>
      </c>
      <c r="M74" s="26">
        <f t="shared" si="192"/>
        <v>45.529093627809019</v>
      </c>
      <c r="N74" s="26">
        <f t="shared" si="192"/>
        <v>42.357701840781907</v>
      </c>
      <c r="O74" s="26">
        <f t="shared" si="193"/>
        <v>43.323203518149988</v>
      </c>
      <c r="P74" s="26">
        <f t="shared" si="193"/>
        <v>48.706051187343476</v>
      </c>
      <c r="Q74" s="26">
        <f t="shared" si="194"/>
        <v>43.512091127849864</v>
      </c>
      <c r="R74" s="26">
        <f t="shared" si="194"/>
        <v>42.943812383935132</v>
      </c>
      <c r="S74" s="26">
        <f t="shared" si="195"/>
        <v>38.412576014043012</v>
      </c>
      <c r="T74" s="26">
        <f t="shared" si="195"/>
        <v>34.024482950752748</v>
      </c>
      <c r="U74" s="26">
        <f t="shared" si="196"/>
        <v>39.198798250792535</v>
      </c>
      <c r="V74" s="26">
        <f t="shared" si="196"/>
        <v>47.060613858415898</v>
      </c>
      <c r="W74" s="26">
        <f t="shared" si="197"/>
        <v>43.545590610690418</v>
      </c>
      <c r="X74" s="26">
        <f t="shared" si="197"/>
        <v>58.274352412954265</v>
      </c>
      <c r="Y74" s="26">
        <f t="shared" ref="Y74:AB74" si="213">+Y37/Y$33*100</f>
        <v>45.246747492892133</v>
      </c>
      <c r="Z74" s="26">
        <f t="shared" si="213"/>
        <v>46.324099074813709</v>
      </c>
      <c r="AA74" s="26">
        <f t="shared" si="213"/>
        <v>39.952028902415982</v>
      </c>
      <c r="AB74" s="26">
        <f t="shared" si="213"/>
        <v>43.29510472744748</v>
      </c>
      <c r="AC74" s="26">
        <f t="shared" ref="AC74" si="214">+AC37/AC$33*100</f>
        <v>40.229555246432369</v>
      </c>
      <c r="AD74" s="26">
        <f t="shared" ref="AD74:AE74" si="215">+AD37/AD$33*100</f>
        <v>38.747793998027213</v>
      </c>
      <c r="AE74" s="26">
        <f t="shared" si="215"/>
        <v>33.334861861597695</v>
      </c>
      <c r="AF74" s="26">
        <f t="shared" ref="AF74" si="216">+AF37/AF$33*100</f>
        <v>40.36280744320031</v>
      </c>
    </row>
    <row r="75" spans="1:32" ht="15" customHeight="1" x14ac:dyDescent="0.15"/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2"/>
  <pageMargins left="0.78740157480314965" right="0.78740157480314965" top="0.47244094488188981" bottom="0.55118110236220474" header="0.51181102362204722" footer="0.31496062992125984"/>
  <pageSetup paperSize="9" firstPageNumber="2" orientation="landscape" useFirstPageNumber="1" horizontalDpi="4294967292" r:id="rId1"/>
  <headerFooter alignWithMargins="0">
    <oddFooter>&amp;C-&amp;P--</oddFooter>
  </headerFooter>
  <rowBreaks count="1" manualBreakCount="1">
    <brk id="37" max="16383" man="1"/>
  </rowBreaks>
  <colBreaks count="1" manualBreakCount="1">
    <brk id="12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16"/>
  <sheetViews>
    <sheetView view="pageBreakPreview" zoomScaleNormal="100" zoomScaleSheetLayoutView="100" workbookViewId="0">
      <pane xSplit="1" ySplit="3" topLeftCell="S23" activePane="bottomRight" state="frozen"/>
      <selection pane="topRight" activeCell="B1" sqref="B1"/>
      <selection pane="bottomLeft" activeCell="A2" sqref="A2"/>
      <selection pane="bottomRight" activeCell="Y35" sqref="Y35"/>
    </sheetView>
  </sheetViews>
  <sheetFormatPr defaultColWidth="9" defaultRowHeight="12" x14ac:dyDescent="0.15"/>
  <cols>
    <col min="1" max="1" width="24.77734375" style="13" customWidth="1"/>
    <col min="2" max="3" width="8.6640625" style="13" hidden="1" customWidth="1"/>
    <col min="4" max="9" width="9.77734375" style="13" customWidth="1"/>
    <col min="10" max="11" width="9.77734375" style="10" customWidth="1"/>
    <col min="12" max="32" width="9.77734375" style="13" customWidth="1"/>
    <col min="33" max="16384" width="9" style="13"/>
  </cols>
  <sheetData>
    <row r="1" spans="1:32" ht="18" customHeight="1" x14ac:dyDescent="0.2">
      <c r="A1" s="30" t="s">
        <v>97</v>
      </c>
      <c r="K1" s="71" t="str">
        <f>財政指標!$L$1</f>
        <v>市貝町</v>
      </c>
      <c r="U1" s="71" t="str">
        <f>財政指標!$L$1</f>
        <v>市貝町</v>
      </c>
      <c r="W1" s="71"/>
      <c r="AE1" s="71" t="str">
        <f>財政指標!$L$1</f>
        <v>市貝町</v>
      </c>
    </row>
    <row r="2" spans="1:32" ht="18" customHeight="1" x14ac:dyDescent="0.15">
      <c r="K2" s="13"/>
      <c r="L2" s="22" t="s">
        <v>169</v>
      </c>
      <c r="U2" s="18"/>
      <c r="V2" s="18" t="s">
        <v>169</v>
      </c>
      <c r="W2" s="22"/>
      <c r="X2" s="22"/>
      <c r="Y2" s="18"/>
      <c r="Z2" s="18"/>
      <c r="AA2" s="18"/>
      <c r="AB2" s="18"/>
      <c r="AC2" s="18"/>
      <c r="AE2" s="18"/>
      <c r="AF2" s="18" t="s">
        <v>169</v>
      </c>
    </row>
    <row r="3" spans="1:32" ht="18" customHeight="1" x14ac:dyDescent="0.15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82</v>
      </c>
      <c r="L3" s="7" t="s">
        <v>83</v>
      </c>
      <c r="M3" s="7" t="s">
        <v>174</v>
      </c>
      <c r="N3" s="7" t="s">
        <v>182</v>
      </c>
      <c r="O3" s="2" t="s">
        <v>185</v>
      </c>
      <c r="P3" s="2" t="s">
        <v>187</v>
      </c>
      <c r="Q3" s="2" t="s">
        <v>191</v>
      </c>
      <c r="R3" s="2" t="s">
        <v>199</v>
      </c>
      <c r="S3" s="2" t="s">
        <v>201</v>
      </c>
      <c r="T3" s="2" t="s">
        <v>210</v>
      </c>
      <c r="U3" s="2" t="s">
        <v>215</v>
      </c>
      <c r="V3" s="2" t="s">
        <v>218</v>
      </c>
      <c r="W3" s="2" t="s">
        <v>221</v>
      </c>
      <c r="X3" s="2" t="s">
        <v>222</v>
      </c>
      <c r="Y3" s="48" t="s">
        <v>226</v>
      </c>
      <c r="Z3" s="48" t="s">
        <v>228</v>
      </c>
      <c r="AA3" s="48" t="s">
        <v>230</v>
      </c>
      <c r="AB3" s="48" t="s">
        <v>232</v>
      </c>
      <c r="AC3" s="48" t="s">
        <v>236</v>
      </c>
      <c r="AD3" s="48" t="s">
        <v>239</v>
      </c>
      <c r="AE3" s="48" t="str">
        <f>財政指標!AF3</f>
        <v>１８(H30)</v>
      </c>
      <c r="AF3" s="48" t="str">
        <f>財政指標!AG3</f>
        <v>１９(R１)</v>
      </c>
    </row>
    <row r="4" spans="1:32" ht="18" customHeight="1" x14ac:dyDescent="0.15">
      <c r="A4" s="14" t="s">
        <v>40</v>
      </c>
      <c r="B4" s="16">
        <f t="shared" ref="B4:J4" si="0">SUM(B5:B8)</f>
        <v>0</v>
      </c>
      <c r="C4" s="16">
        <f t="shared" si="0"/>
        <v>0</v>
      </c>
      <c r="D4" s="16">
        <f t="shared" si="0"/>
        <v>938757</v>
      </c>
      <c r="E4" s="16">
        <f t="shared" si="0"/>
        <v>1098301</v>
      </c>
      <c r="F4" s="16">
        <f t="shared" si="0"/>
        <v>1058629</v>
      </c>
      <c r="G4" s="16">
        <f t="shared" si="0"/>
        <v>1098722</v>
      </c>
      <c r="H4" s="16">
        <f t="shared" si="0"/>
        <v>1047607</v>
      </c>
      <c r="I4" s="16">
        <f t="shared" si="0"/>
        <v>1037615</v>
      </c>
      <c r="J4" s="16">
        <f t="shared" si="0"/>
        <v>1200260</v>
      </c>
      <c r="K4" s="16">
        <f t="shared" ref="K4:P4" si="1">SUM(K5:K8)</f>
        <v>818905</v>
      </c>
      <c r="L4" s="16">
        <f t="shared" si="1"/>
        <v>832538</v>
      </c>
      <c r="M4" s="16">
        <f t="shared" si="1"/>
        <v>1148502</v>
      </c>
      <c r="N4" s="16">
        <f t="shared" si="1"/>
        <v>1224900</v>
      </c>
      <c r="O4" s="16">
        <f t="shared" si="1"/>
        <v>1132034</v>
      </c>
      <c r="P4" s="16">
        <f t="shared" si="1"/>
        <v>1112994</v>
      </c>
      <c r="Q4" s="16">
        <f>SUM(Q5:Q8)</f>
        <v>1041157</v>
      </c>
      <c r="R4" s="16">
        <f>SUM(R5:R8)</f>
        <v>1044414</v>
      </c>
      <c r="S4" s="16">
        <f>SUM(S5:S8)</f>
        <v>1025428</v>
      </c>
      <c r="T4" s="16">
        <f>SUM(T5:T8)</f>
        <v>1025513</v>
      </c>
      <c r="U4" s="16">
        <f>SUM(U5:U8)</f>
        <v>1277845</v>
      </c>
      <c r="V4" s="16">
        <v>1087083</v>
      </c>
      <c r="W4" s="16">
        <v>1116870</v>
      </c>
      <c r="X4" s="16">
        <v>1080582</v>
      </c>
      <c r="Y4" s="78">
        <f>SUM(Y5:Y8)</f>
        <v>1211446</v>
      </c>
      <c r="Z4" s="78">
        <f t="shared" ref="Z4:AB4" si="2">SUM(Z5:Z8)</f>
        <v>1163971</v>
      </c>
      <c r="AA4" s="78">
        <f t="shared" si="2"/>
        <v>1201320</v>
      </c>
      <c r="AB4" s="78">
        <f t="shared" si="2"/>
        <v>1094784</v>
      </c>
      <c r="AC4" s="78">
        <f t="shared" ref="AC4" si="3">SUM(AC5:AC8)</f>
        <v>1199636</v>
      </c>
      <c r="AD4" s="78">
        <f t="shared" ref="AD4" si="4">SUM(AD5:AD8)</f>
        <v>1305699</v>
      </c>
      <c r="AE4" s="78">
        <v>1253941</v>
      </c>
      <c r="AF4" s="78">
        <v>1258218</v>
      </c>
    </row>
    <row r="5" spans="1:32" ht="18" customHeight="1" x14ac:dyDescent="0.15">
      <c r="A5" s="14" t="s">
        <v>41</v>
      </c>
      <c r="B5" s="16"/>
      <c r="C5" s="16"/>
      <c r="D5" s="16">
        <v>6033</v>
      </c>
      <c r="E5" s="16">
        <v>6104</v>
      </c>
      <c r="F5" s="16">
        <v>6049</v>
      </c>
      <c r="G5" s="16">
        <v>5375</v>
      </c>
      <c r="H5" s="16">
        <v>6354</v>
      </c>
      <c r="I5" s="16">
        <v>8394</v>
      </c>
      <c r="J5" s="16">
        <v>8488</v>
      </c>
      <c r="K5" s="16">
        <v>8435</v>
      </c>
      <c r="L5" s="16">
        <v>6947</v>
      </c>
      <c r="M5" s="16">
        <v>12895</v>
      </c>
      <c r="N5" s="16">
        <v>12475</v>
      </c>
      <c r="O5" s="16">
        <v>8239</v>
      </c>
      <c r="P5" s="16">
        <v>7986</v>
      </c>
      <c r="Q5" s="16">
        <v>12024</v>
      </c>
      <c r="R5" s="16">
        <v>14228</v>
      </c>
      <c r="S5" s="16">
        <v>17208</v>
      </c>
      <c r="T5" s="16">
        <v>17862</v>
      </c>
      <c r="U5" s="16">
        <v>17927</v>
      </c>
      <c r="V5" s="16">
        <v>18382</v>
      </c>
      <c r="W5" s="16">
        <v>17749</v>
      </c>
      <c r="X5" s="16">
        <v>17714</v>
      </c>
      <c r="Y5" s="78">
        <v>17531</v>
      </c>
      <c r="Z5" s="78">
        <v>17703</v>
      </c>
      <c r="AA5" s="78">
        <v>20307</v>
      </c>
      <c r="AB5" s="78">
        <v>20325</v>
      </c>
      <c r="AC5" s="78">
        <v>20982</v>
      </c>
      <c r="AD5" s="78">
        <v>21743</v>
      </c>
      <c r="AE5" s="78">
        <v>21092</v>
      </c>
      <c r="AF5" s="78">
        <v>21449</v>
      </c>
    </row>
    <row r="6" spans="1:32" ht="18" customHeight="1" x14ac:dyDescent="0.15">
      <c r="A6" s="14" t="s">
        <v>42</v>
      </c>
      <c r="B6" s="17"/>
      <c r="C6" s="17"/>
      <c r="D6" s="17">
        <v>372232</v>
      </c>
      <c r="E6" s="17">
        <v>465486</v>
      </c>
      <c r="F6" s="17">
        <v>459841</v>
      </c>
      <c r="G6" s="17">
        <v>403109</v>
      </c>
      <c r="H6" s="17">
        <v>409509</v>
      </c>
      <c r="I6" s="17">
        <v>390918</v>
      </c>
      <c r="J6" s="17">
        <v>451396</v>
      </c>
      <c r="K6" s="17">
        <v>396547</v>
      </c>
      <c r="L6" s="17">
        <v>390098</v>
      </c>
      <c r="M6" s="17">
        <v>379580</v>
      </c>
      <c r="N6" s="17">
        <v>387106</v>
      </c>
      <c r="O6" s="17">
        <v>368443</v>
      </c>
      <c r="P6" s="17">
        <v>357152</v>
      </c>
      <c r="Q6" s="17">
        <v>349835</v>
      </c>
      <c r="R6" s="17">
        <v>369119</v>
      </c>
      <c r="S6" s="17">
        <v>408996</v>
      </c>
      <c r="T6" s="17">
        <v>548221</v>
      </c>
      <c r="U6" s="17">
        <v>558964</v>
      </c>
      <c r="V6" s="17">
        <v>553702</v>
      </c>
      <c r="W6" s="17">
        <v>499579</v>
      </c>
      <c r="X6" s="17">
        <v>485225</v>
      </c>
      <c r="Y6" s="17">
        <v>507942</v>
      </c>
      <c r="Z6" s="17">
        <v>521027</v>
      </c>
      <c r="AA6" s="17">
        <v>521724</v>
      </c>
      <c r="AB6" s="17">
        <v>524475</v>
      </c>
      <c r="AC6" s="17">
        <v>540433</v>
      </c>
      <c r="AD6" s="17">
        <v>555751</v>
      </c>
      <c r="AE6" s="17">
        <v>548996</v>
      </c>
      <c r="AF6" s="17">
        <v>567804</v>
      </c>
    </row>
    <row r="7" spans="1:32" ht="18" customHeight="1" x14ac:dyDescent="0.15">
      <c r="A7" s="14" t="s">
        <v>43</v>
      </c>
      <c r="B7" s="17"/>
      <c r="C7" s="17"/>
      <c r="D7" s="17">
        <v>18122</v>
      </c>
      <c r="E7" s="17">
        <v>18871</v>
      </c>
      <c r="F7" s="17">
        <v>18180</v>
      </c>
      <c r="G7" s="17">
        <v>21579</v>
      </c>
      <c r="H7" s="17">
        <v>22325</v>
      </c>
      <c r="I7" s="17">
        <v>22937</v>
      </c>
      <c r="J7" s="17">
        <v>24251</v>
      </c>
      <c r="K7" s="17">
        <v>23413</v>
      </c>
      <c r="L7" s="17">
        <v>22363</v>
      </c>
      <c r="M7" s="17">
        <v>23507</v>
      </c>
      <c r="N7" s="17">
        <v>22965</v>
      </c>
      <c r="O7" s="17">
        <v>25299</v>
      </c>
      <c r="P7" s="17">
        <v>23461</v>
      </c>
      <c r="Q7" s="17">
        <v>21721</v>
      </c>
      <c r="R7" s="17">
        <v>24770</v>
      </c>
      <c r="S7" s="17">
        <v>26210</v>
      </c>
      <c r="T7" s="17">
        <v>25034</v>
      </c>
      <c r="U7" s="17">
        <v>22698</v>
      </c>
      <c r="V7" s="17">
        <v>21662</v>
      </c>
      <c r="W7" s="17">
        <v>24020</v>
      </c>
      <c r="X7" s="17">
        <v>25691</v>
      </c>
      <c r="Y7" s="17">
        <v>25989</v>
      </c>
      <c r="Z7" s="17">
        <v>24775</v>
      </c>
      <c r="AA7" s="17">
        <v>24579</v>
      </c>
      <c r="AB7" s="17">
        <v>26076</v>
      </c>
      <c r="AC7" s="17">
        <v>29358</v>
      </c>
      <c r="AD7" s="17">
        <v>32192</v>
      </c>
      <c r="AE7" s="17">
        <v>30957</v>
      </c>
      <c r="AF7" s="17">
        <v>31485</v>
      </c>
    </row>
    <row r="8" spans="1:32" ht="18" customHeight="1" x14ac:dyDescent="0.15">
      <c r="A8" s="14" t="s">
        <v>44</v>
      </c>
      <c r="B8" s="17"/>
      <c r="C8" s="17"/>
      <c r="D8" s="17">
        <v>542370</v>
      </c>
      <c r="E8" s="17">
        <v>607840</v>
      </c>
      <c r="F8" s="17">
        <v>574559</v>
      </c>
      <c r="G8" s="17">
        <v>668659</v>
      </c>
      <c r="H8" s="17">
        <v>609419</v>
      </c>
      <c r="I8" s="17">
        <v>615366</v>
      </c>
      <c r="J8" s="17">
        <v>716125</v>
      </c>
      <c r="K8" s="17">
        <v>390510</v>
      </c>
      <c r="L8" s="17">
        <v>413130</v>
      </c>
      <c r="M8" s="17">
        <v>732520</v>
      </c>
      <c r="N8" s="17">
        <v>802354</v>
      </c>
      <c r="O8" s="17">
        <v>730053</v>
      </c>
      <c r="P8" s="17">
        <v>724395</v>
      </c>
      <c r="Q8" s="17">
        <v>657577</v>
      </c>
      <c r="R8" s="17">
        <v>636297</v>
      </c>
      <c r="S8" s="17">
        <v>573014</v>
      </c>
      <c r="T8" s="17">
        <v>434396</v>
      </c>
      <c r="U8" s="17">
        <v>678256</v>
      </c>
      <c r="V8" s="17">
        <v>493337</v>
      </c>
      <c r="W8" s="17">
        <v>575522</v>
      </c>
      <c r="X8" s="17">
        <v>551952</v>
      </c>
      <c r="Y8" s="17">
        <v>659984</v>
      </c>
      <c r="Z8" s="17">
        <v>600466</v>
      </c>
      <c r="AA8" s="17">
        <v>634710</v>
      </c>
      <c r="AB8" s="17">
        <v>523908</v>
      </c>
      <c r="AC8" s="17">
        <v>608863</v>
      </c>
      <c r="AD8" s="17">
        <v>696013</v>
      </c>
      <c r="AE8" s="17">
        <v>652896</v>
      </c>
      <c r="AF8" s="17">
        <v>637480</v>
      </c>
    </row>
    <row r="9" spans="1:32" ht="18" customHeight="1" x14ac:dyDescent="0.15">
      <c r="A9" s="14" t="s">
        <v>45</v>
      </c>
      <c r="B9" s="16"/>
      <c r="C9" s="16"/>
      <c r="D9" s="16">
        <v>690456</v>
      </c>
      <c r="E9" s="16">
        <v>795501</v>
      </c>
      <c r="F9" s="16">
        <v>849900</v>
      </c>
      <c r="G9" s="16">
        <v>875880</v>
      </c>
      <c r="H9" s="16">
        <v>975930</v>
      </c>
      <c r="I9" s="16">
        <v>1008509</v>
      </c>
      <c r="J9" s="16">
        <v>1062841</v>
      </c>
      <c r="K9" s="16">
        <v>1018449</v>
      </c>
      <c r="L9" s="16">
        <v>986041</v>
      </c>
      <c r="M9" s="16">
        <v>923763</v>
      </c>
      <c r="N9" s="16">
        <v>927381</v>
      </c>
      <c r="O9" s="16">
        <v>919688</v>
      </c>
      <c r="P9" s="16">
        <v>864411</v>
      </c>
      <c r="Q9" s="16">
        <v>888093</v>
      </c>
      <c r="R9" s="16">
        <v>928586</v>
      </c>
      <c r="S9" s="16">
        <v>909981</v>
      </c>
      <c r="T9" s="16">
        <v>921006</v>
      </c>
      <c r="U9" s="16">
        <v>921228</v>
      </c>
      <c r="V9" s="16">
        <v>901721</v>
      </c>
      <c r="W9" s="16">
        <v>900081</v>
      </c>
      <c r="X9" s="16">
        <v>908898</v>
      </c>
      <c r="Y9" s="78">
        <v>843878</v>
      </c>
      <c r="Z9" s="78">
        <v>870534</v>
      </c>
      <c r="AA9" s="78">
        <v>887340</v>
      </c>
      <c r="AB9" s="78">
        <v>890424</v>
      </c>
      <c r="AC9" s="78">
        <v>972284</v>
      </c>
      <c r="AD9" s="78">
        <v>1058905</v>
      </c>
      <c r="AE9" s="78">
        <v>1103008</v>
      </c>
      <c r="AF9" s="78">
        <v>1130122</v>
      </c>
    </row>
    <row r="10" spans="1:32" ht="18" customHeight="1" x14ac:dyDescent="0.15">
      <c r="A10" s="14" t="s">
        <v>46</v>
      </c>
      <c r="B10" s="16"/>
      <c r="C10" s="16"/>
      <c r="D10" s="16">
        <v>690175</v>
      </c>
      <c r="E10" s="16">
        <v>795157</v>
      </c>
      <c r="F10" s="16">
        <v>849556</v>
      </c>
      <c r="G10" s="16">
        <v>875304</v>
      </c>
      <c r="H10" s="16">
        <v>975298</v>
      </c>
      <c r="I10" s="16">
        <v>1007875</v>
      </c>
      <c r="J10" s="16">
        <v>1062427</v>
      </c>
      <c r="K10" s="16">
        <v>1018029</v>
      </c>
      <c r="L10" s="16">
        <v>985621</v>
      </c>
      <c r="M10" s="16">
        <v>923343</v>
      </c>
      <c r="N10" s="16">
        <v>926961</v>
      </c>
      <c r="O10" s="16">
        <v>919417</v>
      </c>
      <c r="P10" s="16">
        <v>864137</v>
      </c>
      <c r="Q10" s="16">
        <v>887461</v>
      </c>
      <c r="R10" s="16">
        <v>927876</v>
      </c>
      <c r="S10" s="16">
        <v>909352</v>
      </c>
      <c r="T10" s="16">
        <v>920367</v>
      </c>
      <c r="U10" s="16">
        <v>921120</v>
      </c>
      <c r="V10" s="16">
        <v>901612</v>
      </c>
      <c r="W10" s="16">
        <v>899974</v>
      </c>
      <c r="X10" s="16">
        <v>908791</v>
      </c>
      <c r="Y10" s="78">
        <v>843788</v>
      </c>
      <c r="Z10" s="78">
        <v>870447</v>
      </c>
      <c r="AA10" s="78">
        <v>887259</v>
      </c>
      <c r="AB10" s="78">
        <v>890346</v>
      </c>
      <c r="AC10" s="78">
        <v>972207</v>
      </c>
      <c r="AD10" s="78">
        <v>1058830</v>
      </c>
      <c r="AE10" s="78">
        <v>1102935</v>
      </c>
      <c r="AF10" s="78">
        <v>1130050</v>
      </c>
    </row>
    <row r="11" spans="1:32" ht="18" customHeight="1" x14ac:dyDescent="0.15">
      <c r="A11" s="14" t="s">
        <v>47</v>
      </c>
      <c r="B11" s="16"/>
      <c r="C11" s="16"/>
      <c r="D11" s="16">
        <v>15503</v>
      </c>
      <c r="E11" s="16">
        <v>16041</v>
      </c>
      <c r="F11" s="16">
        <v>16513</v>
      </c>
      <c r="G11" s="16">
        <v>16817</v>
      </c>
      <c r="H11" s="16">
        <v>17183</v>
      </c>
      <c r="I11" s="16">
        <v>17475</v>
      </c>
      <c r="J11" s="16">
        <v>18017</v>
      </c>
      <c r="K11" s="16">
        <v>18193</v>
      </c>
      <c r="L11" s="16">
        <v>18435</v>
      </c>
      <c r="M11" s="16">
        <v>18811</v>
      </c>
      <c r="N11" s="16">
        <v>19316</v>
      </c>
      <c r="O11" s="16">
        <v>19693</v>
      </c>
      <c r="P11" s="16">
        <v>20213</v>
      </c>
      <c r="Q11" s="16">
        <v>21289</v>
      </c>
      <c r="R11" s="16">
        <v>22341</v>
      </c>
      <c r="S11" s="16">
        <v>23319</v>
      </c>
      <c r="T11" s="16">
        <v>24187</v>
      </c>
      <c r="U11" s="16">
        <v>24962</v>
      </c>
      <c r="V11" s="16">
        <v>25560</v>
      </c>
      <c r="W11" s="16">
        <v>26037</v>
      </c>
      <c r="X11" s="16">
        <v>26686</v>
      </c>
      <c r="Y11" s="78">
        <v>27396</v>
      </c>
      <c r="Z11" s="78">
        <v>27728</v>
      </c>
      <c r="AA11" s="78">
        <v>28649</v>
      </c>
      <c r="AB11" s="78">
        <v>29212</v>
      </c>
      <c r="AC11" s="78">
        <v>35444</v>
      </c>
      <c r="AD11" s="78">
        <v>37479</v>
      </c>
      <c r="AE11" s="78">
        <v>38582</v>
      </c>
      <c r="AF11" s="78">
        <v>40903</v>
      </c>
    </row>
    <row r="12" spans="1:32" ht="18" customHeight="1" x14ac:dyDescent="0.15">
      <c r="A12" s="14" t="s">
        <v>48</v>
      </c>
      <c r="B12" s="16"/>
      <c r="C12" s="16"/>
      <c r="D12" s="16">
        <v>46615</v>
      </c>
      <c r="E12" s="16">
        <v>45415</v>
      </c>
      <c r="F12" s="16">
        <v>47525</v>
      </c>
      <c r="G12" s="16">
        <v>48482</v>
      </c>
      <c r="H12" s="16">
        <v>49791</v>
      </c>
      <c r="I12" s="16">
        <v>52960</v>
      </c>
      <c r="J12" s="16">
        <v>64819</v>
      </c>
      <c r="K12" s="16">
        <v>64947</v>
      </c>
      <c r="L12" s="16">
        <v>72495</v>
      </c>
      <c r="M12" s="16">
        <v>74299</v>
      </c>
      <c r="N12" s="16">
        <v>73427</v>
      </c>
      <c r="O12" s="16">
        <v>73408</v>
      </c>
      <c r="P12" s="16">
        <v>76375</v>
      </c>
      <c r="Q12" s="16">
        <v>75361</v>
      </c>
      <c r="R12" s="16">
        <v>73227</v>
      </c>
      <c r="S12" s="16">
        <v>73875</v>
      </c>
      <c r="T12" s="16">
        <v>72817</v>
      </c>
      <c r="U12" s="16">
        <v>71786</v>
      </c>
      <c r="V12" s="16">
        <v>65484</v>
      </c>
      <c r="W12" s="16">
        <v>66619</v>
      </c>
      <c r="X12" s="16">
        <v>79205</v>
      </c>
      <c r="Y12" s="78">
        <v>74059</v>
      </c>
      <c r="Z12" s="78">
        <v>79090</v>
      </c>
      <c r="AA12" s="78">
        <v>69720</v>
      </c>
      <c r="AB12" s="78">
        <v>70350</v>
      </c>
      <c r="AC12" s="78">
        <v>65717</v>
      </c>
      <c r="AD12" s="78">
        <v>60146</v>
      </c>
      <c r="AE12" s="78">
        <v>61823</v>
      </c>
      <c r="AF12" s="78">
        <v>66836</v>
      </c>
    </row>
    <row r="13" spans="1:32" ht="18" customHeight="1" x14ac:dyDescent="0.15">
      <c r="A13" s="14" t="s">
        <v>49</v>
      </c>
      <c r="B13" s="16"/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</row>
    <row r="14" spans="1:32" ht="18" customHeight="1" x14ac:dyDescent="0.15">
      <c r="A14" s="14" t="s">
        <v>50</v>
      </c>
      <c r="B14" s="16"/>
      <c r="C14" s="16"/>
      <c r="D14" s="16">
        <v>9783</v>
      </c>
      <c r="E14" s="16">
        <v>8289</v>
      </c>
      <c r="F14" s="16">
        <v>8610</v>
      </c>
      <c r="G14" s="16">
        <v>3508</v>
      </c>
      <c r="H14" s="16">
        <v>10950</v>
      </c>
      <c r="I14" s="16">
        <v>6478</v>
      </c>
      <c r="J14" s="16">
        <v>6400</v>
      </c>
      <c r="K14" s="16">
        <v>5736</v>
      </c>
      <c r="L14" s="16">
        <v>6521</v>
      </c>
      <c r="M14" s="16">
        <v>5998</v>
      </c>
      <c r="N14" s="16">
        <v>4291</v>
      </c>
      <c r="O14" s="16">
        <v>3847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</row>
    <row r="15" spans="1:32" ht="18" customHeight="1" x14ac:dyDescent="0.15">
      <c r="A15" s="14" t="s">
        <v>51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1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16">
        <v>1</v>
      </c>
      <c r="W15" s="16">
        <v>1</v>
      </c>
      <c r="X15" s="16">
        <v>1</v>
      </c>
      <c r="Y15" s="78">
        <v>1</v>
      </c>
      <c r="Z15" s="78">
        <v>1</v>
      </c>
      <c r="AA15" s="78">
        <v>1</v>
      </c>
      <c r="AB15" s="78">
        <v>1</v>
      </c>
      <c r="AC15" s="78">
        <v>1</v>
      </c>
      <c r="AD15" s="78">
        <v>1</v>
      </c>
      <c r="AE15" s="78">
        <v>1</v>
      </c>
      <c r="AF15" s="78">
        <v>1</v>
      </c>
    </row>
    <row r="16" spans="1:32" ht="18" customHeight="1" x14ac:dyDescent="0.15">
      <c r="A16" s="14" t="s">
        <v>52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1</v>
      </c>
      <c r="Q16" s="16">
        <v>1</v>
      </c>
      <c r="R16" s="16">
        <v>1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78">
        <v>1</v>
      </c>
      <c r="Z16" s="78">
        <v>1</v>
      </c>
      <c r="AA16" s="78">
        <v>1</v>
      </c>
      <c r="AB16" s="78">
        <v>1</v>
      </c>
      <c r="AC16" s="78">
        <v>1</v>
      </c>
      <c r="AD16" s="78">
        <v>1</v>
      </c>
      <c r="AE16" s="78">
        <v>1</v>
      </c>
      <c r="AF16" s="78">
        <v>1</v>
      </c>
    </row>
    <row r="17" spans="1:32" ht="18" customHeight="1" x14ac:dyDescent="0.15">
      <c r="A17" s="14" t="s">
        <v>53</v>
      </c>
      <c r="B17" s="17">
        <f t="shared" ref="B17:J17" si="5">SUM(B18:B21)</f>
        <v>0</v>
      </c>
      <c r="C17" s="17">
        <f t="shared" si="5"/>
        <v>0</v>
      </c>
      <c r="D17" s="17">
        <f t="shared" si="5"/>
        <v>0</v>
      </c>
      <c r="E17" s="17">
        <f t="shared" si="5"/>
        <v>0</v>
      </c>
      <c r="F17" s="17">
        <f t="shared" si="5"/>
        <v>0</v>
      </c>
      <c r="G17" s="17">
        <f t="shared" si="5"/>
        <v>0</v>
      </c>
      <c r="H17" s="17">
        <f t="shared" si="5"/>
        <v>0</v>
      </c>
      <c r="I17" s="17">
        <f t="shared" si="5"/>
        <v>0</v>
      </c>
      <c r="J17" s="17">
        <f t="shared" si="5"/>
        <v>0</v>
      </c>
      <c r="K17" s="17">
        <f t="shared" ref="K17:P17" si="6">SUM(K18:K21)</f>
        <v>0</v>
      </c>
      <c r="L17" s="17">
        <f t="shared" si="6"/>
        <v>0</v>
      </c>
      <c r="M17" s="17">
        <f t="shared" si="6"/>
        <v>0</v>
      </c>
      <c r="N17" s="17">
        <f t="shared" si="6"/>
        <v>0</v>
      </c>
      <c r="O17" s="17">
        <f t="shared" si="6"/>
        <v>4</v>
      </c>
      <c r="P17" s="17">
        <f t="shared" si="6"/>
        <v>4</v>
      </c>
      <c r="Q17" s="17">
        <f t="shared" ref="Q17:X17" si="7">SUM(Q18:Q21)</f>
        <v>4</v>
      </c>
      <c r="R17" s="17">
        <f t="shared" si="7"/>
        <v>4</v>
      </c>
      <c r="S17" s="17">
        <f t="shared" si="7"/>
        <v>4</v>
      </c>
      <c r="T17" s="17">
        <f t="shared" si="7"/>
        <v>4</v>
      </c>
      <c r="U17" s="17">
        <f t="shared" si="7"/>
        <v>4</v>
      </c>
      <c r="V17" s="17">
        <f t="shared" si="7"/>
        <v>4</v>
      </c>
      <c r="W17" s="17">
        <f t="shared" si="7"/>
        <v>4</v>
      </c>
      <c r="X17" s="17">
        <f t="shared" si="7"/>
        <v>4</v>
      </c>
      <c r="Y17" s="17">
        <f t="shared" ref="Y17:AB17" si="8">SUM(Y18:Y21)</f>
        <v>4</v>
      </c>
      <c r="Z17" s="17">
        <f t="shared" si="8"/>
        <v>498</v>
      </c>
      <c r="AA17" s="17">
        <f t="shared" si="8"/>
        <v>1990</v>
      </c>
      <c r="AB17" s="17">
        <f t="shared" si="8"/>
        <v>1891</v>
      </c>
      <c r="AC17" s="17">
        <f t="shared" ref="AC17" si="9">SUM(AC18:AC21)</f>
        <v>1747</v>
      </c>
      <c r="AD17" s="17">
        <f t="shared" ref="AD17" si="10">SUM(AD18:AD21)</f>
        <v>1720</v>
      </c>
      <c r="AE17" s="17">
        <f t="shared" ref="AE17:AF17" si="11">SUM(AE18:AE21)</f>
        <v>1739</v>
      </c>
      <c r="AF17" s="17">
        <f t="shared" si="11"/>
        <v>2079</v>
      </c>
    </row>
    <row r="18" spans="1:32" ht="18" customHeight="1" x14ac:dyDescent="0.15">
      <c r="A18" s="14" t="s">
        <v>54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1</v>
      </c>
      <c r="P18" s="17">
        <v>1</v>
      </c>
      <c r="Q18" s="17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  <c r="W18" s="17">
        <v>1</v>
      </c>
      <c r="X18" s="17">
        <v>1</v>
      </c>
      <c r="Y18" s="17">
        <v>1</v>
      </c>
      <c r="Z18" s="17">
        <v>495</v>
      </c>
      <c r="AA18" s="17">
        <v>1987</v>
      </c>
      <c r="AB18" s="17">
        <v>1888</v>
      </c>
      <c r="AC18" s="17">
        <v>1744</v>
      </c>
      <c r="AD18" s="17">
        <v>1717</v>
      </c>
      <c r="AE18" s="17">
        <v>1736</v>
      </c>
      <c r="AF18" s="17">
        <v>2076</v>
      </c>
    </row>
    <row r="19" spans="1:32" ht="18" customHeight="1" x14ac:dyDescent="0.15">
      <c r="A19" s="14" t="s">
        <v>55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78">
        <v>1</v>
      </c>
      <c r="Z19" s="78">
        <v>1</v>
      </c>
      <c r="AA19" s="78">
        <v>1</v>
      </c>
      <c r="AB19" s="78">
        <v>1</v>
      </c>
      <c r="AC19" s="78">
        <v>1</v>
      </c>
      <c r="AD19" s="78">
        <v>1</v>
      </c>
      <c r="AE19" s="78">
        <v>1</v>
      </c>
      <c r="AF19" s="78">
        <v>1</v>
      </c>
    </row>
    <row r="20" spans="1:32" ht="18" customHeight="1" x14ac:dyDescent="0.15">
      <c r="A20" s="14" t="s">
        <v>56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1</v>
      </c>
      <c r="Q20" s="16">
        <v>1</v>
      </c>
      <c r="R20" s="16">
        <v>1</v>
      </c>
      <c r="S20" s="16">
        <v>1</v>
      </c>
      <c r="T20" s="16">
        <v>1</v>
      </c>
      <c r="U20" s="16">
        <v>1</v>
      </c>
      <c r="V20" s="16">
        <v>1</v>
      </c>
      <c r="W20" s="16">
        <v>1</v>
      </c>
      <c r="X20" s="16">
        <v>1</v>
      </c>
      <c r="Y20" s="78">
        <v>1</v>
      </c>
      <c r="Z20" s="78">
        <v>1</v>
      </c>
      <c r="AA20" s="78">
        <v>1</v>
      </c>
      <c r="AB20" s="78">
        <v>1</v>
      </c>
      <c r="AC20" s="78">
        <v>1</v>
      </c>
      <c r="AD20" s="78">
        <v>1</v>
      </c>
      <c r="AE20" s="78">
        <v>1</v>
      </c>
      <c r="AF20" s="78">
        <v>1</v>
      </c>
    </row>
    <row r="21" spans="1:32" ht="18" customHeight="1" x14ac:dyDescent="0.15">
      <c r="A21" s="14" t="s">
        <v>57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1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78">
        <v>1</v>
      </c>
      <c r="Z21" s="78">
        <v>1</v>
      </c>
      <c r="AA21" s="78">
        <v>1</v>
      </c>
      <c r="AB21" s="78">
        <v>1</v>
      </c>
      <c r="AC21" s="78">
        <v>1</v>
      </c>
      <c r="AD21" s="78">
        <v>1</v>
      </c>
      <c r="AE21" s="78">
        <v>1</v>
      </c>
      <c r="AF21" s="78">
        <v>1</v>
      </c>
    </row>
    <row r="22" spans="1:32" ht="18" customHeight="1" x14ac:dyDescent="0.15">
      <c r="A22" s="14" t="s">
        <v>58</v>
      </c>
      <c r="B22" s="17">
        <f t="shared" ref="B22:J22" si="12">+B4+B9+B11+B12+B13+B14+B15+B16+B17</f>
        <v>0</v>
      </c>
      <c r="C22" s="17">
        <f t="shared" si="12"/>
        <v>0</v>
      </c>
      <c r="D22" s="17">
        <f t="shared" si="12"/>
        <v>1701114</v>
      </c>
      <c r="E22" s="17">
        <f t="shared" si="12"/>
        <v>1963547</v>
      </c>
      <c r="F22" s="17">
        <f t="shared" si="12"/>
        <v>1981177</v>
      </c>
      <c r="G22" s="17">
        <f t="shared" si="12"/>
        <v>2043409</v>
      </c>
      <c r="H22" s="17">
        <f t="shared" si="12"/>
        <v>2101461</v>
      </c>
      <c r="I22" s="17">
        <f t="shared" si="12"/>
        <v>2123037</v>
      </c>
      <c r="J22" s="17">
        <f t="shared" si="12"/>
        <v>2352337</v>
      </c>
      <c r="K22" s="17">
        <f t="shared" ref="K22:P22" si="13">+K4+K9+K11+K12+K13+K14+K15+K16+K17</f>
        <v>1926230</v>
      </c>
      <c r="L22" s="17">
        <f t="shared" si="13"/>
        <v>1916030</v>
      </c>
      <c r="M22" s="17">
        <f t="shared" si="13"/>
        <v>2171373</v>
      </c>
      <c r="N22" s="17">
        <f t="shared" si="13"/>
        <v>2249315</v>
      </c>
      <c r="O22" s="17">
        <f t="shared" si="13"/>
        <v>2148676</v>
      </c>
      <c r="P22" s="17">
        <f t="shared" si="13"/>
        <v>2073999</v>
      </c>
      <c r="Q22" s="17">
        <f t="shared" ref="Q22:V22" si="14">+Q4+Q9+Q11+Q12+Q13+Q14+Q15+Q16+Q17</f>
        <v>2025906</v>
      </c>
      <c r="R22" s="17">
        <f t="shared" si="14"/>
        <v>2068574</v>
      </c>
      <c r="S22" s="17">
        <f t="shared" si="14"/>
        <v>2032609</v>
      </c>
      <c r="T22" s="17">
        <f t="shared" si="14"/>
        <v>2043529</v>
      </c>
      <c r="U22" s="17">
        <f t="shared" si="14"/>
        <v>2295827</v>
      </c>
      <c r="V22" s="17">
        <f t="shared" si="14"/>
        <v>2079854</v>
      </c>
      <c r="W22" s="17">
        <f>+W4+W9+W11+W12+W13+W14+W15+W16+W17</f>
        <v>2109613</v>
      </c>
      <c r="X22" s="17">
        <f>+X4+X9+X11+X12+X13+X14+X15+X16+X17</f>
        <v>2095377</v>
      </c>
      <c r="Y22" s="17">
        <f t="shared" ref="Y22:AB22" si="15">+Y4+Y9+Y11+Y12+Y13+Y14+Y15+Y16+Y17</f>
        <v>2156785</v>
      </c>
      <c r="Z22" s="17">
        <f t="shared" si="15"/>
        <v>2141823</v>
      </c>
      <c r="AA22" s="17">
        <f t="shared" si="15"/>
        <v>2189021</v>
      </c>
      <c r="AB22" s="17">
        <f t="shared" si="15"/>
        <v>2086663</v>
      </c>
      <c r="AC22" s="17">
        <f t="shared" ref="AC22" si="16">+AC4+AC9+AC11+AC12+AC13+AC14+AC15+AC16+AC17</f>
        <v>2274830</v>
      </c>
      <c r="AD22" s="17">
        <f t="shared" ref="AD22" si="17">+AD4+AD9+AD11+AD12+AD13+AD14+AD15+AD16+AD17</f>
        <v>2463951</v>
      </c>
      <c r="AE22" s="17">
        <f t="shared" ref="AE22:AF22" si="18">+AE4+AE9+AE11+AE12+AE13+AE14+AE15+AE16+AE17</f>
        <v>2459095</v>
      </c>
      <c r="AF22" s="17">
        <f t="shared" si="18"/>
        <v>2498160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0" t="s">
        <v>100</v>
      </c>
      <c r="K30" s="71" t="str">
        <f>財政指標!$L$1</f>
        <v>市貝町</v>
      </c>
      <c r="M30" s="71"/>
      <c r="P30" s="71"/>
      <c r="R30" s="71"/>
      <c r="S30" s="71"/>
      <c r="T30" s="71"/>
      <c r="U30" s="71" t="str">
        <f>財政指標!$L$1</f>
        <v>市貝町</v>
      </c>
      <c r="W30" s="71"/>
      <c r="X30" s="71"/>
      <c r="Y30" s="71"/>
      <c r="Z30" s="71"/>
      <c r="AA30" s="71"/>
      <c r="AB30" s="71"/>
      <c r="AC30" s="71"/>
      <c r="AE30" s="71" t="str">
        <f>財政指標!$L$1</f>
        <v>市貝町</v>
      </c>
    </row>
    <row r="31" spans="1:32" ht="18" customHeight="1" x14ac:dyDescent="0.15">
      <c r="K31" s="18"/>
      <c r="L31" s="18" t="s">
        <v>244</v>
      </c>
      <c r="U31" s="18"/>
      <c r="V31" s="18" t="s">
        <v>244</v>
      </c>
      <c r="AE31" s="18"/>
      <c r="AF31" s="18" t="s">
        <v>244</v>
      </c>
    </row>
    <row r="32" spans="1:32" ht="18" customHeight="1" x14ac:dyDescent="0.15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82</v>
      </c>
      <c r="L32" s="7" t="s">
        <v>83</v>
      </c>
      <c r="M32" s="7" t="s">
        <v>174</v>
      </c>
      <c r="N32" s="7" t="s">
        <v>182</v>
      </c>
      <c r="O32" s="2" t="s">
        <v>185</v>
      </c>
      <c r="P32" s="2" t="s">
        <v>187</v>
      </c>
      <c r="Q32" s="2" t="s">
        <v>191</v>
      </c>
      <c r="R32" s="2" t="s">
        <v>199</v>
      </c>
      <c r="S32" s="2" t="s">
        <v>201</v>
      </c>
      <c r="T32" s="2" t="s">
        <v>210</v>
      </c>
      <c r="U32" s="2" t="s">
        <v>215</v>
      </c>
      <c r="V32" s="2" t="s">
        <v>218</v>
      </c>
      <c r="W32" s="2" t="s">
        <v>221</v>
      </c>
      <c r="X32" s="2" t="s">
        <v>222</v>
      </c>
      <c r="Y32" s="48" t="s">
        <v>226</v>
      </c>
      <c r="Z32" s="48" t="s">
        <v>228</v>
      </c>
      <c r="AA32" s="48" t="s">
        <v>230</v>
      </c>
      <c r="AB32" s="48" t="s">
        <v>232</v>
      </c>
      <c r="AC32" s="48" t="s">
        <v>236</v>
      </c>
      <c r="AD32" s="48" t="s">
        <v>238</v>
      </c>
      <c r="AE32" s="48" t="str">
        <f>AE3</f>
        <v>１８(H30)</v>
      </c>
      <c r="AF32" s="48" t="str">
        <f>AF3</f>
        <v>１９(R１)</v>
      </c>
    </row>
    <row r="33" spans="1:32" ht="18" customHeight="1" x14ac:dyDescent="0.15">
      <c r="A33" s="14" t="s">
        <v>40</v>
      </c>
      <c r="B33" s="31" t="e">
        <f>B4/B$22*100</f>
        <v>#DIV/0!</v>
      </c>
      <c r="C33" s="31" t="e">
        <f>C4/C$22*100</f>
        <v>#DIV/0!</v>
      </c>
      <c r="D33" s="31">
        <f t="shared" ref="D33:L33" si="19">D4/D$22*100</f>
        <v>55.184837700471576</v>
      </c>
      <c r="E33" s="31">
        <f t="shared" si="19"/>
        <v>55.934540909894181</v>
      </c>
      <c r="F33" s="31">
        <f t="shared" si="19"/>
        <v>53.434347360180332</v>
      </c>
      <c r="G33" s="31">
        <f t="shared" si="19"/>
        <v>53.769069236750944</v>
      </c>
      <c r="H33" s="31">
        <f t="shared" si="19"/>
        <v>49.851365312037672</v>
      </c>
      <c r="I33" s="31">
        <f t="shared" si="19"/>
        <v>48.874089335230614</v>
      </c>
      <c r="J33" s="31">
        <f t="shared" si="19"/>
        <v>51.024151726559587</v>
      </c>
      <c r="K33" s="31">
        <f t="shared" si="19"/>
        <v>42.513355102973165</v>
      </c>
      <c r="L33" s="31">
        <f t="shared" si="19"/>
        <v>43.45119857204741</v>
      </c>
      <c r="M33" s="31">
        <f t="shared" ref="M33:N50" si="20">M4/M$22*100</f>
        <v>52.892893114172459</v>
      </c>
      <c r="N33" s="31">
        <f t="shared" si="20"/>
        <v>54.456579002940899</v>
      </c>
      <c r="O33" s="31">
        <f t="shared" ref="O33:P50" si="21">O4/O$22*100</f>
        <v>52.685188460242493</v>
      </c>
      <c r="P33" s="31">
        <f t="shared" si="21"/>
        <v>53.664153164972596</v>
      </c>
      <c r="Q33" s="31">
        <f t="shared" ref="Q33:R50" si="22">Q4/Q$22*100</f>
        <v>51.392167257513435</v>
      </c>
      <c r="R33" s="31">
        <f t="shared" si="22"/>
        <v>50.489564308552659</v>
      </c>
      <c r="S33" s="31">
        <f t="shared" ref="S33:T50" si="23">S4/S$22*100</f>
        <v>50.448856617283496</v>
      </c>
      <c r="T33" s="31">
        <f t="shared" si="23"/>
        <v>50.183432679448146</v>
      </c>
      <c r="U33" s="31">
        <f t="shared" ref="U33:V50" si="24">U4/U$22*100</f>
        <v>55.659463888176241</v>
      </c>
      <c r="V33" s="31">
        <f t="shared" si="24"/>
        <v>52.267274529846809</v>
      </c>
      <c r="W33" s="31">
        <f t="shared" ref="W33:X50" si="25">W4/W$22*100</f>
        <v>52.941937691889464</v>
      </c>
      <c r="X33" s="31">
        <f t="shared" si="25"/>
        <v>51.569812973989883</v>
      </c>
      <c r="Y33" s="79">
        <f t="shared" ref="Y33:AB33" si="26">Y4/Y$22*100</f>
        <v>56.169066457713676</v>
      </c>
      <c r="Z33" s="79">
        <f t="shared" si="26"/>
        <v>54.344873502619031</v>
      </c>
      <c r="AA33" s="79">
        <f t="shared" si="26"/>
        <v>54.879327333999996</v>
      </c>
      <c r="AB33" s="79">
        <f t="shared" si="26"/>
        <v>52.465779093222054</v>
      </c>
      <c r="AC33" s="79">
        <f t="shared" ref="AC33" si="27">AC4/AC$22*100</f>
        <v>52.735193399067185</v>
      </c>
      <c r="AD33" s="79">
        <f t="shared" ref="AD33" si="28">AD4/AD$22*100</f>
        <v>52.99208466402132</v>
      </c>
      <c r="AE33" s="79">
        <f t="shared" ref="AE33:AF33" si="29">AE4/AE$22*100</f>
        <v>50.991970623339078</v>
      </c>
      <c r="AF33" s="79">
        <f t="shared" si="29"/>
        <v>50.365789220866553</v>
      </c>
    </row>
    <row r="34" spans="1:32" ht="18" customHeight="1" x14ac:dyDescent="0.15">
      <c r="A34" s="14" t="s">
        <v>41</v>
      </c>
      <c r="B34" s="31" t="e">
        <f t="shared" ref="B34:C50" si="30">B5/B$22*100</f>
        <v>#DIV/0!</v>
      </c>
      <c r="C34" s="31" t="e">
        <f t="shared" si="30"/>
        <v>#DIV/0!</v>
      </c>
      <c r="D34" s="31">
        <f t="shared" ref="D34:L34" si="31">D5/D$22*100</f>
        <v>0.35464995291320867</v>
      </c>
      <c r="E34" s="31">
        <f t="shared" si="31"/>
        <v>0.31086599913320129</v>
      </c>
      <c r="F34" s="31">
        <f t="shared" si="31"/>
        <v>0.3053235526154402</v>
      </c>
      <c r="G34" s="31">
        <f t="shared" si="31"/>
        <v>0.26304083029878012</v>
      </c>
      <c r="H34" s="31">
        <f t="shared" si="31"/>
        <v>0.30236107165443471</v>
      </c>
      <c r="I34" s="31">
        <f t="shared" si="31"/>
        <v>0.39537700002402215</v>
      </c>
      <c r="J34" s="31">
        <f t="shared" si="31"/>
        <v>0.36083265280442384</v>
      </c>
      <c r="K34" s="31">
        <f t="shared" si="31"/>
        <v>0.43790201585480443</v>
      </c>
      <c r="L34" s="31">
        <f t="shared" si="31"/>
        <v>0.36257261107602701</v>
      </c>
      <c r="M34" s="31">
        <f t="shared" si="20"/>
        <v>0.59386388243751764</v>
      </c>
      <c r="N34" s="31">
        <f t="shared" si="20"/>
        <v>0.55461329338042908</v>
      </c>
      <c r="O34" s="31">
        <f t="shared" si="21"/>
        <v>0.38344543337385439</v>
      </c>
      <c r="P34" s="31">
        <f t="shared" si="21"/>
        <v>0.38505322326577784</v>
      </c>
      <c r="Q34" s="31">
        <f t="shared" si="22"/>
        <v>0.59351223600700131</v>
      </c>
      <c r="R34" s="31">
        <f t="shared" si="22"/>
        <v>0.68781682453709658</v>
      </c>
      <c r="S34" s="31">
        <f t="shared" si="23"/>
        <v>0.84659666468071326</v>
      </c>
      <c r="T34" s="31">
        <f t="shared" si="23"/>
        <v>0.87407616921511766</v>
      </c>
      <c r="U34" s="31">
        <f t="shared" si="24"/>
        <v>0.78085151886444404</v>
      </c>
      <c r="V34" s="31">
        <f t="shared" si="24"/>
        <v>0.88381203680642972</v>
      </c>
      <c r="W34" s="31">
        <f t="shared" si="25"/>
        <v>0.84133914608982785</v>
      </c>
      <c r="X34" s="31">
        <f t="shared" si="25"/>
        <v>0.84538486391708989</v>
      </c>
      <c r="Y34" s="79">
        <f t="shared" ref="Y34:AB34" si="32">Y5/Y$22*100</f>
        <v>0.81283020792522198</v>
      </c>
      <c r="Z34" s="79">
        <f t="shared" si="32"/>
        <v>0.82653888766718808</v>
      </c>
      <c r="AA34" s="79">
        <f t="shared" si="32"/>
        <v>0.92767497433784329</v>
      </c>
      <c r="AB34" s="79">
        <f t="shared" si="32"/>
        <v>0.97404324512391316</v>
      </c>
      <c r="AC34" s="79">
        <f t="shared" ref="AC34" si="33">AC5/AC$22*100</f>
        <v>0.92235463748939484</v>
      </c>
      <c r="AD34" s="79">
        <f t="shared" ref="AD34" si="34">AD5/AD$22*100</f>
        <v>0.88244449666409763</v>
      </c>
      <c r="AE34" s="79">
        <f t="shared" ref="AE34:AF34" si="35">AE5/AE$22*100</f>
        <v>0.85771391507851458</v>
      </c>
      <c r="AF34" s="79">
        <f t="shared" si="35"/>
        <v>0.85859192365581072</v>
      </c>
    </row>
    <row r="35" spans="1:32" ht="18" customHeight="1" x14ac:dyDescent="0.15">
      <c r="A35" s="14" t="s">
        <v>42</v>
      </c>
      <c r="B35" s="31" t="e">
        <f t="shared" si="30"/>
        <v>#DIV/0!</v>
      </c>
      <c r="C35" s="31" t="e">
        <f t="shared" si="30"/>
        <v>#DIV/0!</v>
      </c>
      <c r="D35" s="31">
        <f t="shared" ref="D35:L35" si="36">D6/D$22*100</f>
        <v>21.88166107621241</v>
      </c>
      <c r="E35" s="31">
        <f t="shared" si="36"/>
        <v>23.706384415550023</v>
      </c>
      <c r="F35" s="31">
        <f t="shared" si="36"/>
        <v>23.210495579143107</v>
      </c>
      <c r="G35" s="31">
        <f t="shared" si="36"/>
        <v>19.727279267146226</v>
      </c>
      <c r="H35" s="31">
        <f t="shared" si="36"/>
        <v>19.486871276697499</v>
      </c>
      <c r="I35" s="31">
        <f t="shared" si="36"/>
        <v>18.413150595114452</v>
      </c>
      <c r="J35" s="31">
        <f t="shared" si="36"/>
        <v>19.189257321548741</v>
      </c>
      <c r="K35" s="31">
        <f t="shared" si="36"/>
        <v>20.58669006297275</v>
      </c>
      <c r="L35" s="31">
        <f t="shared" si="36"/>
        <v>20.359702092347199</v>
      </c>
      <c r="M35" s="31">
        <f t="shared" si="20"/>
        <v>17.481105273023108</v>
      </c>
      <c r="N35" s="31">
        <f t="shared" si="20"/>
        <v>17.209950584955862</v>
      </c>
      <c r="O35" s="31">
        <f t="shared" si="21"/>
        <v>17.147443355815394</v>
      </c>
      <c r="P35" s="31">
        <f t="shared" si="21"/>
        <v>17.220451890285386</v>
      </c>
      <c r="Q35" s="31">
        <f t="shared" si="22"/>
        <v>17.268076603751606</v>
      </c>
      <c r="R35" s="31">
        <f t="shared" si="22"/>
        <v>17.844128370558657</v>
      </c>
      <c r="S35" s="31">
        <f t="shared" si="23"/>
        <v>20.121725329367329</v>
      </c>
      <c r="T35" s="31">
        <f t="shared" si="23"/>
        <v>26.827170057288154</v>
      </c>
      <c r="U35" s="31">
        <f t="shared" si="24"/>
        <v>24.346956456213817</v>
      </c>
      <c r="V35" s="31">
        <f t="shared" si="24"/>
        <v>26.622157132183315</v>
      </c>
      <c r="W35" s="31">
        <f t="shared" si="25"/>
        <v>23.681073258460199</v>
      </c>
      <c r="X35" s="31">
        <f t="shared" si="25"/>
        <v>23.156930709843625</v>
      </c>
      <c r="Y35" s="79">
        <f t="shared" ref="Y35:AB35" si="37">Y6/Y$22*100</f>
        <v>23.550887084248082</v>
      </c>
      <c r="Z35" s="79">
        <f t="shared" si="37"/>
        <v>24.32633322174615</v>
      </c>
      <c r="AA35" s="79">
        <f t="shared" si="37"/>
        <v>23.833668110082087</v>
      </c>
      <c r="AB35" s="79">
        <f t="shared" si="37"/>
        <v>25.134628830817434</v>
      </c>
      <c r="AC35" s="79">
        <f t="shared" ref="AC35" si="38">AC6/AC$22*100</f>
        <v>23.75707195702536</v>
      </c>
      <c r="AD35" s="79">
        <f t="shared" ref="AD35" si="39">AD6/AD$22*100</f>
        <v>22.555278087916523</v>
      </c>
      <c r="AE35" s="79">
        <f t="shared" ref="AE35:AF35" si="40">AE6/AE$22*100</f>
        <v>22.325123673546567</v>
      </c>
      <c r="AF35" s="79">
        <f t="shared" si="40"/>
        <v>22.728888461907964</v>
      </c>
    </row>
    <row r="36" spans="1:32" ht="18" customHeight="1" x14ac:dyDescent="0.15">
      <c r="A36" s="14" t="s">
        <v>43</v>
      </c>
      <c r="B36" s="31" t="e">
        <f t="shared" si="30"/>
        <v>#DIV/0!</v>
      </c>
      <c r="C36" s="31" t="e">
        <f t="shared" si="30"/>
        <v>#DIV/0!</v>
      </c>
      <c r="D36" s="31">
        <f t="shared" ref="D36:L36" si="41">D7/D$22*100</f>
        <v>1.0653019139222886</v>
      </c>
      <c r="E36" s="31">
        <f t="shared" si="41"/>
        <v>0.96106688559021003</v>
      </c>
      <c r="F36" s="31">
        <f t="shared" si="41"/>
        <v>0.91763633436083714</v>
      </c>
      <c r="G36" s="31">
        <f t="shared" si="41"/>
        <v>1.0560294096776512</v>
      </c>
      <c r="H36" s="31">
        <f t="shared" si="41"/>
        <v>1.0623561417509058</v>
      </c>
      <c r="I36" s="31">
        <f t="shared" si="41"/>
        <v>1.0803862579879673</v>
      </c>
      <c r="J36" s="31">
        <f t="shared" si="41"/>
        <v>1.0309322176201794</v>
      </c>
      <c r="K36" s="31">
        <f t="shared" si="41"/>
        <v>1.2154830939192101</v>
      </c>
      <c r="L36" s="31">
        <f t="shared" si="41"/>
        <v>1.1671529151422471</v>
      </c>
      <c r="M36" s="31">
        <f t="shared" si="20"/>
        <v>1.0825869162046318</v>
      </c>
      <c r="N36" s="31">
        <f t="shared" si="20"/>
        <v>1.0209774975937118</v>
      </c>
      <c r="O36" s="31">
        <f t="shared" si="21"/>
        <v>1.1774227477758397</v>
      </c>
      <c r="P36" s="31">
        <f t="shared" si="21"/>
        <v>1.1311963024090175</v>
      </c>
      <c r="Q36" s="31">
        <f t="shared" si="22"/>
        <v>1.0721622819617493</v>
      </c>
      <c r="R36" s="31">
        <f t="shared" si="22"/>
        <v>1.1974432628467728</v>
      </c>
      <c r="S36" s="31">
        <f t="shared" si="23"/>
        <v>1.2894757427522952</v>
      </c>
      <c r="T36" s="31">
        <f t="shared" si="23"/>
        <v>1.2250376676817407</v>
      </c>
      <c r="U36" s="31">
        <f t="shared" si="24"/>
        <v>0.98866334440704806</v>
      </c>
      <c r="V36" s="31">
        <f t="shared" si="24"/>
        <v>1.0415154140627179</v>
      </c>
      <c r="W36" s="31">
        <f t="shared" si="25"/>
        <v>1.1385974583963978</v>
      </c>
      <c r="X36" s="31">
        <f t="shared" si="25"/>
        <v>1.2260800801001444</v>
      </c>
      <c r="Y36" s="79">
        <f t="shared" ref="Y36:AB36" si="42">Y7/Y$22*100</f>
        <v>1.2049879797939989</v>
      </c>
      <c r="Z36" s="79">
        <f t="shared" si="42"/>
        <v>1.1567249021044221</v>
      </c>
      <c r="AA36" s="79">
        <f t="shared" si="42"/>
        <v>1.1228307083394815</v>
      </c>
      <c r="AB36" s="79">
        <f t="shared" si="42"/>
        <v>1.2496507581722587</v>
      </c>
      <c r="AC36" s="79">
        <f t="shared" ref="AC36" si="43">AC7/AC$22*100</f>
        <v>1.2905579757608261</v>
      </c>
      <c r="AD36" s="79">
        <f t="shared" ref="AD36" si="44">AD7/AD$22*100</f>
        <v>1.3065194884151512</v>
      </c>
      <c r="AE36" s="79">
        <f t="shared" ref="AE36:AF36" si="45">AE7/AE$22*100</f>
        <v>1.25887775787434</v>
      </c>
      <c r="AF36" s="79">
        <f t="shared" si="45"/>
        <v>1.2603276011144202</v>
      </c>
    </row>
    <row r="37" spans="1:32" ht="18" customHeight="1" x14ac:dyDescent="0.15">
      <c r="A37" s="14" t="s">
        <v>44</v>
      </c>
      <c r="B37" s="31" t="e">
        <f t="shared" si="30"/>
        <v>#DIV/0!</v>
      </c>
      <c r="C37" s="31" t="e">
        <f t="shared" si="30"/>
        <v>#DIV/0!</v>
      </c>
      <c r="D37" s="31">
        <f t="shared" ref="D37:L37" si="46">D8/D$22*100</f>
        <v>31.883224757423669</v>
      </c>
      <c r="E37" s="31">
        <f t="shared" si="46"/>
        <v>30.956223609620753</v>
      </c>
      <c r="F37" s="31">
        <f t="shared" si="46"/>
        <v>29.000891894060953</v>
      </c>
      <c r="G37" s="31">
        <f t="shared" si="46"/>
        <v>32.722719729628288</v>
      </c>
      <c r="H37" s="31">
        <f t="shared" si="46"/>
        <v>28.999776821934837</v>
      </c>
      <c r="I37" s="31">
        <f t="shared" si="46"/>
        <v>28.985175482104175</v>
      </c>
      <c r="J37" s="31">
        <f t="shared" si="46"/>
        <v>30.443129534586244</v>
      </c>
      <c r="K37" s="31">
        <f t="shared" si="46"/>
        <v>20.273279930226401</v>
      </c>
      <c r="L37" s="31">
        <f t="shared" si="46"/>
        <v>21.56177095348194</v>
      </c>
      <c r="M37" s="31">
        <f t="shared" si="20"/>
        <v>33.735337042507204</v>
      </c>
      <c r="N37" s="31">
        <f t="shared" si="20"/>
        <v>35.67103762701089</v>
      </c>
      <c r="O37" s="31">
        <f t="shared" si="21"/>
        <v>33.976876923277402</v>
      </c>
      <c r="P37" s="31">
        <f t="shared" si="21"/>
        <v>34.92745174901242</v>
      </c>
      <c r="Q37" s="31">
        <f t="shared" si="22"/>
        <v>32.458416135793072</v>
      </c>
      <c r="R37" s="31">
        <f t="shared" si="22"/>
        <v>30.760175850610132</v>
      </c>
      <c r="S37" s="31">
        <f t="shared" si="23"/>
        <v>28.191058880483162</v>
      </c>
      <c r="T37" s="31">
        <f t="shared" si="23"/>
        <v>21.257148785263141</v>
      </c>
      <c r="U37" s="31">
        <f t="shared" si="24"/>
        <v>29.542992568690934</v>
      </c>
      <c r="V37" s="31">
        <f t="shared" si="24"/>
        <v>23.719789946794343</v>
      </c>
      <c r="W37" s="31">
        <f t="shared" si="25"/>
        <v>27.280927828943035</v>
      </c>
      <c r="X37" s="31">
        <f t="shared" si="25"/>
        <v>26.341417320129029</v>
      </c>
      <c r="Y37" s="79">
        <f t="shared" ref="Y37:AB37" si="47">Y8/Y$22*100</f>
        <v>30.600361185746376</v>
      </c>
      <c r="Z37" s="79">
        <f t="shared" si="47"/>
        <v>28.035276491101275</v>
      </c>
      <c r="AA37" s="79">
        <f t="shared" si="47"/>
        <v>28.995153541240583</v>
      </c>
      <c r="AB37" s="79">
        <f t="shared" si="47"/>
        <v>25.107456259108439</v>
      </c>
      <c r="AC37" s="79">
        <f t="shared" ref="AC37" si="48">AC8/AC$22*100</f>
        <v>26.765208828791604</v>
      </c>
      <c r="AD37" s="79">
        <f t="shared" ref="AD37" si="49">AD8/AD$22*100</f>
        <v>28.247842591025552</v>
      </c>
      <c r="AE37" s="79">
        <f t="shared" ref="AE37:AF37" si="50">AE8/AE$22*100</f>
        <v>26.55025527683965</v>
      </c>
      <c r="AF37" s="79">
        <f t="shared" si="50"/>
        <v>25.517981234188365</v>
      </c>
    </row>
    <row r="38" spans="1:32" ht="18" customHeight="1" x14ac:dyDescent="0.15">
      <c r="A38" s="14" t="s">
        <v>45</v>
      </c>
      <c r="B38" s="31" t="e">
        <f t="shared" si="30"/>
        <v>#DIV/0!</v>
      </c>
      <c r="C38" s="31" t="e">
        <f t="shared" si="30"/>
        <v>#DIV/0!</v>
      </c>
      <c r="D38" s="31">
        <f t="shared" ref="D38:L38" si="51">D9/D$22*100</f>
        <v>40.588461443501139</v>
      </c>
      <c r="E38" s="31">
        <f t="shared" si="51"/>
        <v>40.513468737952287</v>
      </c>
      <c r="F38" s="31">
        <f t="shared" si="51"/>
        <v>42.898741505680718</v>
      </c>
      <c r="G38" s="31">
        <f t="shared" si="51"/>
        <v>42.86366557062243</v>
      </c>
      <c r="H38" s="31">
        <f t="shared" si="51"/>
        <v>46.440547790323016</v>
      </c>
      <c r="I38" s="31">
        <f t="shared" si="51"/>
        <v>47.503128772602643</v>
      </c>
      <c r="J38" s="31">
        <f t="shared" si="51"/>
        <v>45.182344196431039</v>
      </c>
      <c r="K38" s="31">
        <f t="shared" si="51"/>
        <v>52.872657989959663</v>
      </c>
      <c r="L38" s="31">
        <f t="shared" si="51"/>
        <v>51.4627119617125</v>
      </c>
      <c r="M38" s="31">
        <f t="shared" si="20"/>
        <v>42.542805865229049</v>
      </c>
      <c r="N38" s="31">
        <f t="shared" si="20"/>
        <v>41.229485421117097</v>
      </c>
      <c r="O38" s="31">
        <f t="shared" si="21"/>
        <v>42.802544450629135</v>
      </c>
      <c r="P38" s="31">
        <f t="shared" si="21"/>
        <v>41.678467540244718</v>
      </c>
      <c r="Q38" s="31">
        <f t="shared" si="22"/>
        <v>43.836831521304539</v>
      </c>
      <c r="R38" s="31">
        <f t="shared" si="22"/>
        <v>44.890151379646078</v>
      </c>
      <c r="S38" s="31">
        <f t="shared" si="23"/>
        <v>44.769112013181086</v>
      </c>
      <c r="T38" s="31">
        <f t="shared" si="23"/>
        <v>45.069387319680807</v>
      </c>
      <c r="U38" s="31">
        <f t="shared" si="24"/>
        <v>40.126194177522954</v>
      </c>
      <c r="V38" s="31">
        <f t="shared" si="24"/>
        <v>43.355014342352874</v>
      </c>
      <c r="W38" s="31">
        <f t="shared" si="25"/>
        <v>42.665692712360034</v>
      </c>
      <c r="X38" s="31">
        <f t="shared" si="25"/>
        <v>43.376347072627027</v>
      </c>
      <c r="Y38" s="79">
        <f t="shared" ref="Y38:AB38" si="52">Y9/Y$22*100</f>
        <v>39.126663065627774</v>
      </c>
      <c r="Z38" s="79">
        <f t="shared" si="52"/>
        <v>40.644535052616391</v>
      </c>
      <c r="AA38" s="79">
        <f t="shared" si="52"/>
        <v>40.535929075143642</v>
      </c>
      <c r="AB38" s="79">
        <f t="shared" si="52"/>
        <v>42.672151660330393</v>
      </c>
      <c r="AC38" s="79">
        <f t="shared" ref="AC38" si="53">AC9/AC$22*100</f>
        <v>42.740952071143781</v>
      </c>
      <c r="AD38" s="79">
        <f t="shared" ref="AD38" si="54">AD9/AD$22*100</f>
        <v>42.975895218695506</v>
      </c>
      <c r="AE38" s="79">
        <f t="shared" ref="AE38:AF38" si="55">AE9/AE$22*100</f>
        <v>44.854224826613041</v>
      </c>
      <c r="AF38" s="79">
        <f t="shared" si="55"/>
        <v>45.238175297018607</v>
      </c>
    </row>
    <row r="39" spans="1:32" ht="18" customHeight="1" x14ac:dyDescent="0.15">
      <c r="A39" s="14" t="s">
        <v>46</v>
      </c>
      <c r="B39" s="31" t="e">
        <f t="shared" si="30"/>
        <v>#DIV/0!</v>
      </c>
      <c r="C39" s="31" t="e">
        <f t="shared" si="30"/>
        <v>#DIV/0!</v>
      </c>
      <c r="D39" s="31">
        <f t="shared" ref="D39:L39" si="56">D10/D$22*100</f>
        <v>40.57194285626948</v>
      </c>
      <c r="E39" s="31">
        <f t="shared" si="56"/>
        <v>40.495949422142687</v>
      </c>
      <c r="F39" s="31">
        <f t="shared" si="56"/>
        <v>42.881378089893033</v>
      </c>
      <c r="G39" s="31">
        <f t="shared" si="56"/>
        <v>42.835477381180176</v>
      </c>
      <c r="H39" s="31">
        <f t="shared" si="56"/>
        <v>46.41047347535833</v>
      </c>
      <c r="I39" s="31">
        <f t="shared" si="56"/>
        <v>47.473265892210073</v>
      </c>
      <c r="J39" s="31">
        <f t="shared" si="56"/>
        <v>45.164744677314516</v>
      </c>
      <c r="K39" s="31">
        <f t="shared" si="56"/>
        <v>52.850853740207562</v>
      </c>
      <c r="L39" s="31">
        <f t="shared" si="56"/>
        <v>51.44079163687416</v>
      </c>
      <c r="M39" s="31">
        <f t="shared" si="20"/>
        <v>42.523463264948028</v>
      </c>
      <c r="N39" s="31">
        <f t="shared" si="20"/>
        <v>41.210813069756789</v>
      </c>
      <c r="O39" s="31">
        <f t="shared" si="21"/>
        <v>42.789932032563307</v>
      </c>
      <c r="P39" s="31">
        <f t="shared" si="21"/>
        <v>41.665256347761016</v>
      </c>
      <c r="Q39" s="31">
        <f t="shared" si="22"/>
        <v>43.805635602046692</v>
      </c>
      <c r="R39" s="31">
        <f t="shared" si="22"/>
        <v>44.855828217893098</v>
      </c>
      <c r="S39" s="31">
        <f t="shared" si="23"/>
        <v>44.738166563269175</v>
      </c>
      <c r="T39" s="31">
        <f t="shared" si="23"/>
        <v>45.038117883328297</v>
      </c>
      <c r="U39" s="31">
        <f t="shared" si="24"/>
        <v>40.121489990317215</v>
      </c>
      <c r="V39" s="31">
        <f t="shared" si="24"/>
        <v>43.349773589876982</v>
      </c>
      <c r="W39" s="31">
        <f t="shared" si="25"/>
        <v>42.660620692041626</v>
      </c>
      <c r="X39" s="31">
        <f t="shared" si="25"/>
        <v>43.3712405929816</v>
      </c>
      <c r="Y39" s="79">
        <f t="shared" ref="Y39:AB39" si="57">Y10/Y$22*100</f>
        <v>39.122490187941771</v>
      </c>
      <c r="Z39" s="79">
        <f t="shared" si="57"/>
        <v>40.640473092314352</v>
      </c>
      <c r="AA39" s="79">
        <f t="shared" si="57"/>
        <v>40.532228790861303</v>
      </c>
      <c r="AB39" s="79">
        <f t="shared" si="57"/>
        <v>42.668413634592653</v>
      </c>
      <c r="AC39" s="79">
        <f t="shared" ref="AC39" si="58">AC10/AC$22*100</f>
        <v>42.737567202823946</v>
      </c>
      <c r="AD39" s="79">
        <f t="shared" ref="AD39" si="59">AD10/AD$22*100</f>
        <v>42.972851326994729</v>
      </c>
      <c r="AE39" s="79">
        <f t="shared" ref="AE39:AF39" si="60">AE10/AE$22*100</f>
        <v>44.851256254841722</v>
      </c>
      <c r="AF39" s="79">
        <f t="shared" si="60"/>
        <v>45.235293175777372</v>
      </c>
    </row>
    <row r="40" spans="1:32" ht="18" customHeight="1" x14ac:dyDescent="0.15">
      <c r="A40" s="14" t="s">
        <v>47</v>
      </c>
      <c r="B40" s="31" t="e">
        <f t="shared" si="30"/>
        <v>#DIV/0!</v>
      </c>
      <c r="C40" s="31" t="e">
        <f t="shared" si="30"/>
        <v>#DIV/0!</v>
      </c>
      <c r="D40" s="31">
        <f t="shared" ref="D40:L40" si="61">D11/D$22*100</f>
        <v>0.91134397812257151</v>
      </c>
      <c r="E40" s="31">
        <f t="shared" si="61"/>
        <v>0.81693995611003967</v>
      </c>
      <c r="F40" s="31">
        <f t="shared" si="61"/>
        <v>0.83349443285481306</v>
      </c>
      <c r="G40" s="31">
        <f t="shared" si="61"/>
        <v>0.82298746849015536</v>
      </c>
      <c r="H40" s="31">
        <f t="shared" si="61"/>
        <v>0.81766923107304879</v>
      </c>
      <c r="I40" s="31">
        <f t="shared" si="61"/>
        <v>0.82311330419582895</v>
      </c>
      <c r="J40" s="31">
        <f t="shared" si="61"/>
        <v>0.76591916889459288</v>
      </c>
      <c r="K40" s="31">
        <f t="shared" si="61"/>
        <v>0.94448741842874417</v>
      </c>
      <c r="L40" s="31">
        <f t="shared" si="61"/>
        <v>0.96214568665417555</v>
      </c>
      <c r="M40" s="31">
        <f t="shared" si="20"/>
        <v>0.86631822353874721</v>
      </c>
      <c r="N40" s="31">
        <f t="shared" si="20"/>
        <v>0.85875033065622197</v>
      </c>
      <c r="O40" s="31">
        <f t="shared" si="21"/>
        <v>0.91651789287914975</v>
      </c>
      <c r="P40" s="31">
        <f t="shared" si="21"/>
        <v>0.97459063384312139</v>
      </c>
      <c r="Q40" s="31">
        <f t="shared" si="22"/>
        <v>1.0508384890513183</v>
      </c>
      <c r="R40" s="31">
        <f t="shared" si="22"/>
        <v>1.080019375666522</v>
      </c>
      <c r="S40" s="31">
        <f t="shared" si="23"/>
        <v>1.1472447480061341</v>
      </c>
      <c r="T40" s="31">
        <f t="shared" si="23"/>
        <v>1.1835897606542407</v>
      </c>
      <c r="U40" s="31">
        <f t="shared" si="24"/>
        <v>1.0872770465718888</v>
      </c>
      <c r="V40" s="31">
        <f t="shared" si="24"/>
        <v>1.228932415448392</v>
      </c>
      <c r="W40" s="31">
        <f t="shared" si="25"/>
        <v>1.2342074115015409</v>
      </c>
      <c r="X40" s="31">
        <f t="shared" si="25"/>
        <v>1.2735655683917502</v>
      </c>
      <c r="Y40" s="79">
        <f t="shared" ref="Y40:AB40" si="62">Y11/Y$22*100</f>
        <v>1.2702239676184692</v>
      </c>
      <c r="Z40" s="79">
        <f t="shared" si="62"/>
        <v>1.294598106379472</v>
      </c>
      <c r="AA40" s="79">
        <f t="shared" si="62"/>
        <v>1.3087585728962856</v>
      </c>
      <c r="AB40" s="79">
        <f t="shared" si="62"/>
        <v>1.3999385621923617</v>
      </c>
      <c r="AC40" s="79">
        <f t="shared" ref="AC40" si="63">AC11/AC$22*100</f>
        <v>1.5580944510139219</v>
      </c>
      <c r="AD40" s="79">
        <f t="shared" ref="AD40" si="64">AD11/AD$22*100</f>
        <v>1.5210935607079847</v>
      </c>
      <c r="AE40" s="79">
        <f t="shared" ref="AE40:AF40" si="65">AE11/AE$22*100</f>
        <v>1.5689511791939719</v>
      </c>
      <c r="AF40" s="79">
        <f t="shared" si="65"/>
        <v>1.6373250712524416</v>
      </c>
    </row>
    <row r="41" spans="1:32" ht="18" customHeight="1" x14ac:dyDescent="0.15">
      <c r="A41" s="14" t="s">
        <v>48</v>
      </c>
      <c r="B41" s="31" t="e">
        <f t="shared" si="30"/>
        <v>#DIV/0!</v>
      </c>
      <c r="C41" s="31" t="e">
        <f t="shared" si="30"/>
        <v>#DIV/0!</v>
      </c>
      <c r="D41" s="31">
        <f t="shared" ref="D41:L41" si="66">D12/D$22*100</f>
        <v>2.7402631452095512</v>
      </c>
      <c r="E41" s="31">
        <f t="shared" si="66"/>
        <v>2.312906184573122</v>
      </c>
      <c r="F41" s="31">
        <f t="shared" si="66"/>
        <v>2.3988265561330464</v>
      </c>
      <c r="G41" s="31">
        <f t="shared" si="66"/>
        <v>2.3726038203805504</v>
      </c>
      <c r="H41" s="31">
        <f t="shared" si="66"/>
        <v>2.3693516082382686</v>
      </c>
      <c r="I41" s="31">
        <f t="shared" si="66"/>
        <v>2.4945396618146551</v>
      </c>
      <c r="J41" s="31">
        <f t="shared" si="66"/>
        <v>2.7555150473762899</v>
      </c>
      <c r="K41" s="31">
        <f t="shared" si="66"/>
        <v>3.3717157348810889</v>
      </c>
      <c r="L41" s="31">
        <f t="shared" si="66"/>
        <v>3.7836046408459159</v>
      </c>
      <c r="M41" s="31">
        <f t="shared" si="20"/>
        <v>3.4217520435226927</v>
      </c>
      <c r="N41" s="31">
        <f t="shared" si="20"/>
        <v>3.2644160555546913</v>
      </c>
      <c r="O41" s="31">
        <f t="shared" si="21"/>
        <v>3.4164294663318246</v>
      </c>
      <c r="P41" s="31">
        <f t="shared" si="21"/>
        <v>3.682499364753792</v>
      </c>
      <c r="Q41" s="31">
        <f t="shared" si="22"/>
        <v>3.7198665683402883</v>
      </c>
      <c r="R41" s="31">
        <f t="shared" si="22"/>
        <v>3.5399748812466942</v>
      </c>
      <c r="S41" s="31">
        <f t="shared" si="23"/>
        <v>3.6344914344076997</v>
      </c>
      <c r="T41" s="31">
        <f t="shared" si="23"/>
        <v>3.5632966304857918</v>
      </c>
      <c r="U41" s="31">
        <f t="shared" si="24"/>
        <v>3.1268035439952575</v>
      </c>
      <c r="V41" s="31">
        <f t="shared" si="24"/>
        <v>3.1484902305642612</v>
      </c>
      <c r="W41" s="31">
        <f t="shared" si="25"/>
        <v>3.1578777718946558</v>
      </c>
      <c r="X41" s="31">
        <f t="shared" si="25"/>
        <v>3.7799880403383259</v>
      </c>
      <c r="Y41" s="79">
        <f t="shared" ref="Y41:AB41" si="67">Y12/Y$22*100</f>
        <v>3.4337683171943425</v>
      </c>
      <c r="Z41" s="79">
        <f t="shared" si="67"/>
        <v>3.6926487389480829</v>
      </c>
      <c r="AA41" s="79">
        <f t="shared" si="67"/>
        <v>3.1849854341278592</v>
      </c>
      <c r="AB41" s="79">
        <f t="shared" si="67"/>
        <v>3.3714116750045409</v>
      </c>
      <c r="AC41" s="79">
        <f t="shared" ref="AC41" si="68">AC12/AC$22*100</f>
        <v>2.8888752126532533</v>
      </c>
      <c r="AD41" s="79">
        <f t="shared" ref="AD41" si="69">AD12/AD$22*100</f>
        <v>2.4410388031255494</v>
      </c>
      <c r="AE41" s="79">
        <f t="shared" ref="AE41:AF41" si="70">AE12/AE$22*100</f>
        <v>2.5140549673762096</v>
      </c>
      <c r="AF41" s="79">
        <f t="shared" si="70"/>
        <v>2.6754091010984085</v>
      </c>
    </row>
    <row r="42" spans="1:32" ht="18" customHeight="1" x14ac:dyDescent="0.15">
      <c r="A42" s="14" t="s">
        <v>49</v>
      </c>
      <c r="B42" s="31" t="e">
        <f t="shared" si="30"/>
        <v>#DIV/0!</v>
      </c>
      <c r="C42" s="31" t="e">
        <f t="shared" si="30"/>
        <v>#DIV/0!</v>
      </c>
      <c r="D42" s="31">
        <f t="shared" ref="D42:L42" si="71">D13/D$22*100</f>
        <v>0</v>
      </c>
      <c r="E42" s="31">
        <f t="shared" si="71"/>
        <v>0</v>
      </c>
      <c r="F42" s="31">
        <f t="shared" si="71"/>
        <v>0</v>
      </c>
      <c r="G42" s="31">
        <f t="shared" si="71"/>
        <v>0</v>
      </c>
      <c r="H42" s="31">
        <f t="shared" si="71"/>
        <v>0</v>
      </c>
      <c r="I42" s="31">
        <f t="shared" si="71"/>
        <v>0</v>
      </c>
      <c r="J42" s="31">
        <f t="shared" si="71"/>
        <v>0</v>
      </c>
      <c r="K42" s="31">
        <f t="shared" si="71"/>
        <v>0</v>
      </c>
      <c r="L42" s="31">
        <f t="shared" si="71"/>
        <v>0</v>
      </c>
      <c r="M42" s="31">
        <f t="shared" si="20"/>
        <v>0</v>
      </c>
      <c r="N42" s="31">
        <f t="shared" si="20"/>
        <v>0</v>
      </c>
      <c r="O42" s="31">
        <f t="shared" si="21"/>
        <v>0</v>
      </c>
      <c r="P42" s="31">
        <f t="shared" si="21"/>
        <v>0</v>
      </c>
      <c r="Q42" s="31">
        <f t="shared" si="22"/>
        <v>0</v>
      </c>
      <c r="R42" s="31">
        <f t="shared" si="22"/>
        <v>0</v>
      </c>
      <c r="S42" s="31">
        <f t="shared" si="23"/>
        <v>0</v>
      </c>
      <c r="T42" s="31">
        <f t="shared" si="23"/>
        <v>0</v>
      </c>
      <c r="U42" s="31">
        <f t="shared" si="24"/>
        <v>0</v>
      </c>
      <c r="V42" s="31">
        <f t="shared" si="24"/>
        <v>0</v>
      </c>
      <c r="W42" s="31">
        <f t="shared" si="25"/>
        <v>0</v>
      </c>
      <c r="X42" s="31">
        <f t="shared" si="25"/>
        <v>0</v>
      </c>
      <c r="Y42" s="79">
        <f t="shared" ref="Y42:AB42" si="72">Y13/Y$22*100</f>
        <v>0</v>
      </c>
      <c r="Z42" s="79">
        <f t="shared" si="72"/>
        <v>0</v>
      </c>
      <c r="AA42" s="79">
        <f t="shared" si="72"/>
        <v>0</v>
      </c>
      <c r="AB42" s="79">
        <f t="shared" si="72"/>
        <v>0</v>
      </c>
      <c r="AC42" s="79">
        <f t="shared" ref="AC42" si="73">AC13/AC$22*100</f>
        <v>0</v>
      </c>
      <c r="AD42" s="79">
        <f t="shared" ref="AD42" si="74">AD13/AD$22*100</f>
        <v>0</v>
      </c>
      <c r="AE42" s="79">
        <f t="shared" ref="AE42:AF42" si="75">AE13/AE$22*100</f>
        <v>0</v>
      </c>
      <c r="AF42" s="79">
        <f t="shared" si="75"/>
        <v>0</v>
      </c>
    </row>
    <row r="43" spans="1:32" ht="18" customHeight="1" x14ac:dyDescent="0.15">
      <c r="A43" s="14" t="s">
        <v>50</v>
      </c>
      <c r="B43" s="31" t="e">
        <f t="shared" si="30"/>
        <v>#DIV/0!</v>
      </c>
      <c r="C43" s="31" t="e">
        <f t="shared" si="30"/>
        <v>#DIV/0!</v>
      </c>
      <c r="D43" s="31">
        <f t="shared" ref="D43:L43" si="76">D14/D$22*100</f>
        <v>0.57509373269516328</v>
      </c>
      <c r="E43" s="31">
        <f t="shared" si="76"/>
        <v>0.42214421147036457</v>
      </c>
      <c r="F43" s="31">
        <f t="shared" si="76"/>
        <v>0.43459014515108946</v>
      </c>
      <c r="G43" s="31">
        <f t="shared" si="76"/>
        <v>0.17167390375592945</v>
      </c>
      <c r="H43" s="31">
        <f t="shared" si="76"/>
        <v>0.5210660583279918</v>
      </c>
      <c r="I43" s="31">
        <f t="shared" si="76"/>
        <v>0.30512892615625631</v>
      </c>
      <c r="J43" s="31">
        <f t="shared" si="76"/>
        <v>0.2720698607384911</v>
      </c>
      <c r="K43" s="31">
        <f t="shared" si="76"/>
        <v>0.29778375375733945</v>
      </c>
      <c r="L43" s="31">
        <f t="shared" si="76"/>
        <v>0.34033913873999883</v>
      </c>
      <c r="M43" s="31">
        <f t="shared" si="20"/>
        <v>0.27623075353704774</v>
      </c>
      <c r="N43" s="31">
        <f t="shared" si="20"/>
        <v>0.19076918973109591</v>
      </c>
      <c r="O43" s="31">
        <f t="shared" si="21"/>
        <v>0.1790404881890057</v>
      </c>
      <c r="P43" s="31">
        <f t="shared" si="21"/>
        <v>0</v>
      </c>
      <c r="Q43" s="31">
        <f t="shared" si="22"/>
        <v>0</v>
      </c>
      <c r="R43" s="31">
        <f t="shared" si="22"/>
        <v>0</v>
      </c>
      <c r="S43" s="31">
        <f t="shared" si="23"/>
        <v>0</v>
      </c>
      <c r="T43" s="31">
        <f t="shared" si="23"/>
        <v>0</v>
      </c>
      <c r="U43" s="31">
        <f t="shared" si="24"/>
        <v>0</v>
      </c>
      <c r="V43" s="31">
        <f t="shared" si="24"/>
        <v>0</v>
      </c>
      <c r="W43" s="31">
        <f t="shared" si="25"/>
        <v>0</v>
      </c>
      <c r="X43" s="31">
        <f t="shared" si="25"/>
        <v>0</v>
      </c>
      <c r="Y43" s="79">
        <f t="shared" ref="Y43:AB43" si="77">Y14/Y$22*100</f>
        <v>0</v>
      </c>
      <c r="Z43" s="79">
        <f t="shared" si="77"/>
        <v>0</v>
      </c>
      <c r="AA43" s="79">
        <f t="shared" si="77"/>
        <v>0</v>
      </c>
      <c r="AB43" s="79">
        <f t="shared" si="77"/>
        <v>0</v>
      </c>
      <c r="AC43" s="79">
        <f t="shared" ref="AC43" si="78">AC14/AC$22*100</f>
        <v>0</v>
      </c>
      <c r="AD43" s="79">
        <f t="shared" ref="AD43" si="79">AD14/AD$22*100</f>
        <v>0</v>
      </c>
      <c r="AE43" s="79">
        <f t="shared" ref="AE43:AF43" si="80">AE14/AE$22*100</f>
        <v>0</v>
      </c>
      <c r="AF43" s="79">
        <f t="shared" si="80"/>
        <v>0</v>
      </c>
    </row>
    <row r="44" spans="1:32" ht="18" customHeight="1" x14ac:dyDescent="0.15">
      <c r="A44" s="14" t="s">
        <v>51</v>
      </c>
      <c r="B44" s="31" t="e">
        <f t="shared" si="30"/>
        <v>#DIV/0!</v>
      </c>
      <c r="C44" s="31" t="e">
        <f t="shared" si="30"/>
        <v>#DIV/0!</v>
      </c>
      <c r="D44" s="31">
        <f t="shared" ref="D44:L44" si="81">D15/D$22*100</f>
        <v>0</v>
      </c>
      <c r="E44" s="31">
        <f t="shared" si="81"/>
        <v>0</v>
      </c>
      <c r="F44" s="31">
        <f t="shared" si="81"/>
        <v>0</v>
      </c>
      <c r="G44" s="31">
        <f t="shared" si="81"/>
        <v>0</v>
      </c>
      <c r="H44" s="31">
        <f t="shared" si="81"/>
        <v>0</v>
      </c>
      <c r="I44" s="31">
        <f t="shared" si="81"/>
        <v>0</v>
      </c>
      <c r="J44" s="31">
        <f t="shared" si="81"/>
        <v>0</v>
      </c>
      <c r="K44" s="31">
        <f t="shared" si="81"/>
        <v>0</v>
      </c>
      <c r="L44" s="31">
        <f t="shared" si="81"/>
        <v>0</v>
      </c>
      <c r="M44" s="31">
        <f t="shared" si="20"/>
        <v>0</v>
      </c>
      <c r="N44" s="31">
        <f t="shared" si="20"/>
        <v>0</v>
      </c>
      <c r="O44" s="31">
        <f t="shared" si="21"/>
        <v>4.6540288065767012E-5</v>
      </c>
      <c r="P44" s="31">
        <f t="shared" si="21"/>
        <v>4.8216030962406447E-5</v>
      </c>
      <c r="Q44" s="31">
        <f t="shared" si="22"/>
        <v>4.9360631737109221E-5</v>
      </c>
      <c r="R44" s="31">
        <f t="shared" si="22"/>
        <v>4.8342481342219323E-5</v>
      </c>
      <c r="S44" s="31">
        <f t="shared" si="23"/>
        <v>4.9197853596043319E-5</v>
      </c>
      <c r="T44" s="31">
        <f t="shared" si="23"/>
        <v>4.8934955168240823E-5</v>
      </c>
      <c r="U44" s="31">
        <f t="shared" si="24"/>
        <v>4.3557288942067494E-5</v>
      </c>
      <c r="V44" s="31">
        <f t="shared" si="24"/>
        <v>4.8080297943990301E-5</v>
      </c>
      <c r="W44" s="31">
        <f t="shared" si="25"/>
        <v>4.7402059050641043E-5</v>
      </c>
      <c r="X44" s="31">
        <f t="shared" si="25"/>
        <v>4.7724108835784676E-5</v>
      </c>
      <c r="Y44" s="79">
        <f t="shared" ref="Y44:AB44" si="82">Y15/Y$22*100</f>
        <v>4.6365307622224745E-5</v>
      </c>
      <c r="Z44" s="79">
        <f t="shared" si="82"/>
        <v>4.6689198874043284E-5</v>
      </c>
      <c r="AA44" s="79">
        <f t="shared" si="82"/>
        <v>4.5682522004128786E-5</v>
      </c>
      <c r="AB44" s="79">
        <f t="shared" si="82"/>
        <v>4.7923406894165471E-5</v>
      </c>
      <c r="AC44" s="79">
        <f t="shared" ref="AC44" si="83">AC15/AC$22*100</f>
        <v>4.3959328828967443E-5</v>
      </c>
      <c r="AD44" s="79">
        <f t="shared" ref="AD44" si="84">AD15/AD$22*100</f>
        <v>4.0585222676912003E-5</v>
      </c>
      <c r="AE44" s="79">
        <f t="shared" ref="AE44:AF44" si="85">AE15/AE$22*100</f>
        <v>4.0665366730443516E-5</v>
      </c>
      <c r="AF44" s="79">
        <f t="shared" si="85"/>
        <v>4.0029461683799277E-5</v>
      </c>
    </row>
    <row r="45" spans="1:32" ht="18" customHeight="1" x14ac:dyDescent="0.15">
      <c r="A45" s="14" t="s">
        <v>52</v>
      </c>
      <c r="B45" s="31" t="e">
        <f t="shared" si="30"/>
        <v>#DIV/0!</v>
      </c>
      <c r="C45" s="31" t="e">
        <f t="shared" si="30"/>
        <v>#DIV/0!</v>
      </c>
      <c r="D45" s="31">
        <f t="shared" ref="D45:L45" si="86">D16/D$22*100</f>
        <v>0</v>
      </c>
      <c r="E45" s="31">
        <f t="shared" si="86"/>
        <v>0</v>
      </c>
      <c r="F45" s="31">
        <f t="shared" si="86"/>
        <v>0</v>
      </c>
      <c r="G45" s="31">
        <f t="shared" si="86"/>
        <v>0</v>
      </c>
      <c r="H45" s="31">
        <f t="shared" si="86"/>
        <v>0</v>
      </c>
      <c r="I45" s="31">
        <f t="shared" si="86"/>
        <v>0</v>
      </c>
      <c r="J45" s="31">
        <f t="shared" si="86"/>
        <v>0</v>
      </c>
      <c r="K45" s="31">
        <f t="shared" si="86"/>
        <v>0</v>
      </c>
      <c r="L45" s="31">
        <f t="shared" si="86"/>
        <v>0</v>
      </c>
      <c r="M45" s="31">
        <f t="shared" si="20"/>
        <v>0</v>
      </c>
      <c r="N45" s="31">
        <f t="shared" si="20"/>
        <v>0</v>
      </c>
      <c r="O45" s="31">
        <f t="shared" si="21"/>
        <v>4.6540288065767012E-5</v>
      </c>
      <c r="P45" s="31">
        <f t="shared" si="21"/>
        <v>4.8216030962406447E-5</v>
      </c>
      <c r="Q45" s="31">
        <f t="shared" si="22"/>
        <v>4.9360631737109221E-5</v>
      </c>
      <c r="R45" s="31">
        <f t="shared" si="22"/>
        <v>4.8342481342219323E-5</v>
      </c>
      <c r="S45" s="31">
        <f t="shared" si="23"/>
        <v>4.9197853596043319E-5</v>
      </c>
      <c r="T45" s="31">
        <f t="shared" si="23"/>
        <v>4.8934955168240823E-5</v>
      </c>
      <c r="U45" s="31">
        <f t="shared" si="24"/>
        <v>4.3557288942067494E-5</v>
      </c>
      <c r="V45" s="31">
        <f t="shared" si="24"/>
        <v>4.8080297943990301E-5</v>
      </c>
      <c r="W45" s="31">
        <f t="shared" si="25"/>
        <v>4.7402059050641043E-5</v>
      </c>
      <c r="X45" s="31">
        <f t="shared" si="25"/>
        <v>4.7724108835784676E-5</v>
      </c>
      <c r="Y45" s="79">
        <f t="shared" ref="Y45:AB45" si="87">Y16/Y$22*100</f>
        <v>4.6365307622224745E-5</v>
      </c>
      <c r="Z45" s="79">
        <f t="shared" si="87"/>
        <v>4.6689198874043284E-5</v>
      </c>
      <c r="AA45" s="79">
        <f t="shared" si="87"/>
        <v>4.5682522004128786E-5</v>
      </c>
      <c r="AB45" s="79">
        <f t="shared" si="87"/>
        <v>4.7923406894165471E-5</v>
      </c>
      <c r="AC45" s="79">
        <f t="shared" ref="AC45" si="88">AC16/AC$22*100</f>
        <v>4.3959328828967443E-5</v>
      </c>
      <c r="AD45" s="79">
        <f t="shared" ref="AD45" si="89">AD16/AD$22*100</f>
        <v>4.0585222676912003E-5</v>
      </c>
      <c r="AE45" s="79">
        <f t="shared" ref="AE45:AF45" si="90">AE16/AE$22*100</f>
        <v>4.0665366730443516E-5</v>
      </c>
      <c r="AF45" s="79">
        <f t="shared" si="90"/>
        <v>4.0029461683799277E-5</v>
      </c>
    </row>
    <row r="46" spans="1:32" ht="18" customHeight="1" x14ac:dyDescent="0.15">
      <c r="A46" s="14" t="s">
        <v>53</v>
      </c>
      <c r="B46" s="31" t="e">
        <f t="shared" si="30"/>
        <v>#DIV/0!</v>
      </c>
      <c r="C46" s="31" t="e">
        <f t="shared" si="30"/>
        <v>#DIV/0!</v>
      </c>
      <c r="D46" s="31">
        <f t="shared" ref="D46:L46" si="91">D17/D$22*100</f>
        <v>0</v>
      </c>
      <c r="E46" s="31">
        <f t="shared" si="91"/>
        <v>0</v>
      </c>
      <c r="F46" s="31">
        <f t="shared" si="91"/>
        <v>0</v>
      </c>
      <c r="G46" s="31">
        <f t="shared" si="91"/>
        <v>0</v>
      </c>
      <c r="H46" s="31">
        <f t="shared" si="91"/>
        <v>0</v>
      </c>
      <c r="I46" s="31">
        <f t="shared" si="91"/>
        <v>0</v>
      </c>
      <c r="J46" s="31">
        <f t="shared" si="91"/>
        <v>0</v>
      </c>
      <c r="K46" s="31">
        <f t="shared" si="91"/>
        <v>0</v>
      </c>
      <c r="L46" s="31">
        <f t="shared" si="91"/>
        <v>0</v>
      </c>
      <c r="M46" s="31">
        <f t="shared" si="20"/>
        <v>0</v>
      </c>
      <c r="N46" s="31">
        <f t="shared" si="20"/>
        <v>0</v>
      </c>
      <c r="O46" s="31">
        <f t="shared" si="21"/>
        <v>1.8616115226306805E-4</v>
      </c>
      <c r="P46" s="31">
        <f t="shared" si="21"/>
        <v>1.9286412384962579E-4</v>
      </c>
      <c r="Q46" s="31">
        <f t="shared" si="22"/>
        <v>1.9744252694843688E-4</v>
      </c>
      <c r="R46" s="31">
        <f t="shared" si="22"/>
        <v>1.9336992536887729E-4</v>
      </c>
      <c r="S46" s="31">
        <f t="shared" si="23"/>
        <v>1.9679141438417328E-4</v>
      </c>
      <c r="T46" s="31">
        <f t="shared" si="23"/>
        <v>1.9573982067296329E-4</v>
      </c>
      <c r="U46" s="31">
        <f t="shared" si="24"/>
        <v>1.7422915576826997E-4</v>
      </c>
      <c r="V46" s="31">
        <f t="shared" si="24"/>
        <v>1.923211917759612E-4</v>
      </c>
      <c r="W46" s="31">
        <f t="shared" si="25"/>
        <v>1.8960823620256417E-4</v>
      </c>
      <c r="X46" s="31">
        <f t="shared" si="25"/>
        <v>1.908964353431387E-4</v>
      </c>
      <c r="Y46" s="79">
        <f t="shared" ref="Y46:AB46" si="92">Y17/Y$22*100</f>
        <v>1.8546123048889898E-4</v>
      </c>
      <c r="Z46" s="79">
        <f t="shared" si="92"/>
        <v>2.3251221039273552E-2</v>
      </c>
      <c r="AA46" s="79">
        <f t="shared" si="92"/>
        <v>9.0908218788216283E-2</v>
      </c>
      <c r="AB46" s="79">
        <f t="shared" si="92"/>
        <v>9.0623162436866897E-2</v>
      </c>
      <c r="AC46" s="79">
        <f t="shared" ref="AC46" si="93">AC17/AC$22*100</f>
        <v>7.6796947464206122E-2</v>
      </c>
      <c r="AD46" s="79">
        <f t="shared" ref="AD46" si="94">AD17/AD$22*100</f>
        <v>6.9806583004288644E-2</v>
      </c>
      <c r="AE46" s="79">
        <f t="shared" ref="AE46:AF46" si="95">AE17/AE$22*100</f>
        <v>7.0717072744241272E-2</v>
      </c>
      <c r="AF46" s="79">
        <f t="shared" si="95"/>
        <v>8.3221250840618696E-2</v>
      </c>
    </row>
    <row r="47" spans="1:32" ht="18" customHeight="1" x14ac:dyDescent="0.15">
      <c r="A47" s="14" t="s">
        <v>54</v>
      </c>
      <c r="B47" s="31" t="e">
        <f t="shared" si="30"/>
        <v>#DIV/0!</v>
      </c>
      <c r="C47" s="31" t="e">
        <f t="shared" si="30"/>
        <v>#DIV/0!</v>
      </c>
      <c r="D47" s="31">
        <f t="shared" ref="D47:L47" si="96">D18/D$22*100</f>
        <v>0</v>
      </c>
      <c r="E47" s="31">
        <f t="shared" si="96"/>
        <v>0</v>
      </c>
      <c r="F47" s="31">
        <f t="shared" si="96"/>
        <v>0</v>
      </c>
      <c r="G47" s="31">
        <f t="shared" si="96"/>
        <v>0</v>
      </c>
      <c r="H47" s="31">
        <f t="shared" si="96"/>
        <v>0</v>
      </c>
      <c r="I47" s="31">
        <f t="shared" si="96"/>
        <v>0</v>
      </c>
      <c r="J47" s="31">
        <f t="shared" si="96"/>
        <v>0</v>
      </c>
      <c r="K47" s="31">
        <f t="shared" si="96"/>
        <v>0</v>
      </c>
      <c r="L47" s="31">
        <f t="shared" si="96"/>
        <v>0</v>
      </c>
      <c r="M47" s="31">
        <f t="shared" si="20"/>
        <v>0</v>
      </c>
      <c r="N47" s="31">
        <f t="shared" si="20"/>
        <v>0</v>
      </c>
      <c r="O47" s="31">
        <f t="shared" si="21"/>
        <v>4.6540288065767012E-5</v>
      </c>
      <c r="P47" s="31">
        <f t="shared" si="21"/>
        <v>4.8216030962406447E-5</v>
      </c>
      <c r="Q47" s="31">
        <f t="shared" si="22"/>
        <v>4.9360631737109221E-5</v>
      </c>
      <c r="R47" s="31">
        <f t="shared" si="22"/>
        <v>4.8342481342219323E-5</v>
      </c>
      <c r="S47" s="31">
        <f t="shared" si="23"/>
        <v>4.9197853596043319E-5</v>
      </c>
      <c r="T47" s="31">
        <f t="shared" si="23"/>
        <v>4.8934955168240823E-5</v>
      </c>
      <c r="U47" s="31">
        <f t="shared" si="24"/>
        <v>4.3557288942067494E-5</v>
      </c>
      <c r="V47" s="31">
        <f t="shared" si="24"/>
        <v>4.8080297943990301E-5</v>
      </c>
      <c r="W47" s="31">
        <f t="shared" si="25"/>
        <v>4.7402059050641043E-5</v>
      </c>
      <c r="X47" s="31">
        <f t="shared" si="25"/>
        <v>4.7724108835784676E-5</v>
      </c>
      <c r="Y47" s="79">
        <f t="shared" ref="Y47:AB47" si="97">Y18/Y$22*100</f>
        <v>4.6365307622224745E-5</v>
      </c>
      <c r="Z47" s="79">
        <f t="shared" si="97"/>
        <v>2.3111153442651425E-2</v>
      </c>
      <c r="AA47" s="79">
        <f t="shared" si="97"/>
        <v>9.0771171222203906E-2</v>
      </c>
      <c r="AB47" s="79">
        <f t="shared" si="97"/>
        <v>9.0479392216184409E-2</v>
      </c>
      <c r="AC47" s="79">
        <f t="shared" ref="AC47" si="98">AC18/AC$22*100</f>
        <v>7.6665069477719214E-2</v>
      </c>
      <c r="AD47" s="79">
        <f t="shared" ref="AD47" si="99">AD18/AD$22*100</f>
        <v>6.9684827336257901E-2</v>
      </c>
      <c r="AE47" s="79">
        <f t="shared" ref="AE47:AF47" si="100">AE18/AE$22*100</f>
        <v>7.0595076644049945E-2</v>
      </c>
      <c r="AF47" s="79">
        <f t="shared" si="100"/>
        <v>8.3101162455567298E-2</v>
      </c>
    </row>
    <row r="48" spans="1:32" ht="18" customHeight="1" x14ac:dyDescent="0.15">
      <c r="A48" s="14" t="s">
        <v>55</v>
      </c>
      <c r="B48" s="31" t="e">
        <f t="shared" si="30"/>
        <v>#DIV/0!</v>
      </c>
      <c r="C48" s="31" t="e">
        <f t="shared" si="30"/>
        <v>#DIV/0!</v>
      </c>
      <c r="D48" s="31">
        <f t="shared" ref="D48:L48" si="101">D19/D$22*100</f>
        <v>0</v>
      </c>
      <c r="E48" s="31">
        <f t="shared" si="101"/>
        <v>0</v>
      </c>
      <c r="F48" s="31">
        <f t="shared" si="101"/>
        <v>0</v>
      </c>
      <c r="G48" s="31">
        <f t="shared" si="101"/>
        <v>0</v>
      </c>
      <c r="H48" s="31">
        <f t="shared" si="101"/>
        <v>0</v>
      </c>
      <c r="I48" s="31">
        <f t="shared" si="101"/>
        <v>0</v>
      </c>
      <c r="J48" s="31">
        <f t="shared" si="101"/>
        <v>0</v>
      </c>
      <c r="K48" s="31">
        <f t="shared" si="101"/>
        <v>0</v>
      </c>
      <c r="L48" s="31">
        <f t="shared" si="101"/>
        <v>0</v>
      </c>
      <c r="M48" s="31">
        <f t="shared" si="20"/>
        <v>0</v>
      </c>
      <c r="N48" s="31">
        <f t="shared" si="20"/>
        <v>0</v>
      </c>
      <c r="O48" s="31">
        <f t="shared" si="21"/>
        <v>4.6540288065767012E-5</v>
      </c>
      <c r="P48" s="31">
        <f t="shared" si="21"/>
        <v>4.8216030962406447E-5</v>
      </c>
      <c r="Q48" s="31">
        <f t="shared" si="22"/>
        <v>4.9360631737109221E-5</v>
      </c>
      <c r="R48" s="31">
        <f t="shared" si="22"/>
        <v>4.8342481342219323E-5</v>
      </c>
      <c r="S48" s="31">
        <f t="shared" si="23"/>
        <v>4.9197853596043319E-5</v>
      </c>
      <c r="T48" s="31">
        <f t="shared" si="23"/>
        <v>4.8934955168240823E-5</v>
      </c>
      <c r="U48" s="31">
        <f t="shared" si="24"/>
        <v>4.3557288942067494E-5</v>
      </c>
      <c r="V48" s="31">
        <f t="shared" si="24"/>
        <v>4.8080297943990301E-5</v>
      </c>
      <c r="W48" s="31">
        <f t="shared" si="25"/>
        <v>4.7402059050641043E-5</v>
      </c>
      <c r="X48" s="31">
        <f t="shared" si="25"/>
        <v>4.7724108835784676E-5</v>
      </c>
      <c r="Y48" s="79">
        <f t="shared" ref="Y48:AB48" si="102">Y19/Y$22*100</f>
        <v>4.6365307622224745E-5</v>
      </c>
      <c r="Z48" s="79">
        <f t="shared" si="102"/>
        <v>4.6689198874043284E-5</v>
      </c>
      <c r="AA48" s="79">
        <f t="shared" si="102"/>
        <v>4.5682522004128786E-5</v>
      </c>
      <c r="AB48" s="79">
        <f t="shared" si="102"/>
        <v>4.7923406894165471E-5</v>
      </c>
      <c r="AC48" s="79">
        <f t="shared" ref="AC48" si="103">AC19/AC$22*100</f>
        <v>4.3959328828967443E-5</v>
      </c>
      <c r="AD48" s="79">
        <f t="shared" ref="AD48" si="104">AD19/AD$22*100</f>
        <v>4.0585222676912003E-5</v>
      </c>
      <c r="AE48" s="79">
        <f t="shared" ref="AE48:AF48" si="105">AE19/AE$22*100</f>
        <v>4.0665366730443516E-5</v>
      </c>
      <c r="AF48" s="79">
        <f t="shared" si="105"/>
        <v>4.0029461683799277E-5</v>
      </c>
    </row>
    <row r="49" spans="1:32" ht="18" customHeight="1" x14ac:dyDescent="0.15">
      <c r="A49" s="14" t="s">
        <v>56</v>
      </c>
      <c r="B49" s="31" t="e">
        <f t="shared" si="30"/>
        <v>#DIV/0!</v>
      </c>
      <c r="C49" s="31" t="e">
        <f t="shared" si="30"/>
        <v>#DIV/0!</v>
      </c>
      <c r="D49" s="31">
        <f t="shared" ref="D49:L49" si="106">D20/D$22*100</f>
        <v>0</v>
      </c>
      <c r="E49" s="31">
        <f t="shared" si="106"/>
        <v>0</v>
      </c>
      <c r="F49" s="31">
        <f t="shared" si="106"/>
        <v>0</v>
      </c>
      <c r="G49" s="31">
        <f t="shared" si="106"/>
        <v>0</v>
      </c>
      <c r="H49" s="31">
        <f t="shared" si="106"/>
        <v>0</v>
      </c>
      <c r="I49" s="31">
        <f t="shared" si="106"/>
        <v>0</v>
      </c>
      <c r="J49" s="31">
        <f t="shared" si="106"/>
        <v>0</v>
      </c>
      <c r="K49" s="31">
        <f t="shared" si="106"/>
        <v>0</v>
      </c>
      <c r="L49" s="31">
        <f t="shared" si="106"/>
        <v>0</v>
      </c>
      <c r="M49" s="31">
        <f t="shared" si="20"/>
        <v>0</v>
      </c>
      <c r="N49" s="31">
        <f t="shared" si="20"/>
        <v>0</v>
      </c>
      <c r="O49" s="31">
        <f t="shared" si="21"/>
        <v>4.6540288065767012E-5</v>
      </c>
      <c r="P49" s="31">
        <f t="shared" si="21"/>
        <v>4.8216030962406447E-5</v>
      </c>
      <c r="Q49" s="31">
        <f t="shared" si="22"/>
        <v>4.9360631737109221E-5</v>
      </c>
      <c r="R49" s="31">
        <f t="shared" si="22"/>
        <v>4.8342481342219323E-5</v>
      </c>
      <c r="S49" s="31">
        <f t="shared" si="23"/>
        <v>4.9197853596043319E-5</v>
      </c>
      <c r="T49" s="31">
        <f t="shared" si="23"/>
        <v>4.8934955168240823E-5</v>
      </c>
      <c r="U49" s="31">
        <f t="shared" si="24"/>
        <v>4.3557288942067494E-5</v>
      </c>
      <c r="V49" s="31">
        <f t="shared" si="24"/>
        <v>4.8080297943990301E-5</v>
      </c>
      <c r="W49" s="31">
        <f t="shared" si="25"/>
        <v>4.7402059050641043E-5</v>
      </c>
      <c r="X49" s="31">
        <f t="shared" si="25"/>
        <v>4.7724108835784676E-5</v>
      </c>
      <c r="Y49" s="79">
        <f t="shared" ref="Y49:AB49" si="107">Y20/Y$22*100</f>
        <v>4.6365307622224745E-5</v>
      </c>
      <c r="Z49" s="79">
        <f t="shared" si="107"/>
        <v>4.6689198874043284E-5</v>
      </c>
      <c r="AA49" s="79">
        <f t="shared" si="107"/>
        <v>4.5682522004128786E-5</v>
      </c>
      <c r="AB49" s="79">
        <f t="shared" si="107"/>
        <v>4.7923406894165471E-5</v>
      </c>
      <c r="AC49" s="79">
        <f t="shared" ref="AC49" si="108">AC20/AC$22*100</f>
        <v>4.3959328828967443E-5</v>
      </c>
      <c r="AD49" s="79">
        <f t="shared" ref="AD49" si="109">AD20/AD$22*100</f>
        <v>4.0585222676912003E-5</v>
      </c>
      <c r="AE49" s="79">
        <f t="shared" ref="AE49:AF49" si="110">AE20/AE$22*100</f>
        <v>4.0665366730443516E-5</v>
      </c>
      <c r="AF49" s="79">
        <f t="shared" si="110"/>
        <v>4.0029461683799277E-5</v>
      </c>
    </row>
    <row r="50" spans="1:32" ht="18" customHeight="1" x14ac:dyDescent="0.15">
      <c r="A50" s="14" t="s">
        <v>57</v>
      </c>
      <c r="B50" s="31" t="e">
        <f t="shared" si="30"/>
        <v>#DIV/0!</v>
      </c>
      <c r="C50" s="31" t="e">
        <f t="shared" si="30"/>
        <v>#DIV/0!</v>
      </c>
      <c r="D50" s="31">
        <f t="shared" ref="D50:L50" si="111">D21/D$22*100</f>
        <v>0</v>
      </c>
      <c r="E50" s="31">
        <f t="shared" si="111"/>
        <v>0</v>
      </c>
      <c r="F50" s="31">
        <f t="shared" si="111"/>
        <v>0</v>
      </c>
      <c r="G50" s="31">
        <f t="shared" si="111"/>
        <v>0</v>
      </c>
      <c r="H50" s="31">
        <f t="shared" si="111"/>
        <v>0</v>
      </c>
      <c r="I50" s="31">
        <f t="shared" si="111"/>
        <v>0</v>
      </c>
      <c r="J50" s="31">
        <f t="shared" si="111"/>
        <v>0</v>
      </c>
      <c r="K50" s="31">
        <f t="shared" si="111"/>
        <v>0</v>
      </c>
      <c r="L50" s="31">
        <f t="shared" si="111"/>
        <v>0</v>
      </c>
      <c r="M50" s="31">
        <f t="shared" si="20"/>
        <v>0</v>
      </c>
      <c r="N50" s="31">
        <f t="shared" si="20"/>
        <v>0</v>
      </c>
      <c r="O50" s="31">
        <f t="shared" si="21"/>
        <v>4.6540288065767012E-5</v>
      </c>
      <c r="P50" s="31">
        <f t="shared" si="21"/>
        <v>4.8216030962406447E-5</v>
      </c>
      <c r="Q50" s="31">
        <f t="shared" si="22"/>
        <v>4.9360631737109221E-5</v>
      </c>
      <c r="R50" s="31">
        <f t="shared" si="22"/>
        <v>4.8342481342219323E-5</v>
      </c>
      <c r="S50" s="31">
        <f t="shared" si="23"/>
        <v>4.9197853596043319E-5</v>
      </c>
      <c r="T50" s="31">
        <f t="shared" si="23"/>
        <v>4.8934955168240823E-5</v>
      </c>
      <c r="U50" s="31">
        <f t="shared" si="24"/>
        <v>4.3557288942067494E-5</v>
      </c>
      <c r="V50" s="31">
        <f t="shared" si="24"/>
        <v>4.8080297943990301E-5</v>
      </c>
      <c r="W50" s="31">
        <f t="shared" si="25"/>
        <v>4.7402059050641043E-5</v>
      </c>
      <c r="X50" s="31">
        <f t="shared" si="25"/>
        <v>4.7724108835784676E-5</v>
      </c>
      <c r="Y50" s="79">
        <f t="shared" ref="Y50:AB50" si="112">Y21/Y$22*100</f>
        <v>4.6365307622224745E-5</v>
      </c>
      <c r="Z50" s="79">
        <f t="shared" si="112"/>
        <v>4.6689198874043284E-5</v>
      </c>
      <c r="AA50" s="79">
        <f t="shared" si="112"/>
        <v>4.5682522004128786E-5</v>
      </c>
      <c r="AB50" s="79">
        <f t="shared" si="112"/>
        <v>4.7923406894165471E-5</v>
      </c>
      <c r="AC50" s="79">
        <f t="shared" ref="AC50" si="113">AC21/AC$22*100</f>
        <v>4.3959328828967443E-5</v>
      </c>
      <c r="AD50" s="79">
        <f t="shared" ref="AD50" si="114">AD21/AD$22*100</f>
        <v>4.0585222676912003E-5</v>
      </c>
      <c r="AE50" s="79">
        <f t="shared" ref="AE50:AF50" si="115">AE21/AE$22*100</f>
        <v>4.0665366730443516E-5</v>
      </c>
      <c r="AF50" s="79">
        <f t="shared" si="115"/>
        <v>4.0029461683799277E-5</v>
      </c>
    </row>
    <row r="51" spans="1:32" ht="18" customHeight="1" x14ac:dyDescent="0.15">
      <c r="A51" s="14" t="s">
        <v>58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t="shared" ref="D51:L51" si="116">+D33+D38+D40+D41+D42+D43+D44+D45+D46</f>
        <v>100</v>
      </c>
      <c r="E51" s="32">
        <f t="shared" si="116"/>
        <v>100</v>
      </c>
      <c r="F51" s="32">
        <f t="shared" si="116"/>
        <v>99.999999999999986</v>
      </c>
      <c r="G51" s="32">
        <f t="shared" si="116"/>
        <v>100</v>
      </c>
      <c r="H51" s="32">
        <f t="shared" si="116"/>
        <v>100</v>
      </c>
      <c r="I51" s="32">
        <f t="shared" si="116"/>
        <v>100</v>
      </c>
      <c r="J51" s="32">
        <f t="shared" si="116"/>
        <v>100.00000000000001</v>
      </c>
      <c r="K51" s="32">
        <f t="shared" si="116"/>
        <v>100.00000000000001</v>
      </c>
      <c r="L51" s="32">
        <f t="shared" si="116"/>
        <v>100.00000000000001</v>
      </c>
      <c r="M51" s="32">
        <f t="shared" ref="M51:R51" si="117">+M33+M38+M40+M41+M42+M43+M44+M45+M46</f>
        <v>99.999999999999986</v>
      </c>
      <c r="N51" s="32">
        <f t="shared" si="117"/>
        <v>100.00000000000001</v>
      </c>
      <c r="O51" s="32">
        <f t="shared" si="117"/>
        <v>100</v>
      </c>
      <c r="P51" s="32">
        <f t="shared" si="117"/>
        <v>100</v>
      </c>
      <c r="Q51" s="32">
        <f t="shared" si="117"/>
        <v>100.00000000000001</v>
      </c>
      <c r="R51" s="32">
        <f t="shared" si="117"/>
        <v>99.999999999999986</v>
      </c>
      <c r="S51" s="32">
        <f t="shared" ref="S51:X51" si="118">+S33+S38+S40+S41+S42+S43+S44+S45+S46</f>
        <v>99.999999999999986</v>
      </c>
      <c r="T51" s="32">
        <f t="shared" si="118"/>
        <v>100</v>
      </c>
      <c r="U51" s="32">
        <f t="shared" si="118"/>
        <v>100</v>
      </c>
      <c r="V51" s="32">
        <f t="shared" si="118"/>
        <v>100</v>
      </c>
      <c r="W51" s="32">
        <f t="shared" si="118"/>
        <v>100.00000000000001</v>
      </c>
      <c r="X51" s="32">
        <f t="shared" si="118"/>
        <v>100</v>
      </c>
      <c r="Y51" s="32">
        <f t="shared" ref="Y51:AB51" si="119">+Y33+Y38+Y40+Y41+Y42+Y43+Y44+Y45+Y46</f>
        <v>99.999999999999986</v>
      </c>
      <c r="Z51" s="32">
        <f t="shared" si="119"/>
        <v>99.999999999999986</v>
      </c>
      <c r="AA51" s="32">
        <f t="shared" si="119"/>
        <v>99.999999999999986</v>
      </c>
      <c r="AB51" s="32">
        <f t="shared" si="119"/>
        <v>100</v>
      </c>
      <c r="AC51" s="32">
        <f t="shared" ref="AC51" si="120">+AC33+AC38+AC40+AC41+AC42+AC43+AC44+AC45+AC46</f>
        <v>100.00000000000001</v>
      </c>
      <c r="AD51" s="32">
        <f t="shared" ref="AD51" si="121">+AD33+AD38+AD40+AD41+AD42+AD43+AD44+AD45+AD46</f>
        <v>100.00000000000001</v>
      </c>
      <c r="AE51" s="32">
        <f t="shared" ref="AE51:AF51" si="122">+AE33+AE38+AE40+AE41+AE42+AE43+AE44+AE45+AE46</f>
        <v>100</v>
      </c>
      <c r="AF51" s="32">
        <f t="shared" si="122"/>
        <v>100.00000000000001</v>
      </c>
    </row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98425196850393704" right="0.78740157480314965" top="0.78740157480314965" bottom="0.78740157480314965" header="0" footer="0.31496062992125984"/>
  <pageSetup paperSize="9" firstPageNumber="4" orientation="landscape" useFirstPageNumber="1" horizontalDpi="4294967292" r:id="rId1"/>
  <headerFooter alignWithMargins="0">
    <oddFooter>&amp;C-&amp;P--</oddFooter>
  </headerFooter>
  <colBreaks count="1" manualBreakCount="1">
    <brk id="12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74"/>
  <sheetViews>
    <sheetView view="pageBreakPreview" zoomScaleNormal="100" zoomScaleSheetLayoutView="100" workbookViewId="0">
      <pane xSplit="1" ySplit="3" topLeftCell="S26" activePane="bottomRight" state="frozen"/>
      <selection pane="topRight" activeCell="B1" sqref="B1"/>
      <selection pane="bottomLeft" activeCell="A2" sqref="A2"/>
      <selection pane="bottomRight" activeCell="AE30" sqref="AE30:AF31"/>
    </sheetView>
  </sheetViews>
  <sheetFormatPr defaultColWidth="9" defaultRowHeight="12" x14ac:dyDescent="0.15"/>
  <cols>
    <col min="1" max="1" width="25.21875" style="18" customWidth="1"/>
    <col min="2" max="2" width="8.6640625" style="22" hidden="1" customWidth="1"/>
    <col min="3" max="3" width="8.6640625" style="18" hidden="1" customWidth="1"/>
    <col min="4" max="9" width="9.77734375" style="18" customWidth="1"/>
    <col min="10" max="11" width="9.77734375" style="20" customWidth="1"/>
    <col min="12" max="32" width="9.77734375" style="18" customWidth="1"/>
    <col min="33" max="16384" width="9" style="18"/>
  </cols>
  <sheetData>
    <row r="1" spans="1:32" ht="18" customHeight="1" x14ac:dyDescent="0.2">
      <c r="A1" s="33" t="s">
        <v>98</v>
      </c>
      <c r="K1" s="34" t="str">
        <f>財政指標!$L$1</f>
        <v>市貝町</v>
      </c>
      <c r="U1" s="34" t="str">
        <f>財政指標!$L$1</f>
        <v>市貝町</v>
      </c>
      <c r="W1" s="34"/>
      <c r="AE1" s="34" t="str">
        <f>財政指標!$L$1</f>
        <v>市貝町</v>
      </c>
    </row>
    <row r="2" spans="1:32" ht="18" customHeight="1" x14ac:dyDescent="0.15">
      <c r="K2" s="18"/>
      <c r="L2" s="22" t="s">
        <v>169</v>
      </c>
      <c r="V2" s="18" t="s">
        <v>169</v>
      </c>
      <c r="W2" s="22"/>
      <c r="X2" s="22"/>
      <c r="AF2" s="18" t="s">
        <v>169</v>
      </c>
    </row>
    <row r="3" spans="1:32" ht="18" customHeight="1" x14ac:dyDescent="0.15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165</v>
      </c>
      <c r="K3" s="17" t="s">
        <v>166</v>
      </c>
      <c r="L3" s="15" t="s">
        <v>83</v>
      </c>
      <c r="M3" s="15" t="s">
        <v>174</v>
      </c>
      <c r="N3" s="15" t="s">
        <v>182</v>
      </c>
      <c r="O3" s="2" t="s">
        <v>185</v>
      </c>
      <c r="P3" s="2" t="s">
        <v>187</v>
      </c>
      <c r="Q3" s="2" t="s">
        <v>191</v>
      </c>
      <c r="R3" s="2" t="s">
        <v>199</v>
      </c>
      <c r="S3" s="2" t="s">
        <v>201</v>
      </c>
      <c r="T3" s="2" t="s">
        <v>211</v>
      </c>
      <c r="U3" s="2" t="s">
        <v>216</v>
      </c>
      <c r="V3" s="2" t="s">
        <v>218</v>
      </c>
      <c r="W3" s="2" t="s">
        <v>221</v>
      </c>
      <c r="X3" s="2" t="s">
        <v>222</v>
      </c>
      <c r="Y3" s="48" t="s">
        <v>226</v>
      </c>
      <c r="Z3" s="48" t="s">
        <v>227</v>
      </c>
      <c r="AA3" s="48" t="s">
        <v>229</v>
      </c>
      <c r="AB3" s="48" t="s">
        <v>231</v>
      </c>
      <c r="AC3" s="48" t="s">
        <v>236</v>
      </c>
      <c r="AD3" s="48" t="s">
        <v>239</v>
      </c>
      <c r="AE3" s="48" t="str">
        <f>財政指標!AF3</f>
        <v>１８(H30)</v>
      </c>
      <c r="AF3" s="48" t="str">
        <f>財政指標!AG3</f>
        <v>１９(R１)</v>
      </c>
    </row>
    <row r="4" spans="1:32" ht="18" customHeight="1" x14ac:dyDescent="0.15">
      <c r="A4" s="19" t="s">
        <v>60</v>
      </c>
      <c r="B4" s="19"/>
      <c r="C4" s="15"/>
      <c r="D4" s="15">
        <v>878831</v>
      </c>
      <c r="E4" s="15">
        <v>937239</v>
      </c>
      <c r="F4" s="15">
        <v>947230</v>
      </c>
      <c r="G4" s="15">
        <v>996489</v>
      </c>
      <c r="H4" s="15">
        <v>1034139</v>
      </c>
      <c r="I4" s="15">
        <v>1087346</v>
      </c>
      <c r="J4" s="17">
        <v>1092146</v>
      </c>
      <c r="K4" s="16">
        <v>1108142</v>
      </c>
      <c r="L4" s="19">
        <v>1103689</v>
      </c>
      <c r="M4" s="19">
        <v>1086160</v>
      </c>
      <c r="N4" s="19">
        <v>1071659</v>
      </c>
      <c r="O4" s="19">
        <v>1078586</v>
      </c>
      <c r="P4" s="19">
        <v>1110600</v>
      </c>
      <c r="Q4" s="19">
        <v>1123055</v>
      </c>
      <c r="R4" s="19">
        <v>1085683</v>
      </c>
      <c r="S4" s="19">
        <v>1065321</v>
      </c>
      <c r="T4" s="19">
        <v>1060623</v>
      </c>
      <c r="U4" s="19">
        <v>1016474</v>
      </c>
      <c r="V4" s="19">
        <v>973484</v>
      </c>
      <c r="W4" s="19">
        <v>897416</v>
      </c>
      <c r="X4" s="19">
        <v>928249</v>
      </c>
      <c r="Y4" s="80">
        <v>871965</v>
      </c>
      <c r="Z4" s="80">
        <v>879627</v>
      </c>
      <c r="AA4" s="80">
        <v>907175</v>
      </c>
      <c r="AB4" s="80">
        <v>924177</v>
      </c>
      <c r="AC4" s="80">
        <v>910849</v>
      </c>
      <c r="AD4" s="80">
        <v>921725</v>
      </c>
      <c r="AE4" s="80">
        <v>943516</v>
      </c>
      <c r="AF4" s="80">
        <v>946526</v>
      </c>
    </row>
    <row r="5" spans="1:32" ht="18" customHeight="1" x14ac:dyDescent="0.15">
      <c r="A5" s="19" t="s">
        <v>61</v>
      </c>
      <c r="B5" s="19"/>
      <c r="C5" s="15"/>
      <c r="D5" s="15">
        <v>578095</v>
      </c>
      <c r="E5" s="15">
        <v>599006</v>
      </c>
      <c r="F5" s="15">
        <v>619598</v>
      </c>
      <c r="G5" s="15">
        <v>639617</v>
      </c>
      <c r="H5" s="15">
        <v>667043</v>
      </c>
      <c r="I5" s="15">
        <v>708794</v>
      </c>
      <c r="J5" s="17">
        <v>708294</v>
      </c>
      <c r="K5" s="16">
        <v>718176</v>
      </c>
      <c r="L5" s="19">
        <v>724385</v>
      </c>
      <c r="M5" s="19">
        <v>710529</v>
      </c>
      <c r="N5" s="19">
        <v>709665</v>
      </c>
      <c r="O5" s="19">
        <v>700453</v>
      </c>
      <c r="P5" s="19">
        <v>720761</v>
      </c>
      <c r="Q5" s="19">
        <v>724025</v>
      </c>
      <c r="R5" s="19">
        <v>695663</v>
      </c>
      <c r="S5" s="19">
        <v>689909</v>
      </c>
      <c r="T5" s="19">
        <v>690803</v>
      </c>
      <c r="U5" s="19">
        <v>656635</v>
      </c>
      <c r="V5" s="19">
        <v>614958</v>
      </c>
      <c r="W5" s="19">
        <v>548363</v>
      </c>
      <c r="X5" s="19">
        <v>548087</v>
      </c>
      <c r="Y5" s="80">
        <v>509804</v>
      </c>
      <c r="Z5" s="80">
        <v>516170</v>
      </c>
      <c r="AA5" s="80">
        <v>530583</v>
      </c>
      <c r="AB5" s="80">
        <v>528081</v>
      </c>
      <c r="AC5" s="80">
        <v>528684</v>
      </c>
      <c r="AD5" s="80">
        <v>533763</v>
      </c>
      <c r="AE5" s="80">
        <v>556366</v>
      </c>
      <c r="AF5" s="80">
        <v>556018</v>
      </c>
    </row>
    <row r="6" spans="1:32" ht="18" customHeight="1" x14ac:dyDescent="0.15">
      <c r="A6" s="19" t="s">
        <v>62</v>
      </c>
      <c r="B6" s="19"/>
      <c r="C6" s="15"/>
      <c r="D6" s="15">
        <v>26140</v>
      </c>
      <c r="E6" s="15">
        <v>36603</v>
      </c>
      <c r="F6" s="15">
        <v>34163</v>
      </c>
      <c r="G6" s="15">
        <v>34046</v>
      </c>
      <c r="H6" s="15">
        <v>36190</v>
      </c>
      <c r="I6" s="15">
        <v>37583</v>
      </c>
      <c r="J6" s="17">
        <v>44138</v>
      </c>
      <c r="K6" s="20">
        <v>44701</v>
      </c>
      <c r="L6" s="19">
        <v>50739</v>
      </c>
      <c r="M6" s="19">
        <v>61359</v>
      </c>
      <c r="N6" s="19">
        <v>77061</v>
      </c>
      <c r="O6" s="19">
        <v>83318</v>
      </c>
      <c r="P6" s="19">
        <v>157434</v>
      </c>
      <c r="Q6" s="19">
        <v>187067</v>
      </c>
      <c r="R6" s="19">
        <v>195780</v>
      </c>
      <c r="S6" s="19">
        <v>206080</v>
      </c>
      <c r="T6" s="19">
        <v>243364</v>
      </c>
      <c r="U6" s="19">
        <v>244918</v>
      </c>
      <c r="V6" s="19">
        <v>261419</v>
      </c>
      <c r="W6" s="19">
        <v>405792</v>
      </c>
      <c r="X6" s="19">
        <v>439439</v>
      </c>
      <c r="Y6" s="80">
        <v>421568</v>
      </c>
      <c r="Z6" s="80">
        <v>426096</v>
      </c>
      <c r="AA6" s="80">
        <v>471652</v>
      </c>
      <c r="AB6" s="80">
        <v>452787</v>
      </c>
      <c r="AC6" s="80">
        <v>435515</v>
      </c>
      <c r="AD6" s="80">
        <v>466924</v>
      </c>
      <c r="AE6" s="80">
        <v>457266</v>
      </c>
      <c r="AF6" s="80">
        <v>486449</v>
      </c>
    </row>
    <row r="7" spans="1:32" ht="18" customHeight="1" x14ac:dyDescent="0.15">
      <c r="A7" s="19" t="s">
        <v>63</v>
      </c>
      <c r="B7" s="19"/>
      <c r="C7" s="15"/>
      <c r="D7" s="15">
        <v>311333</v>
      </c>
      <c r="E7" s="15">
        <v>336246</v>
      </c>
      <c r="F7" s="15">
        <v>359825</v>
      </c>
      <c r="G7" s="15">
        <v>404956</v>
      </c>
      <c r="H7" s="15">
        <v>459385</v>
      </c>
      <c r="I7" s="15">
        <v>489096</v>
      </c>
      <c r="J7" s="17">
        <v>479743</v>
      </c>
      <c r="K7" s="16">
        <v>501777</v>
      </c>
      <c r="L7" s="19">
        <v>502682</v>
      </c>
      <c r="M7" s="19">
        <v>521636</v>
      </c>
      <c r="N7" s="19">
        <v>514258</v>
      </c>
      <c r="O7" s="19">
        <v>505808</v>
      </c>
      <c r="P7" s="19">
        <v>481152</v>
      </c>
      <c r="Q7" s="19">
        <v>469215</v>
      </c>
      <c r="R7" s="19">
        <v>454192</v>
      </c>
      <c r="S7" s="19">
        <v>561589</v>
      </c>
      <c r="T7" s="19">
        <v>601333</v>
      </c>
      <c r="U7" s="19">
        <v>569218</v>
      </c>
      <c r="V7" s="19">
        <v>598761</v>
      </c>
      <c r="W7" s="19">
        <v>556181</v>
      </c>
      <c r="X7" s="19">
        <v>554818</v>
      </c>
      <c r="Y7" s="80">
        <v>560412</v>
      </c>
      <c r="Z7" s="80">
        <v>571860</v>
      </c>
      <c r="AA7" s="80">
        <v>415181</v>
      </c>
      <c r="AB7" s="80">
        <v>399862</v>
      </c>
      <c r="AC7" s="80">
        <v>390734</v>
      </c>
      <c r="AD7" s="80">
        <v>381205</v>
      </c>
      <c r="AE7" s="80">
        <v>381810</v>
      </c>
      <c r="AF7" s="80">
        <v>388136</v>
      </c>
    </row>
    <row r="8" spans="1:32" ht="18" customHeight="1" x14ac:dyDescent="0.15">
      <c r="A8" s="19" t="s">
        <v>64</v>
      </c>
      <c r="B8" s="19"/>
      <c r="C8" s="15"/>
      <c r="D8" s="15">
        <v>311333</v>
      </c>
      <c r="E8" s="15">
        <v>336246</v>
      </c>
      <c r="F8" s="15">
        <v>359825</v>
      </c>
      <c r="G8" s="15">
        <v>404956</v>
      </c>
      <c r="H8" s="15">
        <v>459385</v>
      </c>
      <c r="I8" s="15">
        <v>489096</v>
      </c>
      <c r="J8" s="17">
        <v>479743</v>
      </c>
      <c r="K8" s="16">
        <v>501777</v>
      </c>
      <c r="L8" s="19">
        <v>502682</v>
      </c>
      <c r="M8" s="19">
        <v>521636</v>
      </c>
      <c r="N8" s="19">
        <v>514258</v>
      </c>
      <c r="O8" s="19">
        <v>505808</v>
      </c>
      <c r="P8" s="19">
        <v>479959</v>
      </c>
      <c r="Q8" s="19">
        <v>469215</v>
      </c>
      <c r="R8" s="19">
        <v>454192</v>
      </c>
      <c r="S8" s="19">
        <v>561589</v>
      </c>
      <c r="T8" s="19">
        <v>601333</v>
      </c>
      <c r="U8" s="19">
        <v>569218</v>
      </c>
      <c r="V8" s="19">
        <v>598761</v>
      </c>
      <c r="W8" s="19">
        <v>556181</v>
      </c>
      <c r="X8" s="19">
        <v>554818</v>
      </c>
      <c r="Y8" s="80">
        <v>560412</v>
      </c>
      <c r="Z8" s="80">
        <v>571860</v>
      </c>
      <c r="AA8" s="80">
        <v>415181</v>
      </c>
      <c r="AB8" s="80">
        <v>399862</v>
      </c>
      <c r="AC8" s="80">
        <v>390734</v>
      </c>
      <c r="AD8" s="80">
        <v>381205</v>
      </c>
      <c r="AE8" s="80">
        <v>381810</v>
      </c>
      <c r="AF8" s="80">
        <v>388136</v>
      </c>
    </row>
    <row r="9" spans="1:32" ht="18" customHeight="1" x14ac:dyDescent="0.15">
      <c r="A9" s="19" t="s">
        <v>65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1193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</row>
    <row r="10" spans="1:32" ht="18" customHeight="1" x14ac:dyDescent="0.15">
      <c r="A10" s="19" t="s">
        <v>66</v>
      </c>
      <c r="B10" s="19"/>
      <c r="C10" s="15"/>
      <c r="D10" s="15">
        <v>393253</v>
      </c>
      <c r="E10" s="15">
        <v>470185</v>
      </c>
      <c r="F10" s="15">
        <v>605622</v>
      </c>
      <c r="G10" s="15">
        <v>613816</v>
      </c>
      <c r="H10" s="15">
        <v>630605</v>
      </c>
      <c r="I10" s="15">
        <v>687818</v>
      </c>
      <c r="J10" s="17">
        <v>765107</v>
      </c>
      <c r="K10" s="16">
        <v>725009</v>
      </c>
      <c r="L10" s="19">
        <v>814970</v>
      </c>
      <c r="M10" s="19">
        <v>587422</v>
      </c>
      <c r="N10" s="19">
        <v>650225</v>
      </c>
      <c r="O10" s="19">
        <v>679382</v>
      </c>
      <c r="P10" s="19">
        <v>643083</v>
      </c>
      <c r="Q10" s="19">
        <v>603320</v>
      </c>
      <c r="R10" s="19">
        <v>575361</v>
      </c>
      <c r="S10" s="19">
        <v>561915</v>
      </c>
      <c r="T10" s="19">
        <v>574145</v>
      </c>
      <c r="U10" s="19">
        <v>599490</v>
      </c>
      <c r="V10" s="19">
        <v>732234</v>
      </c>
      <c r="W10" s="19">
        <v>751351</v>
      </c>
      <c r="X10" s="19">
        <v>704006</v>
      </c>
      <c r="Y10" s="80">
        <v>758400</v>
      </c>
      <c r="Z10" s="80">
        <v>759537</v>
      </c>
      <c r="AA10" s="80">
        <v>865613</v>
      </c>
      <c r="AB10" s="80">
        <v>989346</v>
      </c>
      <c r="AC10" s="80">
        <v>1018547</v>
      </c>
      <c r="AD10" s="80">
        <v>1028129</v>
      </c>
      <c r="AE10" s="80">
        <v>1079737</v>
      </c>
      <c r="AF10" s="80">
        <v>1096029</v>
      </c>
    </row>
    <row r="11" spans="1:32" ht="18" customHeight="1" x14ac:dyDescent="0.15">
      <c r="A11" s="19" t="s">
        <v>67</v>
      </c>
      <c r="B11" s="19"/>
      <c r="C11" s="15"/>
      <c r="D11" s="15">
        <v>39129</v>
      </c>
      <c r="E11" s="15">
        <v>48954</v>
      </c>
      <c r="F11" s="15">
        <v>78978</v>
      </c>
      <c r="G11" s="15">
        <v>76844</v>
      </c>
      <c r="H11" s="15">
        <v>55015</v>
      </c>
      <c r="I11" s="15">
        <v>78668</v>
      </c>
      <c r="J11" s="17">
        <v>99900</v>
      </c>
      <c r="K11" s="17">
        <v>92374</v>
      </c>
      <c r="L11" s="19">
        <v>89540</v>
      </c>
      <c r="M11" s="19">
        <v>92212</v>
      </c>
      <c r="N11" s="19">
        <v>72577</v>
      </c>
      <c r="O11" s="19">
        <v>78589</v>
      </c>
      <c r="P11" s="19">
        <v>66853</v>
      </c>
      <c r="Q11" s="19">
        <v>47592</v>
      </c>
      <c r="R11" s="19">
        <v>36333</v>
      </c>
      <c r="S11" s="19">
        <v>31212</v>
      </c>
      <c r="T11" s="19">
        <v>42525</v>
      </c>
      <c r="U11" s="19">
        <v>31026</v>
      </c>
      <c r="V11" s="19">
        <v>36494</v>
      </c>
      <c r="W11" s="19">
        <v>54196</v>
      </c>
      <c r="X11" s="19">
        <v>32597</v>
      </c>
      <c r="Y11" s="80">
        <v>32056</v>
      </c>
      <c r="Z11" s="80">
        <v>53002</v>
      </c>
      <c r="AA11" s="80">
        <v>51254</v>
      </c>
      <c r="AB11" s="80">
        <v>61916</v>
      </c>
      <c r="AC11" s="80">
        <v>57082</v>
      </c>
      <c r="AD11" s="80">
        <v>105572</v>
      </c>
      <c r="AE11" s="80">
        <v>104298</v>
      </c>
      <c r="AF11" s="80">
        <v>44144</v>
      </c>
    </row>
    <row r="12" spans="1:32" ht="18" customHeight="1" x14ac:dyDescent="0.15">
      <c r="A12" s="19" t="s">
        <v>68</v>
      </c>
      <c r="B12" s="19"/>
      <c r="C12" s="15"/>
      <c r="D12" s="15">
        <v>430600</v>
      </c>
      <c r="E12" s="15">
        <v>471083</v>
      </c>
      <c r="F12" s="15">
        <v>662212</v>
      </c>
      <c r="G12" s="15">
        <v>554916</v>
      </c>
      <c r="H12" s="15">
        <v>564324</v>
      </c>
      <c r="I12" s="15">
        <v>627081</v>
      </c>
      <c r="J12" s="17">
        <v>679295</v>
      </c>
      <c r="K12" s="17">
        <v>712387</v>
      </c>
      <c r="L12" s="19">
        <v>799043</v>
      </c>
      <c r="M12" s="19">
        <v>710240</v>
      </c>
      <c r="N12" s="19">
        <v>727755</v>
      </c>
      <c r="O12" s="19">
        <v>699691</v>
      </c>
      <c r="P12" s="19">
        <v>673396</v>
      </c>
      <c r="Q12" s="19">
        <v>683006</v>
      </c>
      <c r="R12" s="19">
        <v>698227</v>
      </c>
      <c r="S12" s="19">
        <v>600837</v>
      </c>
      <c r="T12" s="19">
        <v>619034</v>
      </c>
      <c r="U12" s="19">
        <v>630888</v>
      </c>
      <c r="V12" s="19">
        <v>833932</v>
      </c>
      <c r="W12" s="19">
        <v>599898</v>
      </c>
      <c r="X12" s="19">
        <v>595935</v>
      </c>
      <c r="Y12" s="80">
        <v>651160</v>
      </c>
      <c r="Z12" s="80">
        <v>770048</v>
      </c>
      <c r="AA12" s="80">
        <v>628266</v>
      </c>
      <c r="AB12" s="80">
        <v>689480</v>
      </c>
      <c r="AC12" s="80">
        <v>801353</v>
      </c>
      <c r="AD12" s="80">
        <v>654857</v>
      </c>
      <c r="AE12" s="80">
        <v>694723</v>
      </c>
      <c r="AF12" s="80">
        <v>706554</v>
      </c>
    </row>
    <row r="13" spans="1:32" ht="18" customHeight="1" x14ac:dyDescent="0.15">
      <c r="A13" s="19" t="s">
        <v>69</v>
      </c>
      <c r="B13" s="19"/>
      <c r="C13" s="15"/>
      <c r="D13" s="15">
        <v>225949</v>
      </c>
      <c r="E13" s="15">
        <v>240266</v>
      </c>
      <c r="F13" s="15">
        <v>346478</v>
      </c>
      <c r="G13" s="15">
        <v>324588</v>
      </c>
      <c r="H13" s="15">
        <v>306844</v>
      </c>
      <c r="I13" s="15">
        <v>288342</v>
      </c>
      <c r="J13" s="17">
        <v>341801</v>
      </c>
      <c r="K13" s="17">
        <v>363122</v>
      </c>
      <c r="L13" s="19">
        <v>382315</v>
      </c>
      <c r="M13" s="19">
        <v>399842</v>
      </c>
      <c r="N13" s="19">
        <v>415841</v>
      </c>
      <c r="O13" s="19">
        <v>395763</v>
      </c>
      <c r="P13" s="19">
        <v>387185</v>
      </c>
      <c r="Q13" s="19">
        <v>375663</v>
      </c>
      <c r="R13" s="19">
        <v>402810</v>
      </c>
      <c r="S13" s="19">
        <v>377535</v>
      </c>
      <c r="T13" s="19">
        <v>390326</v>
      </c>
      <c r="U13" s="19">
        <v>378915</v>
      </c>
      <c r="V13" s="19">
        <v>367714</v>
      </c>
      <c r="W13" s="19">
        <v>345695</v>
      </c>
      <c r="X13" s="19">
        <v>341459</v>
      </c>
      <c r="Y13" s="80">
        <v>401031</v>
      </c>
      <c r="Z13" s="80">
        <v>503431</v>
      </c>
      <c r="AA13" s="80">
        <v>299004</v>
      </c>
      <c r="AB13" s="80">
        <v>366573</v>
      </c>
      <c r="AC13" s="80">
        <v>365800</v>
      </c>
      <c r="AD13" s="80">
        <v>276293</v>
      </c>
      <c r="AE13" s="80">
        <v>316906</v>
      </c>
      <c r="AF13" s="80">
        <v>331934</v>
      </c>
    </row>
    <row r="14" spans="1:32" ht="18" customHeight="1" x14ac:dyDescent="0.15">
      <c r="A14" s="19" t="s">
        <v>70</v>
      </c>
      <c r="B14" s="19"/>
      <c r="C14" s="15"/>
      <c r="D14" s="15">
        <v>102279</v>
      </c>
      <c r="E14" s="15">
        <v>148661</v>
      </c>
      <c r="F14" s="15">
        <v>90240</v>
      </c>
      <c r="G14" s="15">
        <v>106879</v>
      </c>
      <c r="H14" s="15">
        <v>99774</v>
      </c>
      <c r="I14" s="15">
        <v>109128</v>
      </c>
      <c r="J14" s="17">
        <v>115269</v>
      </c>
      <c r="K14" s="17">
        <v>133903</v>
      </c>
      <c r="L14" s="19">
        <v>149756</v>
      </c>
      <c r="M14" s="19">
        <v>228656</v>
      </c>
      <c r="N14" s="19">
        <v>268826</v>
      </c>
      <c r="O14" s="19">
        <v>263685</v>
      </c>
      <c r="P14" s="19">
        <v>299559</v>
      </c>
      <c r="Q14" s="19">
        <v>295273</v>
      </c>
      <c r="R14" s="19">
        <v>293107</v>
      </c>
      <c r="S14" s="19">
        <v>332759</v>
      </c>
      <c r="T14" s="19">
        <v>351118</v>
      </c>
      <c r="U14" s="19">
        <v>379160</v>
      </c>
      <c r="V14" s="19">
        <v>417066</v>
      </c>
      <c r="W14" s="19">
        <v>457583</v>
      </c>
      <c r="X14" s="19">
        <v>541576</v>
      </c>
      <c r="Y14" s="80">
        <v>552667</v>
      </c>
      <c r="Z14" s="80">
        <v>569657</v>
      </c>
      <c r="AA14" s="80">
        <v>531799</v>
      </c>
      <c r="AB14" s="80">
        <v>539014</v>
      </c>
      <c r="AC14" s="80">
        <v>552608</v>
      </c>
      <c r="AD14" s="80">
        <v>550886</v>
      </c>
      <c r="AE14" s="80">
        <v>537523</v>
      </c>
      <c r="AF14" s="80">
        <v>547319</v>
      </c>
    </row>
    <row r="15" spans="1:32" ht="18" customHeight="1" x14ac:dyDescent="0.15">
      <c r="A15" s="19" t="s">
        <v>71</v>
      </c>
      <c r="B15" s="19"/>
      <c r="C15" s="15"/>
      <c r="D15" s="15">
        <v>488505</v>
      </c>
      <c r="E15" s="15">
        <v>513629</v>
      </c>
      <c r="F15" s="15">
        <v>487100</v>
      </c>
      <c r="G15" s="15">
        <v>426250</v>
      </c>
      <c r="H15" s="15">
        <v>222450</v>
      </c>
      <c r="I15" s="15">
        <v>579928</v>
      </c>
      <c r="J15" s="17">
        <v>144480</v>
      </c>
      <c r="K15" s="16">
        <v>146598</v>
      </c>
      <c r="L15" s="19">
        <v>348751</v>
      </c>
      <c r="M15" s="19">
        <v>492060</v>
      </c>
      <c r="N15" s="19">
        <v>492490</v>
      </c>
      <c r="O15" s="19">
        <v>220749</v>
      </c>
      <c r="P15" s="19">
        <v>188086</v>
      </c>
      <c r="Q15" s="19">
        <v>242772</v>
      </c>
      <c r="R15" s="19">
        <v>234498</v>
      </c>
      <c r="S15" s="19">
        <v>187306</v>
      </c>
      <c r="T15" s="19">
        <v>228097</v>
      </c>
      <c r="U15" s="19">
        <v>685261</v>
      </c>
      <c r="V15" s="19">
        <v>300821</v>
      </c>
      <c r="W15" s="19">
        <v>479353</v>
      </c>
      <c r="X15" s="19">
        <v>513450</v>
      </c>
      <c r="Y15" s="80">
        <v>356018</v>
      </c>
      <c r="Z15" s="80">
        <v>482076</v>
      </c>
      <c r="AA15" s="80">
        <v>341881</v>
      </c>
      <c r="AB15" s="80">
        <v>302638</v>
      </c>
      <c r="AC15" s="80">
        <v>405985</v>
      </c>
      <c r="AD15" s="80">
        <v>767120</v>
      </c>
      <c r="AE15" s="80">
        <v>151977</v>
      </c>
      <c r="AF15" s="80">
        <v>118971</v>
      </c>
    </row>
    <row r="16" spans="1:32" ht="18" customHeight="1" x14ac:dyDescent="0.15">
      <c r="A16" s="19" t="s">
        <v>72</v>
      </c>
      <c r="B16" s="19"/>
      <c r="C16" s="15"/>
      <c r="D16" s="15">
        <v>65575</v>
      </c>
      <c r="E16" s="15">
        <v>70605</v>
      </c>
      <c r="F16" s="15">
        <v>54305</v>
      </c>
      <c r="G16" s="15">
        <v>73605</v>
      </c>
      <c r="H16" s="15">
        <v>78648</v>
      </c>
      <c r="I16" s="15">
        <v>53608</v>
      </c>
      <c r="J16" s="17">
        <v>48000</v>
      </c>
      <c r="K16" s="16">
        <v>70200</v>
      </c>
      <c r="L16" s="19">
        <v>64200</v>
      </c>
      <c r="M16" s="19">
        <v>50200</v>
      </c>
      <c r="N16" s="19">
        <v>28000</v>
      </c>
      <c r="O16" s="19">
        <v>29000</v>
      </c>
      <c r="P16" s="19">
        <v>34720</v>
      </c>
      <c r="Q16" s="19">
        <v>29080</v>
      </c>
      <c r="R16" s="19">
        <v>23720</v>
      </c>
      <c r="S16" s="19">
        <v>23840</v>
      </c>
      <c r="T16" s="19">
        <v>23240</v>
      </c>
      <c r="U16" s="19">
        <v>23940</v>
      </c>
      <c r="V16" s="19">
        <v>39860</v>
      </c>
      <c r="W16" s="19">
        <v>34440</v>
      </c>
      <c r="X16" s="19">
        <v>35160</v>
      </c>
      <c r="Y16" s="80">
        <v>35160</v>
      </c>
      <c r="Z16" s="80">
        <v>33960</v>
      </c>
      <c r="AA16" s="80">
        <v>38480</v>
      </c>
      <c r="AB16" s="80">
        <v>38000</v>
      </c>
      <c r="AC16" s="80">
        <v>43240</v>
      </c>
      <c r="AD16" s="80">
        <v>49620</v>
      </c>
      <c r="AE16" s="80">
        <v>62880</v>
      </c>
      <c r="AF16" s="80">
        <v>42040</v>
      </c>
    </row>
    <row r="17" spans="1:32" ht="18" customHeight="1" x14ac:dyDescent="0.15">
      <c r="A17" s="19" t="s">
        <v>80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</row>
    <row r="18" spans="1:32" ht="18" customHeight="1" x14ac:dyDescent="0.15">
      <c r="A18" s="19" t="s">
        <v>176</v>
      </c>
      <c r="B18" s="19"/>
      <c r="C18" s="15"/>
      <c r="D18" s="15">
        <v>1702323</v>
      </c>
      <c r="E18" s="15">
        <v>1689921</v>
      </c>
      <c r="F18" s="15">
        <v>1574018</v>
      </c>
      <c r="G18" s="15">
        <v>1653365</v>
      </c>
      <c r="H18" s="15">
        <v>1439315</v>
      </c>
      <c r="I18" s="15">
        <v>1935345</v>
      </c>
      <c r="J18" s="17">
        <v>2933900</v>
      </c>
      <c r="K18" s="16">
        <v>928768</v>
      </c>
      <c r="L18" s="19">
        <v>1210783</v>
      </c>
      <c r="M18" s="19">
        <v>959074</v>
      </c>
      <c r="N18" s="19">
        <v>1609619</v>
      </c>
      <c r="O18" s="19">
        <v>2100634</v>
      </c>
      <c r="P18" s="19">
        <v>1659298</v>
      </c>
      <c r="Q18" s="19">
        <v>983466</v>
      </c>
      <c r="R18" s="19">
        <v>1061781</v>
      </c>
      <c r="S18" s="19">
        <v>722144</v>
      </c>
      <c r="T18" s="19">
        <v>399370</v>
      </c>
      <c r="U18" s="19">
        <v>564397</v>
      </c>
      <c r="V18" s="19">
        <v>733694</v>
      </c>
      <c r="W18" s="19">
        <v>549616</v>
      </c>
      <c r="X18" s="19">
        <v>356417</v>
      </c>
      <c r="Y18" s="80">
        <v>389579</v>
      </c>
      <c r="Z18" s="80">
        <v>614096</v>
      </c>
      <c r="AA18" s="80">
        <v>701605</v>
      </c>
      <c r="AB18" s="80">
        <v>390052</v>
      </c>
      <c r="AC18" s="80">
        <v>469611</v>
      </c>
      <c r="AD18" s="80">
        <v>1072119</v>
      </c>
      <c r="AE18" s="80">
        <v>558070</v>
      </c>
      <c r="AF18" s="80">
        <v>479470</v>
      </c>
    </row>
    <row r="19" spans="1:32" ht="18" customHeight="1" x14ac:dyDescent="0.15">
      <c r="A19" s="19" t="s">
        <v>74</v>
      </c>
      <c r="B19" s="19"/>
      <c r="C19" s="15"/>
      <c r="D19" s="15">
        <v>196814</v>
      </c>
      <c r="E19" s="15">
        <v>201350</v>
      </c>
      <c r="F19" s="15">
        <v>167184</v>
      </c>
      <c r="G19" s="15">
        <v>410869</v>
      </c>
      <c r="H19" s="15">
        <v>109135</v>
      </c>
      <c r="I19" s="15">
        <v>64787</v>
      </c>
      <c r="J19" s="17">
        <v>122125</v>
      </c>
      <c r="K19" s="16">
        <v>130493</v>
      </c>
      <c r="L19" s="19">
        <v>375369</v>
      </c>
      <c r="M19" s="19">
        <v>239195</v>
      </c>
      <c r="N19" s="19">
        <v>718957</v>
      </c>
      <c r="O19" s="19">
        <v>748280</v>
      </c>
      <c r="P19" s="19">
        <v>356808</v>
      </c>
      <c r="Q19" s="19">
        <v>527431</v>
      </c>
      <c r="R19" s="19">
        <v>603112</v>
      </c>
      <c r="S19" s="19">
        <v>329615</v>
      </c>
      <c r="T19" s="19">
        <v>65637</v>
      </c>
      <c r="U19" s="19">
        <v>207007</v>
      </c>
      <c r="V19" s="19">
        <v>265571</v>
      </c>
      <c r="W19" s="19">
        <v>113736</v>
      </c>
      <c r="X19" s="19">
        <v>127951</v>
      </c>
      <c r="Y19" s="80">
        <v>95872</v>
      </c>
      <c r="Z19" s="80">
        <v>256955</v>
      </c>
      <c r="AA19" s="80">
        <v>190564</v>
      </c>
      <c r="AB19" s="80">
        <v>57106</v>
      </c>
      <c r="AC19" s="80">
        <v>90634</v>
      </c>
      <c r="AD19" s="80">
        <v>108753</v>
      </c>
      <c r="AE19" s="80">
        <v>76974</v>
      </c>
      <c r="AF19" s="80">
        <v>182275</v>
      </c>
    </row>
    <row r="20" spans="1:32" ht="18" customHeight="1" x14ac:dyDescent="0.15">
      <c r="A20" s="19" t="s">
        <v>75</v>
      </c>
      <c r="B20" s="19"/>
      <c r="C20" s="15"/>
      <c r="D20" s="15">
        <v>1495415</v>
      </c>
      <c r="E20" s="15">
        <v>1442860</v>
      </c>
      <c r="F20" s="15">
        <v>1325298</v>
      </c>
      <c r="G20" s="15">
        <v>1213140</v>
      </c>
      <c r="H20" s="15">
        <v>1276303</v>
      </c>
      <c r="I20" s="15">
        <v>1844059</v>
      </c>
      <c r="J20" s="17">
        <v>2755153</v>
      </c>
      <c r="K20" s="16">
        <v>745094</v>
      </c>
      <c r="L20" s="19">
        <v>775323</v>
      </c>
      <c r="M20" s="19">
        <v>657496</v>
      </c>
      <c r="N20" s="19">
        <v>823412</v>
      </c>
      <c r="O20" s="19">
        <v>1290590</v>
      </c>
      <c r="P20" s="19">
        <v>1239784</v>
      </c>
      <c r="Q20" s="19">
        <v>401338</v>
      </c>
      <c r="R20" s="19">
        <v>411239</v>
      </c>
      <c r="S20" s="19">
        <v>326646</v>
      </c>
      <c r="T20" s="19">
        <v>291573</v>
      </c>
      <c r="U20" s="19">
        <v>280125</v>
      </c>
      <c r="V20" s="19">
        <v>383081</v>
      </c>
      <c r="W20" s="19">
        <v>324005</v>
      </c>
      <c r="X20" s="19">
        <v>152216</v>
      </c>
      <c r="Y20" s="80">
        <v>209508</v>
      </c>
      <c r="Z20" s="80">
        <v>342891</v>
      </c>
      <c r="AA20" s="80">
        <v>478484</v>
      </c>
      <c r="AB20" s="80">
        <v>311118</v>
      </c>
      <c r="AC20" s="80">
        <v>365135</v>
      </c>
      <c r="AD20" s="80">
        <v>933366</v>
      </c>
      <c r="AE20" s="80">
        <v>450905</v>
      </c>
      <c r="AF20" s="80">
        <v>278575</v>
      </c>
    </row>
    <row r="21" spans="1:32" ht="18" customHeight="1" x14ac:dyDescent="0.15">
      <c r="A21" s="19" t="s">
        <v>177</v>
      </c>
      <c r="B21" s="19"/>
      <c r="C21" s="15"/>
      <c r="D21" s="15">
        <v>67729</v>
      </c>
      <c r="E21" s="15">
        <v>0</v>
      </c>
      <c r="F21" s="15">
        <v>34379</v>
      </c>
      <c r="G21" s="15">
        <v>0</v>
      </c>
      <c r="H21" s="15">
        <v>0</v>
      </c>
      <c r="I21" s="15">
        <v>6527</v>
      </c>
      <c r="J21" s="17">
        <v>9457</v>
      </c>
      <c r="K21" s="16">
        <v>55920</v>
      </c>
      <c r="L21" s="19">
        <v>74014</v>
      </c>
      <c r="M21" s="19">
        <v>19492</v>
      </c>
      <c r="N21" s="19">
        <v>0</v>
      </c>
      <c r="O21" s="19">
        <v>0</v>
      </c>
      <c r="P21" s="19">
        <v>0</v>
      </c>
      <c r="Q21" s="19">
        <v>19083</v>
      </c>
      <c r="R21" s="19">
        <v>0</v>
      </c>
      <c r="S21" s="19">
        <v>34415</v>
      </c>
      <c r="T21" s="19">
        <v>9692</v>
      </c>
      <c r="U21" s="19">
        <v>13885</v>
      </c>
      <c r="V21" s="19">
        <v>39632</v>
      </c>
      <c r="W21" s="19">
        <v>1890</v>
      </c>
      <c r="X21" s="19">
        <v>732578</v>
      </c>
      <c r="Y21" s="80">
        <v>718181</v>
      </c>
      <c r="Z21" s="80">
        <v>958054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16244</v>
      </c>
    </row>
    <row r="22" spans="1:32" ht="18" customHeight="1" x14ac:dyDescent="0.15">
      <c r="A22" s="19" t="s">
        <v>178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</row>
    <row r="23" spans="1:32" ht="18" customHeight="1" x14ac:dyDescent="0.15">
      <c r="A23" s="19" t="s">
        <v>59</v>
      </c>
      <c r="B23" s="19">
        <f t="shared" ref="B23:G23" si="0">SUM(B4:B22)-B5-B8-B9-B13-B19-B20</f>
        <v>0</v>
      </c>
      <c r="C23" s="15">
        <f t="shared" si="0"/>
        <v>0</v>
      </c>
      <c r="D23" s="15">
        <f t="shared" si="0"/>
        <v>4505697</v>
      </c>
      <c r="E23" s="15">
        <f t="shared" si="0"/>
        <v>4723126</v>
      </c>
      <c r="F23" s="15">
        <f t="shared" si="0"/>
        <v>4928072</v>
      </c>
      <c r="G23" s="15">
        <f t="shared" si="0"/>
        <v>4941166</v>
      </c>
      <c r="H23" s="15">
        <f t="shared" ref="H23:U23" si="1">SUM(H4:H22)-H5-H8-H9-H13-H19-H20</f>
        <v>4619845</v>
      </c>
      <c r="I23" s="15">
        <f t="shared" si="1"/>
        <v>5692128</v>
      </c>
      <c r="J23" s="17">
        <f t="shared" si="1"/>
        <v>6411435</v>
      </c>
      <c r="K23" s="16">
        <f t="shared" si="1"/>
        <v>4519779</v>
      </c>
      <c r="L23" s="21">
        <f t="shared" si="1"/>
        <v>5208167</v>
      </c>
      <c r="M23" s="21">
        <f t="shared" si="1"/>
        <v>4808511</v>
      </c>
      <c r="N23" s="21">
        <f t="shared" si="1"/>
        <v>5512470</v>
      </c>
      <c r="O23" s="21">
        <f t="shared" si="1"/>
        <v>5739442</v>
      </c>
      <c r="P23" s="21">
        <f t="shared" si="1"/>
        <v>5314181</v>
      </c>
      <c r="Q23" s="21">
        <f t="shared" si="1"/>
        <v>4682929</v>
      </c>
      <c r="R23" s="21">
        <f t="shared" si="1"/>
        <v>4658682</v>
      </c>
      <c r="S23" s="21">
        <f t="shared" si="1"/>
        <v>4327418</v>
      </c>
      <c r="T23" s="21">
        <f t="shared" si="1"/>
        <v>4152541</v>
      </c>
      <c r="U23" s="21">
        <f t="shared" si="1"/>
        <v>4758657</v>
      </c>
      <c r="V23" s="21">
        <f>SUM(V4:V22)-V5-V8-V9-V13-V19-V20</f>
        <v>4967397</v>
      </c>
      <c r="W23" s="21">
        <f>SUM(W4:W22)-W5-W8-W9-W13-W19-W20</f>
        <v>4787716</v>
      </c>
      <c r="X23" s="21">
        <f>SUM(X4:X22)-X5-X8-X9-X13-X19-X20</f>
        <v>5434225</v>
      </c>
      <c r="Y23" s="15">
        <f t="shared" ref="Y23:AB23" si="2">SUM(Y4:Y22)-Y5-Y8-Y9-Y13-Y19-Y20</f>
        <v>5347166</v>
      </c>
      <c r="Z23" s="15">
        <f t="shared" si="2"/>
        <v>6118013</v>
      </c>
      <c r="AA23" s="15">
        <f t="shared" si="2"/>
        <v>4952906</v>
      </c>
      <c r="AB23" s="15">
        <f t="shared" si="2"/>
        <v>4787272</v>
      </c>
      <c r="AC23" s="15">
        <f t="shared" ref="AC23" si="3">SUM(AC4:AC22)-AC5-AC8-AC9-AC13-AC19-AC20</f>
        <v>5085524</v>
      </c>
      <c r="AD23" s="15">
        <f t="shared" ref="AD23" si="4">SUM(AD4:AD22)-AD5-AD8-AD9-AD13-AD19-AD20</f>
        <v>5998157</v>
      </c>
      <c r="AE23" s="15">
        <f t="shared" ref="AE23:AF23" si="5">SUM(AE4:AE22)-AE5-AE8-AE9-AE13-AE19-AE20</f>
        <v>4971800</v>
      </c>
      <c r="AF23" s="15">
        <f t="shared" si="5"/>
        <v>4871882</v>
      </c>
    </row>
    <row r="24" spans="1:32" ht="18" customHeight="1" x14ac:dyDescent="0.15">
      <c r="A24" s="19" t="s">
        <v>78</v>
      </c>
      <c r="B24" s="19">
        <f t="shared" ref="B24:G24" si="6">SUM(B4:B7)-B5</f>
        <v>0</v>
      </c>
      <c r="C24" s="15">
        <f t="shared" si="6"/>
        <v>0</v>
      </c>
      <c r="D24" s="15">
        <f t="shared" si="6"/>
        <v>1216304</v>
      </c>
      <c r="E24" s="15">
        <f t="shared" si="6"/>
        <v>1310088</v>
      </c>
      <c r="F24" s="15">
        <f t="shared" si="6"/>
        <v>1341218</v>
      </c>
      <c r="G24" s="15">
        <f t="shared" si="6"/>
        <v>1435491</v>
      </c>
      <c r="H24" s="15">
        <f t="shared" ref="H24:M24" si="7">SUM(H4:H7)-H5</f>
        <v>1529714</v>
      </c>
      <c r="I24" s="15">
        <f t="shared" si="7"/>
        <v>1614025</v>
      </c>
      <c r="J24" s="17">
        <f t="shared" si="7"/>
        <v>1616027</v>
      </c>
      <c r="K24" s="16">
        <f t="shared" si="7"/>
        <v>1654620</v>
      </c>
      <c r="L24" s="21">
        <f t="shared" si="7"/>
        <v>1657110</v>
      </c>
      <c r="M24" s="21">
        <f t="shared" si="7"/>
        <v>1669155</v>
      </c>
      <c r="N24" s="21">
        <f t="shared" ref="N24:S24" si="8">SUM(N4:N7)-N5</f>
        <v>1662978</v>
      </c>
      <c r="O24" s="21">
        <f t="shared" si="8"/>
        <v>1667712</v>
      </c>
      <c r="P24" s="21">
        <f t="shared" si="8"/>
        <v>1749186</v>
      </c>
      <c r="Q24" s="21">
        <f t="shared" si="8"/>
        <v>1779337</v>
      </c>
      <c r="R24" s="21">
        <f t="shared" si="8"/>
        <v>1735655</v>
      </c>
      <c r="S24" s="21">
        <f t="shared" si="8"/>
        <v>1832990</v>
      </c>
      <c r="T24" s="21">
        <f>SUM(T4:T7)-T5</f>
        <v>1905320</v>
      </c>
      <c r="U24" s="21">
        <f>SUM(U4:U7)-U5</f>
        <v>1830610</v>
      </c>
      <c r="V24" s="21">
        <f>SUM(V4:V7)-V5</f>
        <v>1833664</v>
      </c>
      <c r="W24" s="21">
        <f>SUM(W4:W7)-W5</f>
        <v>1859389</v>
      </c>
      <c r="X24" s="21">
        <f>SUM(X4:X7)-X5</f>
        <v>1922506</v>
      </c>
      <c r="Y24" s="15">
        <f t="shared" ref="Y24:AB24" si="9">SUM(Y4:Y7)-Y5</f>
        <v>1853945</v>
      </c>
      <c r="Z24" s="15">
        <f t="shared" si="9"/>
        <v>1877583</v>
      </c>
      <c r="AA24" s="15">
        <f t="shared" si="9"/>
        <v>1794008</v>
      </c>
      <c r="AB24" s="15">
        <f t="shared" si="9"/>
        <v>1776826</v>
      </c>
      <c r="AC24" s="15">
        <f t="shared" ref="AC24" si="10">SUM(AC4:AC7)-AC5</f>
        <v>1737098</v>
      </c>
      <c r="AD24" s="15">
        <f t="shared" ref="AD24" si="11">SUM(AD4:AD7)-AD5</f>
        <v>1769854</v>
      </c>
      <c r="AE24" s="15">
        <f t="shared" ref="AE24:AF24" si="12">SUM(AE4:AE7)-AE5</f>
        <v>1782592</v>
      </c>
      <c r="AF24" s="15">
        <f t="shared" si="12"/>
        <v>1821111</v>
      </c>
    </row>
    <row r="25" spans="1:32" ht="18" customHeight="1" x14ac:dyDescent="0.15">
      <c r="A25" s="19" t="s">
        <v>179</v>
      </c>
      <c r="B25" s="19">
        <f t="shared" ref="B25:G25" si="13">+B18+B21+B22</f>
        <v>0</v>
      </c>
      <c r="C25" s="15">
        <f t="shared" si="13"/>
        <v>0</v>
      </c>
      <c r="D25" s="15">
        <f t="shared" si="13"/>
        <v>1770052</v>
      </c>
      <c r="E25" s="15">
        <f t="shared" si="13"/>
        <v>1689921</v>
      </c>
      <c r="F25" s="15">
        <f t="shared" si="13"/>
        <v>1608397</v>
      </c>
      <c r="G25" s="15">
        <f t="shared" si="13"/>
        <v>1653365</v>
      </c>
      <c r="H25" s="15">
        <f t="shared" ref="H25:M25" si="14">+H18+H21+H22</f>
        <v>1439315</v>
      </c>
      <c r="I25" s="15">
        <f t="shared" si="14"/>
        <v>1941872</v>
      </c>
      <c r="J25" s="17">
        <f t="shared" si="14"/>
        <v>2943357</v>
      </c>
      <c r="K25" s="16">
        <f t="shared" si="14"/>
        <v>984688</v>
      </c>
      <c r="L25" s="21">
        <f t="shared" si="14"/>
        <v>1284797</v>
      </c>
      <c r="M25" s="21">
        <f t="shared" si="14"/>
        <v>978566</v>
      </c>
      <c r="N25" s="21">
        <f t="shared" ref="N25:S25" si="15">+N18+N21+N22</f>
        <v>1609619</v>
      </c>
      <c r="O25" s="21">
        <f t="shared" si="15"/>
        <v>2100634</v>
      </c>
      <c r="P25" s="21">
        <f t="shared" si="15"/>
        <v>1659298</v>
      </c>
      <c r="Q25" s="21">
        <f t="shared" si="15"/>
        <v>1002549</v>
      </c>
      <c r="R25" s="21">
        <f t="shared" si="15"/>
        <v>1061781</v>
      </c>
      <c r="S25" s="21">
        <f t="shared" si="15"/>
        <v>756559</v>
      </c>
      <c r="T25" s="21">
        <f>+T18+T21+T22</f>
        <v>409062</v>
      </c>
      <c r="U25" s="21">
        <f>+U18+U21+U22</f>
        <v>578282</v>
      </c>
      <c r="V25" s="21">
        <f>+V18+V21+V22</f>
        <v>773326</v>
      </c>
      <c r="W25" s="21">
        <f>+W18+W21+W22</f>
        <v>551506</v>
      </c>
      <c r="X25" s="21">
        <f>+X18+X21+X22</f>
        <v>1088995</v>
      </c>
      <c r="Y25" s="15">
        <f t="shared" ref="Y25:AB25" si="16">+Y18+Y21+Y22</f>
        <v>1107760</v>
      </c>
      <c r="Z25" s="15">
        <f t="shared" si="16"/>
        <v>1572150</v>
      </c>
      <c r="AA25" s="15">
        <f t="shared" si="16"/>
        <v>701605</v>
      </c>
      <c r="AB25" s="15">
        <f t="shared" si="16"/>
        <v>390052</v>
      </c>
      <c r="AC25" s="15">
        <f t="shared" ref="AC25" si="17">+AC18+AC21+AC22</f>
        <v>469611</v>
      </c>
      <c r="AD25" s="15">
        <f t="shared" ref="AD25" si="18">+AD18+AD21+AD22</f>
        <v>1072119</v>
      </c>
      <c r="AE25" s="15">
        <f t="shared" ref="AE25:AF25" si="19">+AE18+AE21+AE22</f>
        <v>558070</v>
      </c>
      <c r="AF25" s="15">
        <f t="shared" si="19"/>
        <v>495714</v>
      </c>
    </row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3" t="s">
        <v>99</v>
      </c>
      <c r="K30" s="34" t="str">
        <f>財政指標!$L$1</f>
        <v>市貝町</v>
      </c>
      <c r="M30" s="34"/>
      <c r="P30" s="34"/>
      <c r="R30" s="34"/>
      <c r="S30" s="34"/>
      <c r="T30" s="34"/>
      <c r="U30" s="34" t="str">
        <f>財政指標!$L$1</f>
        <v>市貝町</v>
      </c>
      <c r="W30" s="34"/>
      <c r="X30" s="34"/>
      <c r="Y30" s="34"/>
      <c r="Z30" s="34"/>
      <c r="AA30" s="34"/>
      <c r="AB30" s="34"/>
      <c r="AC30" s="34"/>
      <c r="AE30" s="34" t="str">
        <f>財政指標!$L$1</f>
        <v>市貝町</v>
      </c>
    </row>
    <row r="31" spans="1:32" ht="18" customHeight="1" x14ac:dyDescent="0.15">
      <c r="K31" s="18"/>
      <c r="L31" s="18" t="s">
        <v>244</v>
      </c>
      <c r="V31" s="18" t="s">
        <v>244</v>
      </c>
      <c r="AF31" s="18" t="s">
        <v>244</v>
      </c>
    </row>
    <row r="32" spans="1:32" ht="18" customHeight="1" x14ac:dyDescent="0.15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165</v>
      </c>
      <c r="K32" s="17" t="s">
        <v>166</v>
      </c>
      <c r="L32" s="15" t="s">
        <v>83</v>
      </c>
      <c r="M32" s="7" t="s">
        <v>174</v>
      </c>
      <c r="N32" s="7" t="s">
        <v>182</v>
      </c>
      <c r="O32" s="2" t="s">
        <v>185</v>
      </c>
      <c r="P32" s="2" t="s">
        <v>187</v>
      </c>
      <c r="Q32" s="2" t="s">
        <v>191</v>
      </c>
      <c r="R32" s="2" t="s">
        <v>199</v>
      </c>
      <c r="S32" s="2" t="s">
        <v>201</v>
      </c>
      <c r="T32" s="2" t="s">
        <v>211</v>
      </c>
      <c r="U32" s="2" t="s">
        <v>216</v>
      </c>
      <c r="V32" s="2" t="s">
        <v>218</v>
      </c>
      <c r="W32" s="2" t="s">
        <v>221</v>
      </c>
      <c r="X32" s="2" t="s">
        <v>222</v>
      </c>
      <c r="Y32" s="48" t="s">
        <v>226</v>
      </c>
      <c r="Z32" s="48" t="s">
        <v>227</v>
      </c>
      <c r="AA32" s="48" t="s">
        <v>229</v>
      </c>
      <c r="AB32" s="48" t="s">
        <v>231</v>
      </c>
      <c r="AC32" s="48" t="s">
        <v>236</v>
      </c>
      <c r="AD32" s="48" t="s">
        <v>238</v>
      </c>
      <c r="AE32" s="48" t="str">
        <f>AE3</f>
        <v>１８(H30)</v>
      </c>
      <c r="AF32" s="48" t="str">
        <f>AF3</f>
        <v>１９(R１)</v>
      </c>
    </row>
    <row r="33" spans="1:32" ht="18" customHeight="1" x14ac:dyDescent="0.15">
      <c r="A33" s="19" t="s">
        <v>60</v>
      </c>
      <c r="B33" s="35" t="e">
        <f>B4/B$23*100</f>
        <v>#DIV/0!</v>
      </c>
      <c r="C33" s="35" t="e">
        <f t="shared" ref="C33:L33" si="20">C4/C$23*100</f>
        <v>#DIV/0!</v>
      </c>
      <c r="D33" s="35">
        <f t="shared" si="20"/>
        <v>19.504884593881926</v>
      </c>
      <c r="E33" s="35">
        <f t="shared" si="20"/>
        <v>19.843616282944812</v>
      </c>
      <c r="F33" s="35">
        <f t="shared" si="20"/>
        <v>19.221107159148648</v>
      </c>
      <c r="G33" s="35">
        <f t="shared" si="20"/>
        <v>20.167082020721423</v>
      </c>
      <c r="H33" s="35">
        <f t="shared" si="20"/>
        <v>22.384712041204846</v>
      </c>
      <c r="I33" s="35">
        <f t="shared" si="20"/>
        <v>19.102627347803843</v>
      </c>
      <c r="J33" s="35">
        <f t="shared" si="20"/>
        <v>17.034345665205997</v>
      </c>
      <c r="K33" s="35">
        <f t="shared" si="20"/>
        <v>24.517614688682787</v>
      </c>
      <c r="L33" s="35">
        <f t="shared" si="20"/>
        <v>21.191505571921944</v>
      </c>
      <c r="M33" s="35">
        <f t="shared" ref="M33:N51" si="21">M4/M$23*100</f>
        <v>22.588281486722188</v>
      </c>
      <c r="N33" s="35">
        <f t="shared" si="21"/>
        <v>19.440631876454656</v>
      </c>
      <c r="O33" s="35">
        <f t="shared" ref="O33:P51" si="22">O4/O$23*100</f>
        <v>18.792523733143398</v>
      </c>
      <c r="P33" s="35">
        <f t="shared" si="22"/>
        <v>20.898798892999693</v>
      </c>
      <c r="Q33" s="35">
        <f t="shared" ref="Q33:R51" si="23">Q4/Q$23*100</f>
        <v>23.981892529226901</v>
      </c>
      <c r="R33" s="35">
        <f t="shared" si="23"/>
        <v>23.304509730434489</v>
      </c>
      <c r="S33" s="35">
        <f t="shared" ref="S33:T51" si="24">S4/S$23*100</f>
        <v>24.617936145757124</v>
      </c>
      <c r="T33" s="35">
        <f t="shared" si="24"/>
        <v>25.541541913734267</v>
      </c>
      <c r="U33" s="35">
        <f t="shared" ref="U33:V51" si="25">U4/U$23*100</f>
        <v>21.360522517172388</v>
      </c>
      <c r="V33" s="35">
        <f t="shared" si="25"/>
        <v>19.597467244917208</v>
      </c>
      <c r="W33" s="35">
        <f t="shared" ref="W33:X51" si="26">W4/W$23*100</f>
        <v>18.744136034802398</v>
      </c>
      <c r="X33" s="35">
        <f t="shared" si="26"/>
        <v>17.081534165405373</v>
      </c>
      <c r="Y33" s="81">
        <f t="shared" ref="Y33:AB33" si="27">Y4/Y$23*100</f>
        <v>16.307049379054249</v>
      </c>
      <c r="Z33" s="81">
        <f t="shared" si="27"/>
        <v>14.377658236424146</v>
      </c>
      <c r="AA33" s="81">
        <f t="shared" si="27"/>
        <v>18.316014880960793</v>
      </c>
      <c r="AB33" s="81">
        <f t="shared" si="27"/>
        <v>19.304877600437159</v>
      </c>
      <c r="AC33" s="81">
        <f t="shared" ref="AC33" si="28">AC4/AC$23*100</f>
        <v>17.910622386208384</v>
      </c>
      <c r="AD33" s="81">
        <f t="shared" ref="AD33" si="29">AD4/AD$23*100</f>
        <v>15.366803503142714</v>
      </c>
      <c r="AE33" s="81">
        <f t="shared" ref="AE33:AF33" si="30">AE4/AE$23*100</f>
        <v>18.977352266784667</v>
      </c>
      <c r="AF33" s="81">
        <f t="shared" si="30"/>
        <v>19.428344118350978</v>
      </c>
    </row>
    <row r="34" spans="1:32" ht="18" customHeight="1" x14ac:dyDescent="0.15">
      <c r="A34" s="19" t="s">
        <v>61</v>
      </c>
      <c r="B34" s="35" t="e">
        <f t="shared" ref="B34:L51" si="31">B5/B$23*100</f>
        <v>#DIV/0!</v>
      </c>
      <c r="C34" s="35" t="e">
        <f t="shared" si="31"/>
        <v>#DIV/0!</v>
      </c>
      <c r="D34" s="35">
        <f t="shared" si="31"/>
        <v>12.83031238008237</v>
      </c>
      <c r="E34" s="35">
        <f t="shared" si="31"/>
        <v>12.682405677934486</v>
      </c>
      <c r="F34" s="35">
        <f t="shared" si="31"/>
        <v>12.572827669725605</v>
      </c>
      <c r="G34" s="35">
        <f t="shared" si="31"/>
        <v>12.944657192249764</v>
      </c>
      <c r="H34" s="35">
        <f t="shared" si="31"/>
        <v>14.438644586560804</v>
      </c>
      <c r="I34" s="35">
        <f t="shared" si="31"/>
        <v>12.452179571506473</v>
      </c>
      <c r="J34" s="35">
        <f t="shared" si="31"/>
        <v>11.047355233266812</v>
      </c>
      <c r="K34" s="35">
        <f t="shared" si="31"/>
        <v>15.889626461824793</v>
      </c>
      <c r="L34" s="35">
        <f t="shared" si="31"/>
        <v>13.908636186205243</v>
      </c>
      <c r="M34" s="35">
        <f t="shared" si="21"/>
        <v>14.77648694159169</v>
      </c>
      <c r="N34" s="35">
        <f t="shared" si="21"/>
        <v>12.87381155815814</v>
      </c>
      <c r="O34" s="35">
        <f t="shared" si="22"/>
        <v>12.204200338639192</v>
      </c>
      <c r="P34" s="35">
        <f t="shared" si="22"/>
        <v>13.562974238175176</v>
      </c>
      <c r="Q34" s="35">
        <f t="shared" si="23"/>
        <v>15.460943354041884</v>
      </c>
      <c r="R34" s="35">
        <f t="shared" si="23"/>
        <v>14.932613988248178</v>
      </c>
      <c r="S34" s="35">
        <f t="shared" si="24"/>
        <v>15.942739989527244</v>
      </c>
      <c r="T34" s="35">
        <f t="shared" si="24"/>
        <v>16.635669581588719</v>
      </c>
      <c r="U34" s="35">
        <f t="shared" si="25"/>
        <v>13.798746158842714</v>
      </c>
      <c r="V34" s="35">
        <f t="shared" si="25"/>
        <v>12.379884273393087</v>
      </c>
      <c r="W34" s="35">
        <f t="shared" si="26"/>
        <v>11.453540686206116</v>
      </c>
      <c r="X34" s="35">
        <f t="shared" si="26"/>
        <v>10.085835606733252</v>
      </c>
      <c r="Y34" s="81">
        <f t="shared" ref="Y34:AB34" si="32">Y5/Y$23*100</f>
        <v>9.5340971273381072</v>
      </c>
      <c r="Z34" s="81">
        <f t="shared" si="32"/>
        <v>8.4368895587505293</v>
      </c>
      <c r="AA34" s="81">
        <f t="shared" si="32"/>
        <v>10.712559454994704</v>
      </c>
      <c r="AB34" s="81">
        <f t="shared" si="32"/>
        <v>11.03093787025262</v>
      </c>
      <c r="AC34" s="81">
        <f t="shared" ref="AC34" si="33">AC5/AC$23*100</f>
        <v>10.395860878839624</v>
      </c>
      <c r="AD34" s="81">
        <f t="shared" ref="AD34" si="34">AD5/AD$23*100</f>
        <v>8.8987834096373266</v>
      </c>
      <c r="AE34" s="81">
        <f t="shared" ref="AE34:AF34" si="35">AE5/AE$23*100</f>
        <v>11.190434048030893</v>
      </c>
      <c r="AF34" s="81">
        <f t="shared" si="35"/>
        <v>11.412796943768342</v>
      </c>
    </row>
    <row r="35" spans="1:32" ht="18" customHeight="1" x14ac:dyDescent="0.15">
      <c r="A35" s="19" t="s">
        <v>62</v>
      </c>
      <c r="B35" s="35" t="e">
        <f t="shared" si="31"/>
        <v>#DIV/0!</v>
      </c>
      <c r="C35" s="35" t="e">
        <f t="shared" si="31"/>
        <v>#DIV/0!</v>
      </c>
      <c r="D35" s="35">
        <f t="shared" si="31"/>
        <v>0.58015441340152252</v>
      </c>
      <c r="E35" s="35">
        <f t="shared" si="31"/>
        <v>0.77497403202878778</v>
      </c>
      <c r="F35" s="35">
        <f t="shared" si="31"/>
        <v>0.6932325664073089</v>
      </c>
      <c r="G35" s="35">
        <f t="shared" si="31"/>
        <v>0.68902765055859294</v>
      </c>
      <c r="H35" s="35">
        <f t="shared" si="31"/>
        <v>0.78335961487885419</v>
      </c>
      <c r="I35" s="35">
        <f t="shared" si="31"/>
        <v>0.66026273478038444</v>
      </c>
      <c r="J35" s="35">
        <f t="shared" si="31"/>
        <v>0.68842622595409608</v>
      </c>
      <c r="K35" s="35">
        <f t="shared" si="31"/>
        <v>0.98900853338183126</v>
      </c>
      <c r="L35" s="35">
        <f t="shared" si="31"/>
        <v>0.9742199126871316</v>
      </c>
      <c r="M35" s="35">
        <f t="shared" si="21"/>
        <v>1.2760499040139452</v>
      </c>
      <c r="N35" s="35">
        <f t="shared" si="21"/>
        <v>1.3979395806235682</v>
      </c>
      <c r="O35" s="35">
        <f t="shared" si="22"/>
        <v>1.4516742219888275</v>
      </c>
      <c r="P35" s="35">
        <f t="shared" si="22"/>
        <v>2.9625261164420253</v>
      </c>
      <c r="Q35" s="35">
        <f t="shared" si="23"/>
        <v>3.9946580441428861</v>
      </c>
      <c r="R35" s="35">
        <f t="shared" si="23"/>
        <v>4.2024761509800408</v>
      </c>
      <c r="S35" s="35">
        <f t="shared" si="24"/>
        <v>4.7621930675520598</v>
      </c>
      <c r="T35" s="35">
        <f t="shared" si="24"/>
        <v>5.8606043865671644</v>
      </c>
      <c r="U35" s="35">
        <f t="shared" si="25"/>
        <v>5.1467882639996958</v>
      </c>
      <c r="V35" s="35">
        <f t="shared" si="25"/>
        <v>5.2626959351145075</v>
      </c>
      <c r="W35" s="35">
        <f t="shared" si="26"/>
        <v>8.4756907051295443</v>
      </c>
      <c r="X35" s="35">
        <f t="shared" si="26"/>
        <v>8.0865072756464826</v>
      </c>
      <c r="Y35" s="81">
        <f t="shared" ref="Y35:AB35" si="36">Y6/Y$23*100</f>
        <v>7.8839519850328195</v>
      </c>
      <c r="Z35" s="81">
        <f t="shared" si="36"/>
        <v>6.9646141647623168</v>
      </c>
      <c r="AA35" s="81">
        <f t="shared" si="36"/>
        <v>9.5227327148950529</v>
      </c>
      <c r="AB35" s="81">
        <f t="shared" si="36"/>
        <v>9.4581423407736178</v>
      </c>
      <c r="AC35" s="81">
        <f t="shared" ref="AC35" si="37">AC6/AC$23*100</f>
        <v>8.5638176125016816</v>
      </c>
      <c r="AD35" s="81">
        <f t="shared" ref="AD35" si="38">AD6/AD$23*100</f>
        <v>7.7844577926186318</v>
      </c>
      <c r="AE35" s="81">
        <f t="shared" ref="AE35:AF35" si="39">AE6/AE$23*100</f>
        <v>9.1971921638038534</v>
      </c>
      <c r="AF35" s="81">
        <f t="shared" si="39"/>
        <v>9.9848272187216356</v>
      </c>
    </row>
    <row r="36" spans="1:32" ht="18" customHeight="1" x14ac:dyDescent="0.15">
      <c r="A36" s="19" t="s">
        <v>63</v>
      </c>
      <c r="B36" s="35" t="e">
        <f t="shared" si="31"/>
        <v>#DIV/0!</v>
      </c>
      <c r="C36" s="35" t="e">
        <f t="shared" si="31"/>
        <v>#DIV/0!</v>
      </c>
      <c r="D36" s="35">
        <f t="shared" si="31"/>
        <v>6.9097633507091141</v>
      </c>
      <c r="E36" s="35">
        <f t="shared" si="31"/>
        <v>7.1191410095771319</v>
      </c>
      <c r="F36" s="35">
        <f t="shared" si="31"/>
        <v>7.3015369905309822</v>
      </c>
      <c r="G36" s="35">
        <f t="shared" si="31"/>
        <v>8.1955554620103843</v>
      </c>
      <c r="H36" s="35">
        <f t="shared" si="31"/>
        <v>9.9437318784504676</v>
      </c>
      <c r="I36" s="35">
        <f t="shared" si="31"/>
        <v>8.5924982712967815</v>
      </c>
      <c r="J36" s="35">
        <f t="shared" si="31"/>
        <v>7.4826150463975702</v>
      </c>
      <c r="K36" s="35">
        <f t="shared" si="31"/>
        <v>11.101803871383977</v>
      </c>
      <c r="L36" s="35">
        <f t="shared" si="31"/>
        <v>9.6518026399691106</v>
      </c>
      <c r="M36" s="35">
        <f t="shared" si="21"/>
        <v>10.848181484871304</v>
      </c>
      <c r="N36" s="35">
        <f t="shared" si="21"/>
        <v>9.3289940806934091</v>
      </c>
      <c r="O36" s="35">
        <f t="shared" si="22"/>
        <v>8.8128427815805086</v>
      </c>
      <c r="P36" s="35">
        <f t="shared" si="22"/>
        <v>9.0541138888570032</v>
      </c>
      <c r="Q36" s="35">
        <f t="shared" si="23"/>
        <v>10.019690667955889</v>
      </c>
      <c r="R36" s="35">
        <f t="shared" si="23"/>
        <v>9.749366881019137</v>
      </c>
      <c r="S36" s="35">
        <f t="shared" si="24"/>
        <v>12.977461386905539</v>
      </c>
      <c r="T36" s="35">
        <f t="shared" si="24"/>
        <v>14.481085195787349</v>
      </c>
      <c r="U36" s="35">
        <f t="shared" si="25"/>
        <v>11.961736262983443</v>
      </c>
      <c r="V36" s="35">
        <f t="shared" si="25"/>
        <v>12.053818126475496</v>
      </c>
      <c r="W36" s="35">
        <f t="shared" si="26"/>
        <v>11.616833579936655</v>
      </c>
      <c r="X36" s="35">
        <f t="shared" si="26"/>
        <v>10.209698715088168</v>
      </c>
      <c r="Y36" s="81">
        <f t="shared" ref="Y36:AB36" si="40">Y7/Y$23*100</f>
        <v>10.480542403209475</v>
      </c>
      <c r="Z36" s="81">
        <f t="shared" si="40"/>
        <v>9.3471524169693669</v>
      </c>
      <c r="AA36" s="81">
        <f t="shared" si="40"/>
        <v>8.3825737859753442</v>
      </c>
      <c r="AB36" s="81">
        <f t="shared" si="40"/>
        <v>8.3526066619987329</v>
      </c>
      <c r="AC36" s="81">
        <f t="shared" ref="AC36" si="41">AC7/AC$23*100</f>
        <v>7.6832593848736144</v>
      </c>
      <c r="AD36" s="81">
        <f t="shared" ref="AD36" si="42">AD7/AD$23*100</f>
        <v>6.3553688241238095</v>
      </c>
      <c r="AE36" s="81">
        <f t="shared" ref="AE36:AF36" si="43">AE7/AE$23*100</f>
        <v>7.679512450219236</v>
      </c>
      <c r="AF36" s="81">
        <f t="shared" si="43"/>
        <v>7.9668596242684036</v>
      </c>
    </row>
    <row r="37" spans="1:32" ht="18" customHeight="1" x14ac:dyDescent="0.15">
      <c r="A37" s="19" t="s">
        <v>64</v>
      </c>
      <c r="B37" s="35" t="e">
        <f t="shared" si="31"/>
        <v>#DIV/0!</v>
      </c>
      <c r="C37" s="35" t="e">
        <f t="shared" si="31"/>
        <v>#DIV/0!</v>
      </c>
      <c r="D37" s="35">
        <f t="shared" si="31"/>
        <v>6.9097633507091141</v>
      </c>
      <c r="E37" s="35">
        <f t="shared" si="31"/>
        <v>7.1191410095771319</v>
      </c>
      <c r="F37" s="35">
        <f t="shared" si="31"/>
        <v>7.3015369905309822</v>
      </c>
      <c r="G37" s="35">
        <f t="shared" si="31"/>
        <v>8.1955554620103843</v>
      </c>
      <c r="H37" s="35">
        <f t="shared" si="31"/>
        <v>9.9437318784504676</v>
      </c>
      <c r="I37" s="35">
        <f t="shared" si="31"/>
        <v>8.5924982712967815</v>
      </c>
      <c r="J37" s="35">
        <f t="shared" si="31"/>
        <v>7.4826150463975702</v>
      </c>
      <c r="K37" s="35">
        <f t="shared" si="31"/>
        <v>11.101803871383977</v>
      </c>
      <c r="L37" s="35">
        <f t="shared" si="31"/>
        <v>9.6518026399691106</v>
      </c>
      <c r="M37" s="35">
        <f t="shared" si="21"/>
        <v>10.848181484871304</v>
      </c>
      <c r="N37" s="35">
        <f t="shared" si="21"/>
        <v>9.3289940806934091</v>
      </c>
      <c r="O37" s="35">
        <f t="shared" si="22"/>
        <v>8.8128427815805086</v>
      </c>
      <c r="P37" s="35">
        <f t="shared" si="22"/>
        <v>9.0316645217767331</v>
      </c>
      <c r="Q37" s="35">
        <f t="shared" si="23"/>
        <v>10.019690667955889</v>
      </c>
      <c r="R37" s="35">
        <f t="shared" si="23"/>
        <v>9.749366881019137</v>
      </c>
      <c r="S37" s="35">
        <f t="shared" si="24"/>
        <v>12.977461386905539</v>
      </c>
      <c r="T37" s="35">
        <f t="shared" si="24"/>
        <v>14.481085195787349</v>
      </c>
      <c r="U37" s="35">
        <f t="shared" si="25"/>
        <v>11.961736262983443</v>
      </c>
      <c r="V37" s="35">
        <f t="shared" si="25"/>
        <v>12.053818126475496</v>
      </c>
      <c r="W37" s="35">
        <f t="shared" si="26"/>
        <v>11.616833579936655</v>
      </c>
      <c r="X37" s="35">
        <f t="shared" si="26"/>
        <v>10.209698715088168</v>
      </c>
      <c r="Y37" s="81">
        <f t="shared" ref="Y37:AB37" si="44">Y8/Y$23*100</f>
        <v>10.480542403209475</v>
      </c>
      <c r="Z37" s="81">
        <f t="shared" si="44"/>
        <v>9.3471524169693669</v>
      </c>
      <c r="AA37" s="81">
        <f t="shared" si="44"/>
        <v>8.3825737859753442</v>
      </c>
      <c r="AB37" s="81">
        <f t="shared" si="44"/>
        <v>8.3526066619987329</v>
      </c>
      <c r="AC37" s="81">
        <f t="shared" ref="AC37" si="45">AC8/AC$23*100</f>
        <v>7.6832593848736144</v>
      </c>
      <c r="AD37" s="81">
        <f t="shared" ref="AD37" si="46">AD8/AD$23*100</f>
        <v>6.3553688241238095</v>
      </c>
      <c r="AE37" s="81">
        <f t="shared" ref="AE37:AF37" si="47">AE8/AE$23*100</f>
        <v>7.679512450219236</v>
      </c>
      <c r="AF37" s="81">
        <f t="shared" si="47"/>
        <v>7.9668596242684036</v>
      </c>
    </row>
    <row r="38" spans="1:32" ht="18" customHeight="1" x14ac:dyDescent="0.15">
      <c r="A38" s="19" t="s">
        <v>65</v>
      </c>
      <c r="B38" s="35" t="e">
        <f t="shared" si="31"/>
        <v>#DIV/0!</v>
      </c>
      <c r="C38" s="35" t="e">
        <f t="shared" si="31"/>
        <v>#DIV/0!</v>
      </c>
      <c r="D38" s="35">
        <f t="shared" si="31"/>
        <v>0</v>
      </c>
      <c r="E38" s="35">
        <f t="shared" si="31"/>
        <v>0</v>
      </c>
      <c r="F38" s="35">
        <f t="shared" si="31"/>
        <v>0</v>
      </c>
      <c r="G38" s="35">
        <f t="shared" si="31"/>
        <v>0</v>
      </c>
      <c r="H38" s="35">
        <f t="shared" si="31"/>
        <v>0</v>
      </c>
      <c r="I38" s="35">
        <f t="shared" si="31"/>
        <v>0</v>
      </c>
      <c r="J38" s="35">
        <f t="shared" si="31"/>
        <v>0</v>
      </c>
      <c r="K38" s="35">
        <f t="shared" si="31"/>
        <v>0</v>
      </c>
      <c r="L38" s="35">
        <f t="shared" si="31"/>
        <v>0</v>
      </c>
      <c r="M38" s="35">
        <f t="shared" si="21"/>
        <v>0</v>
      </c>
      <c r="N38" s="35">
        <f t="shared" si="21"/>
        <v>0</v>
      </c>
      <c r="O38" s="35">
        <f t="shared" si="22"/>
        <v>0</v>
      </c>
      <c r="P38" s="35">
        <f t="shared" si="22"/>
        <v>2.2449367080270694E-2</v>
      </c>
      <c r="Q38" s="35">
        <f t="shared" si="23"/>
        <v>0</v>
      </c>
      <c r="R38" s="35">
        <f t="shared" si="23"/>
        <v>0</v>
      </c>
      <c r="S38" s="35">
        <f t="shared" si="24"/>
        <v>0</v>
      </c>
      <c r="T38" s="35">
        <f t="shared" si="24"/>
        <v>0</v>
      </c>
      <c r="U38" s="35">
        <f t="shared" si="25"/>
        <v>0</v>
      </c>
      <c r="V38" s="35">
        <f t="shared" si="25"/>
        <v>0</v>
      </c>
      <c r="W38" s="35">
        <f t="shared" si="26"/>
        <v>0</v>
      </c>
      <c r="X38" s="35">
        <f t="shared" si="26"/>
        <v>0</v>
      </c>
      <c r="Y38" s="81">
        <f t="shared" ref="Y38:AB38" si="48">Y9/Y$23*100</f>
        <v>0</v>
      </c>
      <c r="Z38" s="81">
        <f t="shared" si="48"/>
        <v>0</v>
      </c>
      <c r="AA38" s="81">
        <f t="shared" si="48"/>
        <v>0</v>
      </c>
      <c r="AB38" s="81">
        <f t="shared" si="48"/>
        <v>0</v>
      </c>
      <c r="AC38" s="81">
        <f t="shared" ref="AC38" si="49">AC9/AC$23*100</f>
        <v>0</v>
      </c>
      <c r="AD38" s="81">
        <f t="shared" ref="AD38" si="50">AD9/AD$23*100</f>
        <v>0</v>
      </c>
      <c r="AE38" s="81">
        <f t="shared" ref="AE38:AF38" si="51">AE9/AE$23*100</f>
        <v>0</v>
      </c>
      <c r="AF38" s="81">
        <f t="shared" si="51"/>
        <v>0</v>
      </c>
    </row>
    <row r="39" spans="1:32" ht="18" customHeight="1" x14ac:dyDescent="0.15">
      <c r="A39" s="19" t="s">
        <v>66</v>
      </c>
      <c r="B39" s="35" t="e">
        <f t="shared" si="31"/>
        <v>#DIV/0!</v>
      </c>
      <c r="C39" s="35" t="e">
        <f t="shared" si="31"/>
        <v>#DIV/0!</v>
      </c>
      <c r="D39" s="35">
        <f t="shared" si="31"/>
        <v>8.7279060265259734</v>
      </c>
      <c r="E39" s="35">
        <f t="shared" si="31"/>
        <v>9.9549535625346444</v>
      </c>
      <c r="F39" s="35">
        <f t="shared" si="31"/>
        <v>12.289227917124586</v>
      </c>
      <c r="G39" s="35">
        <f t="shared" si="31"/>
        <v>12.422492990520862</v>
      </c>
      <c r="H39" s="35">
        <f t="shared" si="31"/>
        <v>13.649916826213868</v>
      </c>
      <c r="I39" s="35">
        <f t="shared" si="31"/>
        <v>12.083670641278623</v>
      </c>
      <c r="J39" s="35">
        <f t="shared" si="31"/>
        <v>11.933475111266043</v>
      </c>
      <c r="K39" s="35">
        <f t="shared" si="31"/>
        <v>16.040806419959914</v>
      </c>
      <c r="L39" s="35">
        <f t="shared" si="31"/>
        <v>15.647923732092309</v>
      </c>
      <c r="M39" s="35">
        <f t="shared" si="21"/>
        <v>12.216297311163476</v>
      </c>
      <c r="N39" s="35">
        <f t="shared" si="21"/>
        <v>11.795529045963061</v>
      </c>
      <c r="O39" s="35">
        <f t="shared" si="22"/>
        <v>11.837074057025056</v>
      </c>
      <c r="P39" s="35">
        <f t="shared" si="22"/>
        <v>12.101262640470846</v>
      </c>
      <c r="Q39" s="35">
        <f t="shared" si="23"/>
        <v>12.883389861345323</v>
      </c>
      <c r="R39" s="35">
        <f t="shared" si="23"/>
        <v>12.35029564155699</v>
      </c>
      <c r="S39" s="35">
        <f t="shared" si="24"/>
        <v>12.984994747445244</v>
      </c>
      <c r="T39" s="35">
        <f t="shared" si="24"/>
        <v>13.826353550753623</v>
      </c>
      <c r="U39" s="35">
        <f t="shared" si="25"/>
        <v>12.597882133551547</v>
      </c>
      <c r="V39" s="35">
        <f t="shared" si="25"/>
        <v>14.740798853000877</v>
      </c>
      <c r="W39" s="35">
        <f t="shared" si="26"/>
        <v>15.693307623092096</v>
      </c>
      <c r="X39" s="35">
        <f t="shared" si="26"/>
        <v>12.955039587061631</v>
      </c>
      <c r="Y39" s="81">
        <f t="shared" ref="Y39:AB39" si="52">Y10/Y$23*100</f>
        <v>14.183214061429924</v>
      </c>
      <c r="Z39" s="81">
        <f t="shared" si="52"/>
        <v>12.414766035966252</v>
      </c>
      <c r="AA39" s="81">
        <f t="shared" si="52"/>
        <v>17.476871154025535</v>
      </c>
      <c r="AB39" s="81">
        <f t="shared" si="52"/>
        <v>20.666174806862863</v>
      </c>
      <c r="AC39" s="81">
        <f t="shared" ref="AC39" si="53">AC10/AC$23*100</f>
        <v>20.028358926238475</v>
      </c>
      <c r="AD39" s="81">
        <f t="shared" ref="AD39" si="54">AD10/AD$23*100</f>
        <v>17.140748399883499</v>
      </c>
      <c r="AE39" s="81">
        <f t="shared" ref="AE39:AF39" si="55">AE10/AE$23*100</f>
        <v>21.717225149845127</v>
      </c>
      <c r="AF39" s="81">
        <f t="shared" si="55"/>
        <v>22.497035026710417</v>
      </c>
    </row>
    <row r="40" spans="1:32" ht="18" customHeight="1" x14ac:dyDescent="0.15">
      <c r="A40" s="19" t="s">
        <v>67</v>
      </c>
      <c r="B40" s="35" t="e">
        <f t="shared" si="31"/>
        <v>#DIV/0!</v>
      </c>
      <c r="C40" s="35" t="e">
        <f t="shared" si="31"/>
        <v>#DIV/0!</v>
      </c>
      <c r="D40" s="35">
        <f t="shared" si="31"/>
        <v>0.86843389602097087</v>
      </c>
      <c r="E40" s="35">
        <f t="shared" si="31"/>
        <v>1.036474572137182</v>
      </c>
      <c r="F40" s="35">
        <f t="shared" si="31"/>
        <v>1.6026145721896918</v>
      </c>
      <c r="G40" s="35">
        <f t="shared" si="31"/>
        <v>1.5551794859755774</v>
      </c>
      <c r="H40" s="35">
        <f t="shared" si="31"/>
        <v>1.1908408182525605</v>
      </c>
      <c r="I40" s="35">
        <f t="shared" si="31"/>
        <v>1.3820490333316469</v>
      </c>
      <c r="J40" s="35">
        <f t="shared" si="31"/>
        <v>1.5581535178941999</v>
      </c>
      <c r="K40" s="35">
        <f t="shared" si="31"/>
        <v>2.0437724941861095</v>
      </c>
      <c r="L40" s="35">
        <f t="shared" si="31"/>
        <v>1.7192229051026975</v>
      </c>
      <c r="M40" s="35">
        <f t="shared" si="21"/>
        <v>1.9176830415902137</v>
      </c>
      <c r="N40" s="35">
        <f t="shared" si="21"/>
        <v>1.3165967343132932</v>
      </c>
      <c r="O40" s="35">
        <f t="shared" si="22"/>
        <v>1.3692794526018384</v>
      </c>
      <c r="P40" s="35">
        <f t="shared" si="22"/>
        <v>1.2580113473741297</v>
      </c>
      <c r="Q40" s="35">
        <f t="shared" si="23"/>
        <v>1.0162870289086168</v>
      </c>
      <c r="R40" s="35">
        <f t="shared" si="23"/>
        <v>0.77989869237694265</v>
      </c>
      <c r="S40" s="35">
        <f t="shared" si="24"/>
        <v>0.72126150050676874</v>
      </c>
      <c r="T40" s="35">
        <f t="shared" si="24"/>
        <v>1.0240717671420945</v>
      </c>
      <c r="U40" s="35">
        <f t="shared" si="25"/>
        <v>0.65199067720157178</v>
      </c>
      <c r="V40" s="35">
        <f t="shared" si="25"/>
        <v>0.73467049241282711</v>
      </c>
      <c r="W40" s="35">
        <f t="shared" si="26"/>
        <v>1.1319802594807211</v>
      </c>
      <c r="X40" s="35">
        <f t="shared" si="26"/>
        <v>0.59984634423491845</v>
      </c>
      <c r="Y40" s="81">
        <f t="shared" ref="Y40:AB40" si="56">Y11/Y$23*100</f>
        <v>0.5994951344319589</v>
      </c>
      <c r="Z40" s="81">
        <f t="shared" si="56"/>
        <v>0.86632702480364132</v>
      </c>
      <c r="AA40" s="81">
        <f t="shared" si="56"/>
        <v>1.0348268269173693</v>
      </c>
      <c r="AB40" s="81">
        <f t="shared" si="56"/>
        <v>1.2933461896462117</v>
      </c>
      <c r="AC40" s="81">
        <f t="shared" ref="AC40" si="57">AC11/AC$23*100</f>
        <v>1.122440873349531</v>
      </c>
      <c r="AD40" s="81">
        <f t="shared" ref="AD40" si="58">AD11/AD$23*100</f>
        <v>1.7600739693875969</v>
      </c>
      <c r="AE40" s="81">
        <f t="shared" ref="AE40:AF40" si="59">AE11/AE$23*100</f>
        <v>2.0977915443099078</v>
      </c>
      <c r="AF40" s="81">
        <f t="shared" si="59"/>
        <v>0.90609747937244778</v>
      </c>
    </row>
    <row r="41" spans="1:32" ht="18" customHeight="1" x14ac:dyDescent="0.15">
      <c r="A41" s="19" t="s">
        <v>68</v>
      </c>
      <c r="B41" s="35" t="e">
        <f t="shared" si="31"/>
        <v>#DIV/0!</v>
      </c>
      <c r="C41" s="35" t="e">
        <f t="shared" si="31"/>
        <v>#DIV/0!</v>
      </c>
      <c r="D41" s="35">
        <f t="shared" si="31"/>
        <v>9.5567899927580573</v>
      </c>
      <c r="E41" s="35">
        <f t="shared" si="31"/>
        <v>9.9739663942905601</v>
      </c>
      <c r="F41" s="35">
        <f t="shared" si="31"/>
        <v>13.437547178693817</v>
      </c>
      <c r="G41" s="35">
        <f t="shared" si="31"/>
        <v>11.230466655036484</v>
      </c>
      <c r="H41" s="35">
        <f t="shared" si="31"/>
        <v>12.215215012624881</v>
      </c>
      <c r="I41" s="35">
        <f t="shared" si="31"/>
        <v>11.016635606226705</v>
      </c>
      <c r="J41" s="35">
        <f t="shared" si="31"/>
        <v>10.595053993372778</v>
      </c>
      <c r="K41" s="35">
        <f t="shared" si="31"/>
        <v>15.761544978194731</v>
      </c>
      <c r="L41" s="35">
        <f t="shared" si="31"/>
        <v>15.342115565802711</v>
      </c>
      <c r="M41" s="35">
        <f t="shared" si="21"/>
        <v>14.770476765052631</v>
      </c>
      <c r="N41" s="35">
        <f t="shared" si="21"/>
        <v>13.201976609396512</v>
      </c>
      <c r="O41" s="35">
        <f t="shared" si="22"/>
        <v>12.190923786667764</v>
      </c>
      <c r="P41" s="35">
        <f t="shared" si="22"/>
        <v>12.671679794120674</v>
      </c>
      <c r="Q41" s="35">
        <f t="shared" si="23"/>
        <v>14.585017197570153</v>
      </c>
      <c r="R41" s="35">
        <f t="shared" si="23"/>
        <v>14.987651013741655</v>
      </c>
      <c r="S41" s="35">
        <f t="shared" si="24"/>
        <v>13.884422535562777</v>
      </c>
      <c r="T41" s="35">
        <f t="shared" si="24"/>
        <v>14.907354316308977</v>
      </c>
      <c r="U41" s="35">
        <f t="shared" si="25"/>
        <v>13.257690142407826</v>
      </c>
      <c r="V41" s="35">
        <f t="shared" si="25"/>
        <v>16.788108540549509</v>
      </c>
      <c r="W41" s="35">
        <f t="shared" si="26"/>
        <v>12.529941207874485</v>
      </c>
      <c r="X41" s="35">
        <f t="shared" si="26"/>
        <v>10.966329145370315</v>
      </c>
      <c r="Y41" s="81">
        <f t="shared" ref="Y41:AB41" si="60">Y12/Y$23*100</f>
        <v>12.177665701794185</v>
      </c>
      <c r="Z41" s="81">
        <f t="shared" si="60"/>
        <v>12.586570182181697</v>
      </c>
      <c r="AA41" s="81">
        <f t="shared" si="60"/>
        <v>12.68479555234846</v>
      </c>
      <c r="AB41" s="81">
        <f t="shared" si="60"/>
        <v>14.402356916423384</v>
      </c>
      <c r="AC41" s="81">
        <f t="shared" ref="AC41" si="61">AC12/AC$23*100</f>
        <v>15.757530590751317</v>
      </c>
      <c r="AD41" s="81">
        <f t="shared" ref="AD41" si="62">AD12/AD$23*100</f>
        <v>10.917636867457787</v>
      </c>
      <c r="AE41" s="81">
        <f t="shared" ref="AE41:AF41" si="63">AE12/AE$23*100</f>
        <v>13.973269238505171</v>
      </c>
      <c r="AF41" s="81">
        <f t="shared" si="63"/>
        <v>14.502691157133937</v>
      </c>
    </row>
    <row r="42" spans="1:32" ht="18" customHeight="1" x14ac:dyDescent="0.15">
      <c r="A42" s="19" t="s">
        <v>69</v>
      </c>
      <c r="B42" s="35" t="e">
        <f t="shared" si="31"/>
        <v>#DIV/0!</v>
      </c>
      <c r="C42" s="35" t="e">
        <f t="shared" si="31"/>
        <v>#DIV/0!</v>
      </c>
      <c r="D42" s="35">
        <f t="shared" si="31"/>
        <v>5.0147402277605435</v>
      </c>
      <c r="E42" s="35">
        <f t="shared" si="31"/>
        <v>5.0870122880482125</v>
      </c>
      <c r="F42" s="35">
        <f t="shared" si="31"/>
        <v>7.0307008501499162</v>
      </c>
      <c r="G42" s="35">
        <f t="shared" si="31"/>
        <v>6.5690567772869803</v>
      </c>
      <c r="H42" s="35">
        <f t="shared" si="31"/>
        <v>6.6418678548739187</v>
      </c>
      <c r="I42" s="35">
        <f t="shared" si="31"/>
        <v>5.065627477105223</v>
      </c>
      <c r="J42" s="35">
        <f t="shared" si="31"/>
        <v>5.3311154211186738</v>
      </c>
      <c r="K42" s="35">
        <f t="shared" si="31"/>
        <v>8.0340653824003336</v>
      </c>
      <c r="L42" s="35">
        <f t="shared" si="31"/>
        <v>7.3406824320341499</v>
      </c>
      <c r="M42" s="35">
        <f t="shared" si="21"/>
        <v>8.3152976046015077</v>
      </c>
      <c r="N42" s="35">
        <f t="shared" si="21"/>
        <v>7.5436419608632788</v>
      </c>
      <c r="O42" s="35">
        <f t="shared" si="22"/>
        <v>6.8954961126883072</v>
      </c>
      <c r="P42" s="35">
        <f t="shared" si="22"/>
        <v>7.2858828105403255</v>
      </c>
      <c r="Q42" s="35">
        <f t="shared" si="23"/>
        <v>8.0219665939842351</v>
      </c>
      <c r="R42" s="35">
        <f t="shared" si="23"/>
        <v>8.6464369106970604</v>
      </c>
      <c r="S42" s="35">
        <f t="shared" si="24"/>
        <v>8.7242554336096028</v>
      </c>
      <c r="T42" s="35">
        <f t="shared" si="24"/>
        <v>9.3996904545915374</v>
      </c>
      <c r="U42" s="35">
        <f t="shared" si="25"/>
        <v>7.9626457632899372</v>
      </c>
      <c r="V42" s="35">
        <f t="shared" si="25"/>
        <v>7.4025490614098288</v>
      </c>
      <c r="W42" s="35">
        <f t="shared" si="26"/>
        <v>7.2204575208721655</v>
      </c>
      <c r="X42" s="35">
        <f t="shared" si="26"/>
        <v>6.2834902861033548</v>
      </c>
      <c r="Y42" s="81">
        <f t="shared" ref="Y42:AB42" si="64">Y13/Y$23*100</f>
        <v>7.4998793753550954</v>
      </c>
      <c r="Z42" s="81">
        <f t="shared" si="64"/>
        <v>8.228668360135881</v>
      </c>
      <c r="AA42" s="81">
        <f t="shared" si="64"/>
        <v>6.0369407374175887</v>
      </c>
      <c r="AB42" s="81">
        <f t="shared" si="64"/>
        <v>7.6572419532460243</v>
      </c>
      <c r="AC42" s="81">
        <f t="shared" ref="AC42" si="65">AC13/AC$23*100</f>
        <v>7.1929657592806562</v>
      </c>
      <c r="AD42" s="81">
        <f t="shared" ref="AD42" si="66">AD13/AD$23*100</f>
        <v>4.6062982346077304</v>
      </c>
      <c r="AE42" s="81">
        <f t="shared" ref="AE42:AF42" si="67">AE13/AE$23*100</f>
        <v>6.3740697534092288</v>
      </c>
      <c r="AF42" s="81">
        <f t="shared" si="67"/>
        <v>6.813260255482378</v>
      </c>
    </row>
    <row r="43" spans="1:32" ht="18" customHeight="1" x14ac:dyDescent="0.15">
      <c r="A43" s="19" t="s">
        <v>70</v>
      </c>
      <c r="B43" s="35" t="e">
        <f t="shared" si="31"/>
        <v>#DIV/0!</v>
      </c>
      <c r="C43" s="35" t="e">
        <f t="shared" si="31"/>
        <v>#DIV/0!</v>
      </c>
      <c r="D43" s="35">
        <f t="shared" si="31"/>
        <v>2.2699928557113358</v>
      </c>
      <c r="E43" s="35">
        <f t="shared" si="31"/>
        <v>3.1475128971786908</v>
      </c>
      <c r="F43" s="35">
        <f t="shared" si="31"/>
        <v>1.8311420774696472</v>
      </c>
      <c r="G43" s="35">
        <f t="shared" si="31"/>
        <v>2.163031964520115</v>
      </c>
      <c r="H43" s="35">
        <f t="shared" si="31"/>
        <v>2.159682846502426</v>
      </c>
      <c r="I43" s="35">
        <f t="shared" si="31"/>
        <v>1.9171740340343719</v>
      </c>
      <c r="J43" s="35">
        <f t="shared" si="31"/>
        <v>1.7978658443858511</v>
      </c>
      <c r="K43" s="35">
        <f t="shared" si="31"/>
        <v>2.9626006050295821</v>
      </c>
      <c r="L43" s="35">
        <f t="shared" si="31"/>
        <v>2.8754070289988785</v>
      </c>
      <c r="M43" s="35">
        <f t="shared" si="21"/>
        <v>4.7552350405354176</v>
      </c>
      <c r="N43" s="35">
        <f t="shared" si="21"/>
        <v>4.8766886713215669</v>
      </c>
      <c r="O43" s="35">
        <f t="shared" si="22"/>
        <v>4.5942619509004539</v>
      </c>
      <c r="P43" s="35">
        <f t="shared" si="22"/>
        <v>5.6369739758581803</v>
      </c>
      <c r="Q43" s="35">
        <f t="shared" si="23"/>
        <v>6.3053059313946465</v>
      </c>
      <c r="R43" s="35">
        <f t="shared" si="23"/>
        <v>6.2916292633839355</v>
      </c>
      <c r="S43" s="35">
        <f t="shared" si="24"/>
        <v>7.6895506743282018</v>
      </c>
      <c r="T43" s="35">
        <f t="shared" si="24"/>
        <v>8.4554974893685575</v>
      </c>
      <c r="U43" s="35">
        <f t="shared" si="25"/>
        <v>7.9677942747291937</v>
      </c>
      <c r="V43" s="35">
        <f t="shared" si="25"/>
        <v>8.3960673970693307</v>
      </c>
      <c r="W43" s="35">
        <f t="shared" si="26"/>
        <v>9.5574382440395365</v>
      </c>
      <c r="X43" s="35">
        <f t="shared" si="26"/>
        <v>9.9660209137457496</v>
      </c>
      <c r="Y43" s="81">
        <f t="shared" ref="Y43:AB43" si="68">Y14/Y$23*100</f>
        <v>10.335699321846375</v>
      </c>
      <c r="Z43" s="81">
        <f t="shared" si="68"/>
        <v>9.3111439939732055</v>
      </c>
      <c r="AA43" s="81">
        <f t="shared" si="68"/>
        <v>10.737110698244628</v>
      </c>
      <c r="AB43" s="81">
        <f t="shared" si="68"/>
        <v>11.259314281703652</v>
      </c>
      <c r="AC43" s="81">
        <f t="shared" ref="AC43" si="69">AC14/AC$23*100</f>
        <v>10.866294210783392</v>
      </c>
      <c r="AD43" s="81">
        <f t="shared" ref="AD43" si="70">AD14/AD$23*100</f>
        <v>9.1842544301524622</v>
      </c>
      <c r="AE43" s="81">
        <f t="shared" ref="AE43:AF43" si="71">AE14/AE$23*100</f>
        <v>10.811436501870549</v>
      </c>
      <c r="AF43" s="81">
        <f t="shared" si="71"/>
        <v>11.234241716034994</v>
      </c>
    </row>
    <row r="44" spans="1:32" ht="18" customHeight="1" x14ac:dyDescent="0.15">
      <c r="A44" s="19" t="s">
        <v>71</v>
      </c>
      <c r="B44" s="35" t="e">
        <f t="shared" si="31"/>
        <v>#DIV/0!</v>
      </c>
      <c r="C44" s="35" t="e">
        <f t="shared" si="31"/>
        <v>#DIV/0!</v>
      </c>
      <c r="D44" s="35">
        <f t="shared" si="31"/>
        <v>10.841940769652286</v>
      </c>
      <c r="E44" s="35">
        <f t="shared" si="31"/>
        <v>10.874768109087075</v>
      </c>
      <c r="F44" s="35">
        <f t="shared" si="31"/>
        <v>9.8841900037174781</v>
      </c>
      <c r="G44" s="35">
        <f t="shared" si="31"/>
        <v>8.6265063752158913</v>
      </c>
      <c r="H44" s="35">
        <f t="shared" si="31"/>
        <v>4.8150966103841144</v>
      </c>
      <c r="I44" s="35">
        <f t="shared" si="31"/>
        <v>10.188245942466507</v>
      </c>
      <c r="J44" s="35">
        <f t="shared" si="31"/>
        <v>2.2534736763298699</v>
      </c>
      <c r="K44" s="35">
        <f t="shared" si="31"/>
        <v>3.2434771700120733</v>
      </c>
      <c r="L44" s="35">
        <f t="shared" si="31"/>
        <v>6.6962330508987131</v>
      </c>
      <c r="M44" s="35">
        <f t="shared" si="21"/>
        <v>10.233105424943398</v>
      </c>
      <c r="N44" s="35">
        <f t="shared" si="21"/>
        <v>8.934107577909721</v>
      </c>
      <c r="O44" s="35">
        <f t="shared" si="22"/>
        <v>3.8461752902111388</v>
      </c>
      <c r="P44" s="35">
        <f t="shared" si="22"/>
        <v>3.5393224280467677</v>
      </c>
      <c r="Q44" s="35">
        <f t="shared" si="23"/>
        <v>5.1841913469113026</v>
      </c>
      <c r="R44" s="35">
        <f t="shared" si="23"/>
        <v>5.0335695804092229</v>
      </c>
      <c r="S44" s="35">
        <f t="shared" si="24"/>
        <v>4.3283546909496611</v>
      </c>
      <c r="T44" s="35">
        <f t="shared" si="24"/>
        <v>5.4929499793018293</v>
      </c>
      <c r="U44" s="35">
        <f t="shared" si="25"/>
        <v>14.400302438271975</v>
      </c>
      <c r="V44" s="35">
        <f t="shared" si="25"/>
        <v>6.0559081547136255</v>
      </c>
      <c r="W44" s="35">
        <f t="shared" si="26"/>
        <v>10.012143577438595</v>
      </c>
      <c r="X44" s="35">
        <f t="shared" si="26"/>
        <v>9.4484494109095589</v>
      </c>
      <c r="Y44" s="81">
        <f t="shared" ref="Y44:AB44" si="72">Y15/Y$23*100</f>
        <v>6.6580689658783738</v>
      </c>
      <c r="Z44" s="81">
        <f t="shared" si="72"/>
        <v>7.8796171240564536</v>
      </c>
      <c r="AA44" s="81">
        <f t="shared" si="72"/>
        <v>6.9026345341502537</v>
      </c>
      <c r="AB44" s="81">
        <f t="shared" si="72"/>
        <v>6.32172143132874</v>
      </c>
      <c r="AC44" s="81">
        <f t="shared" ref="AC44" si="73">AC15/AC$23*100</f>
        <v>7.983149818976373</v>
      </c>
      <c r="AD44" s="81">
        <f t="shared" ref="AD44" si="74">AD15/AD$23*100</f>
        <v>12.789261768239809</v>
      </c>
      <c r="AE44" s="81">
        <f t="shared" ref="AE44:AF44" si="75">AE15/AE$23*100</f>
        <v>3.0567802405567401</v>
      </c>
      <c r="AF44" s="81">
        <f t="shared" si="75"/>
        <v>2.4419926426789482</v>
      </c>
    </row>
    <row r="45" spans="1:32" ht="18" customHeight="1" x14ac:dyDescent="0.15">
      <c r="A45" s="19" t="s">
        <v>72</v>
      </c>
      <c r="B45" s="35" t="e">
        <f t="shared" si="31"/>
        <v>#DIV/0!</v>
      </c>
      <c r="C45" s="35" t="e">
        <f t="shared" si="31"/>
        <v>#DIV/0!</v>
      </c>
      <c r="D45" s="35">
        <f t="shared" si="31"/>
        <v>1.4553797115074538</v>
      </c>
      <c r="E45" s="35">
        <f t="shared" si="31"/>
        <v>1.4948786037044108</v>
      </c>
      <c r="F45" s="35">
        <f t="shared" si="31"/>
        <v>1.1019522442042244</v>
      </c>
      <c r="G45" s="35">
        <f t="shared" si="31"/>
        <v>1.4896281565929985</v>
      </c>
      <c r="H45" s="35">
        <f t="shared" si="31"/>
        <v>1.7023947773139574</v>
      </c>
      <c r="I45" s="35">
        <f t="shared" si="31"/>
        <v>0.94179189224135507</v>
      </c>
      <c r="J45" s="35">
        <f t="shared" si="31"/>
        <v>0.7486623509401561</v>
      </c>
      <c r="K45" s="35">
        <f t="shared" si="31"/>
        <v>1.553173285684986</v>
      </c>
      <c r="L45" s="35">
        <f t="shared" si="31"/>
        <v>1.2326793668482596</v>
      </c>
      <c r="M45" s="35">
        <f t="shared" si="21"/>
        <v>1.0439822223553197</v>
      </c>
      <c r="N45" s="35">
        <f t="shared" si="21"/>
        <v>0.50793927223186708</v>
      </c>
      <c r="O45" s="35">
        <f t="shared" si="22"/>
        <v>0.50527559996250515</v>
      </c>
      <c r="P45" s="35">
        <f t="shared" si="22"/>
        <v>0.65334620706370372</v>
      </c>
      <c r="Q45" s="35">
        <f t="shared" si="23"/>
        <v>0.62097887881708225</v>
      </c>
      <c r="R45" s="35">
        <f t="shared" si="23"/>
        <v>0.5091568817103207</v>
      </c>
      <c r="S45" s="35">
        <f t="shared" si="24"/>
        <v>0.55090587505066535</v>
      </c>
      <c r="T45" s="35">
        <f t="shared" si="24"/>
        <v>0.55965732788670841</v>
      </c>
      <c r="U45" s="35">
        <f t="shared" si="25"/>
        <v>0.50308311777881864</v>
      </c>
      <c r="V45" s="35">
        <f t="shared" si="25"/>
        <v>0.80243234031827948</v>
      </c>
      <c r="W45" s="35">
        <f t="shared" si="26"/>
        <v>0.71934091328725436</v>
      </c>
      <c r="X45" s="35">
        <f t="shared" si="26"/>
        <v>0.64701038326532301</v>
      </c>
      <c r="Y45" s="81">
        <f t="shared" ref="Y45:AB45" si="76">Y16/Y$23*100</f>
        <v>0.65754457594920368</v>
      </c>
      <c r="Z45" s="81">
        <f t="shared" si="76"/>
        <v>0.55508218109376362</v>
      </c>
      <c r="AA45" s="81">
        <f t="shared" si="76"/>
        <v>0.77691763179030648</v>
      </c>
      <c r="AB45" s="81">
        <f t="shared" si="76"/>
        <v>0.79377148405187758</v>
      </c>
      <c r="AC45" s="81">
        <f t="shared" ref="AC45" si="77">AC16/AC$23*100</f>
        <v>0.85025653207024487</v>
      </c>
      <c r="AD45" s="81">
        <f t="shared" ref="AD45" si="78">AD16/AD$23*100</f>
        <v>0.82725410488588413</v>
      </c>
      <c r="AE45" s="81">
        <f t="shared" ref="AE45:AF45" si="79">AE16/AE$23*100</f>
        <v>1.2647330946538478</v>
      </c>
      <c r="AF45" s="81">
        <f t="shared" si="79"/>
        <v>0.86291088330957122</v>
      </c>
    </row>
    <row r="46" spans="1:32" ht="18" customHeight="1" x14ac:dyDescent="0.15">
      <c r="A46" s="19" t="s">
        <v>80</v>
      </c>
      <c r="B46" s="35" t="e">
        <f t="shared" si="31"/>
        <v>#DIV/0!</v>
      </c>
      <c r="C46" s="35" t="e">
        <f t="shared" si="31"/>
        <v>#DIV/0!</v>
      </c>
      <c r="D46" s="35">
        <f t="shared" si="31"/>
        <v>0</v>
      </c>
      <c r="E46" s="35">
        <f t="shared" si="31"/>
        <v>0</v>
      </c>
      <c r="F46" s="35">
        <f t="shared" si="31"/>
        <v>0</v>
      </c>
      <c r="G46" s="35">
        <f t="shared" si="31"/>
        <v>0</v>
      </c>
      <c r="H46" s="35">
        <f t="shared" si="31"/>
        <v>0</v>
      </c>
      <c r="I46" s="35">
        <f t="shared" si="31"/>
        <v>0</v>
      </c>
      <c r="J46" s="35">
        <f t="shared" si="31"/>
        <v>0</v>
      </c>
      <c r="K46" s="35">
        <f t="shared" si="31"/>
        <v>0</v>
      </c>
      <c r="L46" s="35">
        <f t="shared" si="31"/>
        <v>0</v>
      </c>
      <c r="M46" s="35">
        <f t="shared" si="21"/>
        <v>0</v>
      </c>
      <c r="N46" s="35">
        <f t="shared" si="21"/>
        <v>0</v>
      </c>
      <c r="O46" s="35">
        <f t="shared" si="22"/>
        <v>0</v>
      </c>
      <c r="P46" s="35">
        <f t="shared" si="22"/>
        <v>0</v>
      </c>
      <c r="Q46" s="35">
        <f t="shared" si="23"/>
        <v>0</v>
      </c>
      <c r="R46" s="35">
        <f t="shared" si="23"/>
        <v>0</v>
      </c>
      <c r="S46" s="35">
        <f t="shared" si="24"/>
        <v>0</v>
      </c>
      <c r="T46" s="35">
        <f t="shared" si="24"/>
        <v>0</v>
      </c>
      <c r="U46" s="35">
        <f t="shared" si="25"/>
        <v>0</v>
      </c>
      <c r="V46" s="35">
        <f t="shared" si="25"/>
        <v>0</v>
      </c>
      <c r="W46" s="35">
        <f t="shared" si="26"/>
        <v>0</v>
      </c>
      <c r="X46" s="35">
        <f t="shared" si="26"/>
        <v>0</v>
      </c>
      <c r="Y46" s="81">
        <f t="shared" ref="Y46:AB46" si="80">Y17/Y$23*100</f>
        <v>0</v>
      </c>
      <c r="Z46" s="81">
        <f t="shared" si="80"/>
        <v>0</v>
      </c>
      <c r="AA46" s="81">
        <f t="shared" si="80"/>
        <v>0</v>
      </c>
      <c r="AB46" s="81">
        <f t="shared" si="80"/>
        <v>0</v>
      </c>
      <c r="AC46" s="81">
        <f t="shared" ref="AC46" si="81">AC17/AC$23*100</f>
        <v>0</v>
      </c>
      <c r="AD46" s="81">
        <f t="shared" ref="AD46" si="82">AD17/AD$23*100</f>
        <v>0</v>
      </c>
      <c r="AE46" s="81">
        <f t="shared" ref="AE46:AF46" si="83">AE17/AE$23*100</f>
        <v>0</v>
      </c>
      <c r="AF46" s="81">
        <f t="shared" si="83"/>
        <v>0</v>
      </c>
    </row>
    <row r="47" spans="1:32" ht="18" customHeight="1" x14ac:dyDescent="0.15">
      <c r="A47" s="19" t="s">
        <v>73</v>
      </c>
      <c r="B47" s="35" t="e">
        <f t="shared" si="31"/>
        <v>#DIV/0!</v>
      </c>
      <c r="C47" s="35" t="e">
        <f t="shared" si="31"/>
        <v>#DIV/0!</v>
      </c>
      <c r="D47" s="35">
        <f t="shared" si="31"/>
        <v>37.78156853423566</v>
      </c>
      <c r="E47" s="35">
        <f t="shared" si="31"/>
        <v>35.779714536516707</v>
      </c>
      <c r="F47" s="35">
        <f t="shared" si="31"/>
        <v>31.939833671261297</v>
      </c>
      <c r="G47" s="35">
        <f t="shared" si="31"/>
        <v>33.461029238847672</v>
      </c>
      <c r="H47" s="35">
        <f t="shared" si="31"/>
        <v>31.155049574174026</v>
      </c>
      <c r="I47" s="35">
        <f t="shared" si="31"/>
        <v>34.000377363263787</v>
      </c>
      <c r="J47" s="35">
        <f t="shared" si="31"/>
        <v>45.760426487985917</v>
      </c>
      <c r="K47" s="35">
        <f t="shared" si="31"/>
        <v>20.548969319075113</v>
      </c>
      <c r="L47" s="35">
        <f t="shared" si="31"/>
        <v>23.247776040975644</v>
      </c>
      <c r="M47" s="35">
        <f t="shared" si="21"/>
        <v>19.945342747474218</v>
      </c>
      <c r="N47" s="35">
        <f t="shared" si="21"/>
        <v>29.199596551092345</v>
      </c>
      <c r="O47" s="35">
        <f t="shared" si="22"/>
        <v>36.599969125918513</v>
      </c>
      <c r="P47" s="35">
        <f t="shared" si="22"/>
        <v>31.223964708766978</v>
      </c>
      <c r="Q47" s="35">
        <f t="shared" si="23"/>
        <v>21.001087140121065</v>
      </c>
      <c r="R47" s="35">
        <f t="shared" si="23"/>
        <v>22.791446164387267</v>
      </c>
      <c r="S47" s="35">
        <f t="shared" si="24"/>
        <v>16.687641452709215</v>
      </c>
      <c r="T47" s="35">
        <f t="shared" si="24"/>
        <v>9.6174848123113055</v>
      </c>
      <c r="U47" s="35">
        <f t="shared" si="25"/>
        <v>11.860426166458311</v>
      </c>
      <c r="V47" s="35">
        <f t="shared" si="25"/>
        <v>14.770190504201697</v>
      </c>
      <c r="W47" s="35">
        <f t="shared" si="26"/>
        <v>11.479711829189535</v>
      </c>
      <c r="X47" s="35">
        <f t="shared" si="26"/>
        <v>6.5587457273116225</v>
      </c>
      <c r="Y47" s="81">
        <f t="shared" ref="Y47:AB47" si="84">Y18/Y$23*100</f>
        <v>7.2857098507882494</v>
      </c>
      <c r="Z47" s="81">
        <f t="shared" si="84"/>
        <v>10.03750727564652</v>
      </c>
      <c r="AA47" s="81">
        <f t="shared" si="84"/>
        <v>14.165522220692257</v>
      </c>
      <c r="AB47" s="81">
        <f t="shared" si="84"/>
        <v>8.1476882867737626</v>
      </c>
      <c r="AC47" s="81">
        <f t="shared" ref="AC47" si="85">AC18/AC$23*100</f>
        <v>9.2342696642469893</v>
      </c>
      <c r="AD47" s="81">
        <f t="shared" ref="AD47" si="86">AD18/AD$23*100</f>
        <v>17.874140340107804</v>
      </c>
      <c r="AE47" s="81">
        <f t="shared" ref="AE47:AF47" si="87">AE18/AE$23*100</f>
        <v>11.224707349450904</v>
      </c>
      <c r="AF47" s="81">
        <f t="shared" si="87"/>
        <v>9.8415766227507149</v>
      </c>
    </row>
    <row r="48" spans="1:32" ht="18" customHeight="1" x14ac:dyDescent="0.15">
      <c r="A48" s="19" t="s">
        <v>74</v>
      </c>
      <c r="B48" s="35" t="e">
        <f t="shared" si="31"/>
        <v>#DIV/0!</v>
      </c>
      <c r="C48" s="35" t="e">
        <f t="shared" si="31"/>
        <v>#DIV/0!</v>
      </c>
      <c r="D48" s="35">
        <f t="shared" si="31"/>
        <v>4.3681144115993593</v>
      </c>
      <c r="E48" s="35">
        <f t="shared" si="31"/>
        <v>4.2630664521759529</v>
      </c>
      <c r="F48" s="35">
        <f t="shared" si="31"/>
        <v>3.3924829020355221</v>
      </c>
      <c r="G48" s="35">
        <f t="shared" si="31"/>
        <v>8.3152235727356665</v>
      </c>
      <c r="H48" s="35">
        <f t="shared" si="31"/>
        <v>2.3623086921747376</v>
      </c>
      <c r="I48" s="35">
        <f t="shared" si="31"/>
        <v>1.1381859297612422</v>
      </c>
      <c r="J48" s="35">
        <f t="shared" si="31"/>
        <v>1.9047997835118033</v>
      </c>
      <c r="K48" s="35">
        <f t="shared" si="31"/>
        <v>2.8871544383032886</v>
      </c>
      <c r="L48" s="35">
        <f t="shared" si="31"/>
        <v>7.2073149728109716</v>
      </c>
      <c r="M48" s="35">
        <f t="shared" si="21"/>
        <v>4.9744089178541966</v>
      </c>
      <c r="N48" s="35">
        <f t="shared" si="21"/>
        <v>13.042374833785944</v>
      </c>
      <c r="O48" s="35">
        <f t="shared" si="22"/>
        <v>13.037504342756664</v>
      </c>
      <c r="P48" s="35">
        <f t="shared" si="22"/>
        <v>6.7142613320848508</v>
      </c>
      <c r="Q48" s="35">
        <f t="shared" si="23"/>
        <v>11.262844258369068</v>
      </c>
      <c r="R48" s="35">
        <f t="shared" si="23"/>
        <v>12.945979141740088</v>
      </c>
      <c r="S48" s="35">
        <f t="shared" si="24"/>
        <v>7.6168976512091051</v>
      </c>
      <c r="T48" s="35">
        <f t="shared" si="24"/>
        <v>1.5806466450301153</v>
      </c>
      <c r="U48" s="35">
        <f t="shared" si="25"/>
        <v>4.3501139081888018</v>
      </c>
      <c r="V48" s="35">
        <f t="shared" si="25"/>
        <v>5.3462809596253331</v>
      </c>
      <c r="W48" s="35">
        <f t="shared" si="26"/>
        <v>2.3755795038803469</v>
      </c>
      <c r="X48" s="35">
        <f t="shared" si="26"/>
        <v>2.3545399758015173</v>
      </c>
      <c r="Y48" s="81">
        <f t="shared" ref="Y48:AB48" si="88">Y19/Y$23*100</f>
        <v>1.792949760676964</v>
      </c>
      <c r="Z48" s="81">
        <f t="shared" si="88"/>
        <v>4.1999747303577157</v>
      </c>
      <c r="AA48" s="81">
        <f t="shared" si="88"/>
        <v>3.8475190120708938</v>
      </c>
      <c r="AB48" s="81">
        <f t="shared" si="88"/>
        <v>1.1928714307438557</v>
      </c>
      <c r="AC48" s="81">
        <f t="shared" ref="AC48" si="89">AC19/AC$23*100</f>
        <v>1.7821958956441852</v>
      </c>
      <c r="AD48" s="81">
        <f t="shared" ref="AD48" si="90">AD19/AD$23*100</f>
        <v>1.8131069260107731</v>
      </c>
      <c r="AE48" s="81">
        <f t="shared" ref="AE48:AF48" si="91">AE19/AE$23*100</f>
        <v>1.548211915201738</v>
      </c>
      <c r="AF48" s="81">
        <f t="shared" si="91"/>
        <v>3.7413672991258822</v>
      </c>
    </row>
    <row r="49" spans="1:32" ht="18" customHeight="1" x14ac:dyDescent="0.15">
      <c r="A49" s="19" t="s">
        <v>75</v>
      </c>
      <c r="B49" s="35" t="e">
        <f t="shared" si="31"/>
        <v>#DIV/0!</v>
      </c>
      <c r="C49" s="35" t="e">
        <f t="shared" si="31"/>
        <v>#DIV/0!</v>
      </c>
      <c r="D49" s="35">
        <f t="shared" si="31"/>
        <v>33.189426630330452</v>
      </c>
      <c r="E49" s="35">
        <f t="shared" si="31"/>
        <v>30.548835665192925</v>
      </c>
      <c r="F49" s="35">
        <f t="shared" si="31"/>
        <v>26.89282948788086</v>
      </c>
      <c r="G49" s="35">
        <f t="shared" si="31"/>
        <v>24.551694883353441</v>
      </c>
      <c r="H49" s="35">
        <f t="shared" si="31"/>
        <v>27.626532924805918</v>
      </c>
      <c r="I49" s="35">
        <f t="shared" si="31"/>
        <v>32.396653764637762</v>
      </c>
      <c r="J49" s="35">
        <f t="shared" si="31"/>
        <v>42.972485878746333</v>
      </c>
      <c r="K49" s="35">
        <f t="shared" si="31"/>
        <v>16.485186554475341</v>
      </c>
      <c r="L49" s="35">
        <f t="shared" si="31"/>
        <v>14.886677020917341</v>
      </c>
      <c r="M49" s="35">
        <f t="shared" si="21"/>
        <v>13.673588351986718</v>
      </c>
      <c r="N49" s="35">
        <f t="shared" si="21"/>
        <v>14.937260429535218</v>
      </c>
      <c r="O49" s="35">
        <f t="shared" si="22"/>
        <v>22.486332295021015</v>
      </c>
      <c r="P49" s="35">
        <f t="shared" si="22"/>
        <v>23.32972851319893</v>
      </c>
      <c r="Q49" s="35">
        <f t="shared" si="23"/>
        <v>8.5702345690058515</v>
      </c>
      <c r="R49" s="35">
        <f t="shared" si="23"/>
        <v>8.8273679122120807</v>
      </c>
      <c r="S49" s="35">
        <f t="shared" si="24"/>
        <v>7.5482886099748168</v>
      </c>
      <c r="T49" s="35">
        <f t="shared" si="24"/>
        <v>7.0215561989634789</v>
      </c>
      <c r="U49" s="35">
        <f t="shared" si="25"/>
        <v>5.8866398649871172</v>
      </c>
      <c r="V49" s="35">
        <f t="shared" si="25"/>
        <v>7.7119062559324325</v>
      </c>
      <c r="W49" s="35">
        <f t="shared" si="26"/>
        <v>6.7674231303611148</v>
      </c>
      <c r="X49" s="35">
        <f t="shared" si="26"/>
        <v>2.801061788939545</v>
      </c>
      <c r="Y49" s="81">
        <f t="shared" ref="Y49:AB49" si="92">Y20/Y$23*100</f>
        <v>3.9181128844700166</v>
      </c>
      <c r="Z49" s="81">
        <f t="shared" si="92"/>
        <v>5.6046137855542311</v>
      </c>
      <c r="AA49" s="81">
        <f t="shared" si="92"/>
        <v>9.6606719368386962</v>
      </c>
      <c r="AB49" s="81">
        <f t="shared" si="92"/>
        <v>6.4988578046118963</v>
      </c>
      <c r="AC49" s="81">
        <f t="shared" ref="AC49" si="93">AC20/AC$23*100</f>
        <v>7.1798894273235172</v>
      </c>
      <c r="AD49" s="81">
        <f t="shared" ref="AD49" si="94">AD20/AD$23*100</f>
        <v>15.560879783573519</v>
      </c>
      <c r="AE49" s="81">
        <f t="shared" ref="AE49:AF49" si="95">AE20/AE$23*100</f>
        <v>9.0692505732330346</v>
      </c>
      <c r="AF49" s="81">
        <f t="shared" si="95"/>
        <v>5.7180161588478535</v>
      </c>
    </row>
    <row r="50" spans="1:32" ht="18" customHeight="1" x14ac:dyDescent="0.15">
      <c r="A50" s="19" t="s">
        <v>76</v>
      </c>
      <c r="B50" s="35" t="e">
        <f t="shared" si="31"/>
        <v>#DIV/0!</v>
      </c>
      <c r="C50" s="35" t="e">
        <f t="shared" si="31"/>
        <v>#DIV/0!</v>
      </c>
      <c r="D50" s="35">
        <f t="shared" si="31"/>
        <v>1.5031858555957047</v>
      </c>
      <c r="E50" s="35">
        <f t="shared" si="31"/>
        <v>0</v>
      </c>
      <c r="F50" s="35">
        <f t="shared" si="31"/>
        <v>0.69761561925231619</v>
      </c>
      <c r="G50" s="35">
        <f t="shared" si="31"/>
        <v>0</v>
      </c>
      <c r="H50" s="35">
        <f t="shared" si="31"/>
        <v>0</v>
      </c>
      <c r="I50" s="35">
        <f t="shared" si="31"/>
        <v>0.11466713327599098</v>
      </c>
      <c r="J50" s="35">
        <f t="shared" si="31"/>
        <v>0.14750208026752201</v>
      </c>
      <c r="K50" s="35">
        <f t="shared" si="31"/>
        <v>1.2372286344088947</v>
      </c>
      <c r="L50" s="35">
        <f t="shared" si="31"/>
        <v>1.4211141847026025</v>
      </c>
      <c r="M50" s="35">
        <f t="shared" si="21"/>
        <v>0.40536457127788628</v>
      </c>
      <c r="N50" s="35">
        <f t="shared" si="21"/>
        <v>0</v>
      </c>
      <c r="O50" s="35">
        <f t="shared" si="22"/>
        <v>0</v>
      </c>
      <c r="P50" s="35">
        <f t="shared" si="22"/>
        <v>0</v>
      </c>
      <c r="Q50" s="35">
        <f t="shared" si="23"/>
        <v>0.40750137360613409</v>
      </c>
      <c r="R50" s="35">
        <f t="shared" si="23"/>
        <v>0</v>
      </c>
      <c r="S50" s="35">
        <f t="shared" si="24"/>
        <v>0.79527792323274527</v>
      </c>
      <c r="T50" s="35">
        <f t="shared" si="24"/>
        <v>0.23339926083812296</v>
      </c>
      <c r="U50" s="35">
        <f t="shared" si="25"/>
        <v>0.29178400544523381</v>
      </c>
      <c r="V50" s="35">
        <f t="shared" si="25"/>
        <v>0.79784241122664445</v>
      </c>
      <c r="W50" s="35">
        <f t="shared" si="26"/>
        <v>3.947602572917859E-2</v>
      </c>
      <c r="X50" s="35">
        <f t="shared" si="26"/>
        <v>13.480818331960858</v>
      </c>
      <c r="Y50" s="81">
        <f t="shared" ref="Y50:AB50" si="96">Y21/Y$23*100</f>
        <v>13.431058620585185</v>
      </c>
      <c r="Z50" s="81">
        <f t="shared" si="96"/>
        <v>15.659561364122631</v>
      </c>
      <c r="AA50" s="81">
        <f t="shared" si="96"/>
        <v>0</v>
      </c>
      <c r="AB50" s="81">
        <f t="shared" si="96"/>
        <v>0</v>
      </c>
      <c r="AC50" s="81">
        <f t="shared" ref="AC50" si="97">AC21/AC$23*100</f>
        <v>0</v>
      </c>
      <c r="AD50" s="81">
        <f t="shared" ref="AD50" si="98">AD21/AD$23*100</f>
        <v>0</v>
      </c>
      <c r="AE50" s="81">
        <f t="shared" ref="AE50:AF50" si="99">AE21/AE$23*100</f>
        <v>0</v>
      </c>
      <c r="AF50" s="81">
        <f t="shared" si="99"/>
        <v>0.33342351066795134</v>
      </c>
    </row>
    <row r="51" spans="1:32" ht="18" customHeight="1" x14ac:dyDescent="0.15">
      <c r="A51" s="19" t="s">
        <v>77</v>
      </c>
      <c r="B51" s="35" t="e">
        <f t="shared" si="31"/>
        <v>#DIV/0!</v>
      </c>
      <c r="C51" s="35" t="e">
        <f t="shared" si="31"/>
        <v>#DIV/0!</v>
      </c>
      <c r="D51" s="35">
        <f t="shared" si="31"/>
        <v>0</v>
      </c>
      <c r="E51" s="35">
        <f t="shared" si="31"/>
        <v>0</v>
      </c>
      <c r="F51" s="35">
        <f t="shared" si="31"/>
        <v>0</v>
      </c>
      <c r="G51" s="35">
        <f t="shared" si="31"/>
        <v>0</v>
      </c>
      <c r="H51" s="35">
        <f t="shared" si="31"/>
        <v>0</v>
      </c>
      <c r="I51" s="35">
        <f t="shared" si="31"/>
        <v>0</v>
      </c>
      <c r="J51" s="35">
        <f t="shared" si="31"/>
        <v>0</v>
      </c>
      <c r="K51" s="35">
        <f t="shared" si="31"/>
        <v>0</v>
      </c>
      <c r="L51" s="35">
        <f t="shared" si="31"/>
        <v>0</v>
      </c>
      <c r="M51" s="35">
        <f t="shared" si="21"/>
        <v>0</v>
      </c>
      <c r="N51" s="35">
        <f t="shared" si="21"/>
        <v>0</v>
      </c>
      <c r="O51" s="35">
        <f t="shared" si="22"/>
        <v>0</v>
      </c>
      <c r="P51" s="35">
        <f t="shared" si="22"/>
        <v>0</v>
      </c>
      <c r="Q51" s="35">
        <f t="shared" si="23"/>
        <v>0</v>
      </c>
      <c r="R51" s="35">
        <f t="shared" si="23"/>
        <v>0</v>
      </c>
      <c r="S51" s="35">
        <f t="shared" si="24"/>
        <v>0</v>
      </c>
      <c r="T51" s="35">
        <f t="shared" si="24"/>
        <v>0</v>
      </c>
      <c r="U51" s="35">
        <f t="shared" si="25"/>
        <v>0</v>
      </c>
      <c r="V51" s="35">
        <f t="shared" si="25"/>
        <v>0</v>
      </c>
      <c r="W51" s="35">
        <f t="shared" si="26"/>
        <v>0</v>
      </c>
      <c r="X51" s="35">
        <f t="shared" si="26"/>
        <v>0</v>
      </c>
      <c r="Y51" s="81">
        <f t="shared" ref="Y51:AB51" si="100">Y22/Y$23*100</f>
        <v>0</v>
      </c>
      <c r="Z51" s="81">
        <f t="shared" si="100"/>
        <v>0</v>
      </c>
      <c r="AA51" s="81">
        <f t="shared" si="100"/>
        <v>0</v>
      </c>
      <c r="AB51" s="81">
        <f t="shared" si="100"/>
        <v>0</v>
      </c>
      <c r="AC51" s="81">
        <f t="shared" ref="AC51" si="101">AC22/AC$23*100</f>
        <v>0</v>
      </c>
      <c r="AD51" s="81">
        <f t="shared" ref="AD51" si="102">AD22/AD$23*100</f>
        <v>0</v>
      </c>
      <c r="AE51" s="81">
        <f t="shared" ref="AE51:AF51" si="103">AE22/AE$23*100</f>
        <v>0</v>
      </c>
      <c r="AF51" s="81">
        <f t="shared" si="103"/>
        <v>0</v>
      </c>
    </row>
    <row r="52" spans="1:32" ht="18" customHeight="1" x14ac:dyDescent="0.15">
      <c r="A52" s="19" t="s">
        <v>59</v>
      </c>
      <c r="B52" s="35" t="e">
        <f t="shared" ref="B52:L52" si="104">SUM(B33:B51)-B34-B37-B38-B42-B48-B49</f>
        <v>#DIV/0!</v>
      </c>
      <c r="C52" s="26" t="e">
        <f t="shared" si="104"/>
        <v>#DIV/0!</v>
      </c>
      <c r="D52" s="26">
        <f t="shared" si="104"/>
        <v>100.00000000000003</v>
      </c>
      <c r="E52" s="26">
        <f t="shared" si="104"/>
        <v>99.999999999999986</v>
      </c>
      <c r="F52" s="26">
        <f t="shared" si="104"/>
        <v>99.999999999999972</v>
      </c>
      <c r="G52" s="26">
        <f t="shared" si="104"/>
        <v>99.999999999999972</v>
      </c>
      <c r="H52" s="26">
        <f t="shared" si="104"/>
        <v>100.00000000000001</v>
      </c>
      <c r="I52" s="26">
        <f t="shared" si="104"/>
        <v>100</v>
      </c>
      <c r="J52" s="27">
        <f t="shared" si="104"/>
        <v>99.999999999999972</v>
      </c>
      <c r="K52" s="36">
        <f t="shared" si="104"/>
        <v>100.00000000000003</v>
      </c>
      <c r="L52" s="37">
        <f t="shared" si="104"/>
        <v>99.999999999999986</v>
      </c>
      <c r="M52" s="37">
        <f t="shared" ref="M52:U52" si="105">SUM(M33:M51)-M34-M37-M38-M42-M48-M49</f>
        <v>100</v>
      </c>
      <c r="N52" s="37">
        <f t="shared" si="105"/>
        <v>100.00000000000001</v>
      </c>
      <c r="O52" s="37">
        <f t="shared" si="105"/>
        <v>99.999999999999986</v>
      </c>
      <c r="P52" s="37">
        <f t="shared" si="105"/>
        <v>100.00000000000001</v>
      </c>
      <c r="Q52" s="37">
        <f t="shared" si="105"/>
        <v>100</v>
      </c>
      <c r="R52" s="37">
        <f t="shared" si="105"/>
        <v>99.999999999999986</v>
      </c>
      <c r="S52" s="37">
        <f t="shared" si="105"/>
        <v>99.999999999999986</v>
      </c>
      <c r="T52" s="37">
        <f t="shared" si="105"/>
        <v>100.00000000000003</v>
      </c>
      <c r="U52" s="37">
        <f t="shared" si="105"/>
        <v>100.00000000000001</v>
      </c>
      <c r="V52" s="37">
        <f>SUM(V33:V51)-V34-V37-V38-V42-V48-V49</f>
        <v>100.00000000000001</v>
      </c>
      <c r="W52" s="37">
        <f>SUM(W33:W51)-W34-W37-W38-W42-W48-W49</f>
        <v>100.00000000000001</v>
      </c>
      <c r="X52" s="37">
        <f>SUM(X33:X51)-X34-X37-X38-X42-X48-X49</f>
        <v>100</v>
      </c>
      <c r="Y52" s="26">
        <f t="shared" ref="Y52:AB52" si="106">SUM(Y33:Y51)-Y34-Y37-Y38-Y42-Y48-Y49</f>
        <v>100.00000000000001</v>
      </c>
      <c r="Z52" s="26">
        <f t="shared" si="106"/>
        <v>99.999999999999986</v>
      </c>
      <c r="AA52" s="26">
        <f t="shared" si="106"/>
        <v>100.00000000000001</v>
      </c>
      <c r="AB52" s="26">
        <f t="shared" si="106"/>
        <v>100.00000000000001</v>
      </c>
      <c r="AC52" s="26">
        <f t="shared" ref="AC52" si="107">SUM(AC33:AC51)-AC34-AC37-AC38-AC42-AC48-AC49</f>
        <v>100.00000000000003</v>
      </c>
      <c r="AD52" s="26">
        <f t="shared" ref="AD52" si="108">SUM(AD33:AD51)-AD34-AD37-AD38-AD42-AD48-AD49</f>
        <v>100</v>
      </c>
      <c r="AE52" s="26">
        <f t="shared" ref="AE52:AF52" si="109">SUM(AE33:AE51)-AE34-AE37-AE38-AE42-AE48-AE49</f>
        <v>100</v>
      </c>
      <c r="AF52" s="26">
        <f t="shared" si="109"/>
        <v>100</v>
      </c>
    </row>
    <row r="53" spans="1:32" ht="18" customHeight="1" x14ac:dyDescent="0.15">
      <c r="A53" s="19" t="s">
        <v>78</v>
      </c>
      <c r="B53" s="35" t="e">
        <f t="shared" ref="B53:G53" si="110">SUM(B33:B36)-B34</f>
        <v>#DIV/0!</v>
      </c>
      <c r="C53" s="26" t="e">
        <f t="shared" si="110"/>
        <v>#DIV/0!</v>
      </c>
      <c r="D53" s="26">
        <f t="shared" si="110"/>
        <v>26.994802357992562</v>
      </c>
      <c r="E53" s="26">
        <f t="shared" si="110"/>
        <v>27.737731324550733</v>
      </c>
      <c r="F53" s="26">
        <f t="shared" si="110"/>
        <v>27.215876716086939</v>
      </c>
      <c r="G53" s="26">
        <f t="shared" si="110"/>
        <v>29.051665133290399</v>
      </c>
      <c r="H53" s="26">
        <f t="shared" ref="H53:M53" si="111">SUM(H33:H36)-H34</f>
        <v>33.111803534534168</v>
      </c>
      <c r="I53" s="26">
        <f t="shared" si="111"/>
        <v>28.355388353881008</v>
      </c>
      <c r="J53" s="27">
        <f t="shared" si="111"/>
        <v>25.205386937557662</v>
      </c>
      <c r="K53" s="36">
        <f t="shared" si="111"/>
        <v>36.608427093448597</v>
      </c>
      <c r="L53" s="37">
        <f t="shared" si="111"/>
        <v>31.817528124578189</v>
      </c>
      <c r="M53" s="37">
        <f t="shared" si="111"/>
        <v>34.712512875607437</v>
      </c>
      <c r="N53" s="37">
        <f t="shared" ref="N53:S53" si="112">SUM(N33:N36)-N34</f>
        <v>30.167565537771637</v>
      </c>
      <c r="O53" s="37">
        <f t="shared" si="112"/>
        <v>29.057040736712729</v>
      </c>
      <c r="P53" s="37">
        <f t="shared" si="112"/>
        <v>32.915438898298717</v>
      </c>
      <c r="Q53" s="37">
        <f t="shared" si="112"/>
        <v>37.996241241325677</v>
      </c>
      <c r="R53" s="37">
        <f t="shared" si="112"/>
        <v>37.256352762433664</v>
      </c>
      <c r="S53" s="37">
        <f t="shared" si="112"/>
        <v>42.357590600214721</v>
      </c>
      <c r="T53" s="37">
        <f>SUM(T33:T36)-T34</f>
        <v>45.883231496088783</v>
      </c>
      <c r="U53" s="37">
        <f>SUM(U33:U36)-U34</f>
        <v>38.469047044155531</v>
      </c>
      <c r="V53" s="37">
        <f>SUM(V33:V36)-V34</f>
        <v>36.91398130650721</v>
      </c>
      <c r="W53" s="37">
        <f>SUM(W33:W36)-W34</f>
        <v>38.836660319868592</v>
      </c>
      <c r="X53" s="37">
        <f>SUM(X33:X36)-X34</f>
        <v>35.377740156140021</v>
      </c>
      <c r="Y53" s="26">
        <f t="shared" ref="Y53:AB53" si="113">SUM(Y33:Y36)-Y34</f>
        <v>34.671543767296541</v>
      </c>
      <c r="Z53" s="26">
        <f t="shared" si="113"/>
        <v>30.689424818155828</v>
      </c>
      <c r="AA53" s="26">
        <f t="shared" si="113"/>
        <v>36.221321381831196</v>
      </c>
      <c r="AB53" s="26">
        <f t="shared" si="113"/>
        <v>37.115626603209513</v>
      </c>
      <c r="AC53" s="26">
        <f t="shared" ref="AC53" si="114">SUM(AC33:AC36)-AC34</f>
        <v>34.157699383583676</v>
      </c>
      <c r="AD53" s="26">
        <f t="shared" ref="AD53" si="115">SUM(AD33:AD36)-AD34</f>
        <v>29.506630119885159</v>
      </c>
      <c r="AE53" s="26">
        <f t="shared" ref="AE53:AF53" si="116">SUM(AE33:AE36)-AE34</f>
        <v>35.854056880807754</v>
      </c>
      <c r="AF53" s="26">
        <f t="shared" si="116"/>
        <v>37.380030961341014</v>
      </c>
    </row>
    <row r="54" spans="1:32" ht="18" customHeight="1" x14ac:dyDescent="0.15">
      <c r="A54" s="19" t="s">
        <v>79</v>
      </c>
      <c r="B54" s="35" t="e">
        <f t="shared" ref="B54:L54" si="117">+B47+B50+B51</f>
        <v>#DIV/0!</v>
      </c>
      <c r="C54" s="26" t="e">
        <f t="shared" si="117"/>
        <v>#DIV/0!</v>
      </c>
      <c r="D54" s="26">
        <f t="shared" si="117"/>
        <v>39.284754389831363</v>
      </c>
      <c r="E54" s="26">
        <f t="shared" si="117"/>
        <v>35.779714536516707</v>
      </c>
      <c r="F54" s="26">
        <f t="shared" si="117"/>
        <v>32.637449290513615</v>
      </c>
      <c r="G54" s="26">
        <f t="shared" si="117"/>
        <v>33.461029238847672</v>
      </c>
      <c r="H54" s="26">
        <f t="shared" si="117"/>
        <v>31.155049574174026</v>
      </c>
      <c r="I54" s="26">
        <f t="shared" si="117"/>
        <v>34.115044496539781</v>
      </c>
      <c r="J54" s="27">
        <f t="shared" si="117"/>
        <v>45.907928568253439</v>
      </c>
      <c r="K54" s="36">
        <f t="shared" si="117"/>
        <v>21.786197953484006</v>
      </c>
      <c r="L54" s="37">
        <f t="shared" si="117"/>
        <v>24.668890225678247</v>
      </c>
      <c r="M54" s="37">
        <f t="shared" ref="M54:R54" si="118">+M47+M50+M51</f>
        <v>20.350707318752104</v>
      </c>
      <c r="N54" s="37">
        <f t="shared" si="118"/>
        <v>29.199596551092345</v>
      </c>
      <c r="O54" s="37">
        <f t="shared" si="118"/>
        <v>36.599969125918513</v>
      </c>
      <c r="P54" s="37">
        <f t="shared" si="118"/>
        <v>31.223964708766978</v>
      </c>
      <c r="Q54" s="37">
        <f t="shared" si="118"/>
        <v>21.408588513727199</v>
      </c>
      <c r="R54" s="37">
        <f t="shared" si="118"/>
        <v>22.791446164387267</v>
      </c>
      <c r="S54" s="37">
        <f t="shared" ref="S54:X54" si="119">+S47+S50+S51</f>
        <v>17.482919375941961</v>
      </c>
      <c r="T54" s="37">
        <f t="shared" si="119"/>
        <v>9.8508840731494285</v>
      </c>
      <c r="U54" s="37">
        <f t="shared" si="119"/>
        <v>12.152210171903544</v>
      </c>
      <c r="V54" s="37">
        <f t="shared" si="119"/>
        <v>15.568032915428342</v>
      </c>
      <c r="W54" s="37">
        <f t="shared" si="119"/>
        <v>11.519187854918714</v>
      </c>
      <c r="X54" s="37">
        <f t="shared" si="119"/>
        <v>20.039564059272479</v>
      </c>
      <c r="Y54" s="26">
        <f t="shared" ref="Y54:AB54" si="120">+Y47+Y50+Y51</f>
        <v>20.716768471373435</v>
      </c>
      <c r="Z54" s="26">
        <f t="shared" si="120"/>
        <v>25.697068639769149</v>
      </c>
      <c r="AA54" s="26">
        <f t="shared" si="120"/>
        <v>14.165522220692257</v>
      </c>
      <c r="AB54" s="26">
        <f t="shared" si="120"/>
        <v>8.1476882867737626</v>
      </c>
      <c r="AC54" s="26">
        <f t="shared" ref="AC54" si="121">+AC47+AC50+AC51</f>
        <v>9.2342696642469893</v>
      </c>
      <c r="AD54" s="26">
        <f t="shared" ref="AD54" si="122">+AD47+AD50+AD51</f>
        <v>17.874140340107804</v>
      </c>
      <c r="AE54" s="26">
        <f t="shared" ref="AE54:AF54" si="123">+AE47+AE50+AE51</f>
        <v>11.224707349450904</v>
      </c>
      <c r="AF54" s="26">
        <f t="shared" si="123"/>
        <v>10.175000133418667</v>
      </c>
    </row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horizontalDpi="4294967292" r:id="rId1"/>
  <headerFooter alignWithMargins="0">
    <oddFooter>&amp;C-&amp;P--</oddFooter>
  </headerFooter>
  <colBreaks count="1" manualBreakCount="1">
    <brk id="1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81"/>
  <sheetViews>
    <sheetView view="pageBreakPreview" zoomScaleNormal="100" zoomScaleSheetLayoutView="100" workbookViewId="0">
      <pane xSplit="1" ySplit="3" topLeftCell="S21" activePane="bottomRight" state="frozen"/>
      <selection pane="topRight" activeCell="B1" sqref="B1"/>
      <selection pane="bottomLeft" activeCell="A2" sqref="A2"/>
      <selection pane="bottomRight" activeCell="AE30" sqref="AE30:AF31"/>
    </sheetView>
  </sheetViews>
  <sheetFormatPr defaultColWidth="9" defaultRowHeight="12" x14ac:dyDescent="0.15"/>
  <cols>
    <col min="1" max="1" width="24.77734375" style="22" customWidth="1"/>
    <col min="2" max="3" width="8.6640625" style="22" hidden="1" customWidth="1"/>
    <col min="4" max="9" width="9.77734375" style="22" customWidth="1"/>
    <col min="10" max="11" width="9.77734375" style="25" customWidth="1"/>
    <col min="12" max="24" width="9.77734375" style="22" customWidth="1"/>
    <col min="25" max="32" width="9.77734375" style="18" customWidth="1"/>
    <col min="33" max="16384" width="9" style="22"/>
  </cols>
  <sheetData>
    <row r="1" spans="1:32" ht="15" customHeight="1" x14ac:dyDescent="0.2">
      <c r="A1" s="38" t="s">
        <v>101</v>
      </c>
      <c r="K1" s="39" t="str">
        <f>財政指標!$L$1</f>
        <v>市貝町</v>
      </c>
      <c r="U1" s="34" t="str">
        <f>財政指標!$L$1</f>
        <v>市貝町</v>
      </c>
      <c r="V1" s="18"/>
      <c r="W1" s="39"/>
      <c r="AE1" s="34" t="str">
        <f>財政指標!$L$1</f>
        <v>市貝町</v>
      </c>
    </row>
    <row r="2" spans="1:32" ht="15" customHeight="1" x14ac:dyDescent="0.15">
      <c r="K2" s="22"/>
      <c r="L2" s="22" t="s">
        <v>169</v>
      </c>
      <c r="U2" s="18"/>
      <c r="V2" s="18" t="s">
        <v>169</v>
      </c>
      <c r="AF2" s="18" t="s">
        <v>169</v>
      </c>
    </row>
    <row r="3" spans="1:32" ht="18" customHeight="1" x14ac:dyDescent="0.15">
      <c r="A3" s="21"/>
      <c r="B3" s="21" t="s">
        <v>10</v>
      </c>
      <c r="C3" s="21" t="s">
        <v>85</v>
      </c>
      <c r="D3" s="21" t="s">
        <v>86</v>
      </c>
      <c r="E3" s="21" t="s">
        <v>87</v>
      </c>
      <c r="F3" s="21" t="s">
        <v>88</v>
      </c>
      <c r="G3" s="21" t="s">
        <v>89</v>
      </c>
      <c r="H3" s="21" t="s">
        <v>90</v>
      </c>
      <c r="I3" s="21" t="s">
        <v>91</v>
      </c>
      <c r="J3" s="17" t="s">
        <v>165</v>
      </c>
      <c r="K3" s="17" t="s">
        <v>166</v>
      </c>
      <c r="L3" s="67" t="s">
        <v>83</v>
      </c>
      <c r="M3" s="67" t="s">
        <v>174</v>
      </c>
      <c r="N3" s="67" t="s">
        <v>182</v>
      </c>
      <c r="O3" s="2" t="s">
        <v>185</v>
      </c>
      <c r="P3" s="2" t="s">
        <v>187</v>
      </c>
      <c r="Q3" s="2" t="s">
        <v>191</v>
      </c>
      <c r="R3" s="2" t="s">
        <v>199</v>
      </c>
      <c r="S3" s="2" t="s">
        <v>201</v>
      </c>
      <c r="T3" s="2" t="s">
        <v>212</v>
      </c>
      <c r="U3" s="2" t="s">
        <v>216</v>
      </c>
      <c r="V3" s="2" t="s">
        <v>218</v>
      </c>
      <c r="W3" s="2" t="s">
        <v>223</v>
      </c>
      <c r="X3" s="2" t="s">
        <v>224</v>
      </c>
      <c r="Y3" s="48" t="s">
        <v>226</v>
      </c>
      <c r="Z3" s="48" t="s">
        <v>227</v>
      </c>
      <c r="AA3" s="48" t="s">
        <v>229</v>
      </c>
      <c r="AB3" s="48" t="s">
        <v>231</v>
      </c>
      <c r="AC3" s="48" t="s">
        <v>236</v>
      </c>
      <c r="AD3" s="48" t="s">
        <v>239</v>
      </c>
      <c r="AE3" s="48" t="str">
        <f>財政指標!AF3</f>
        <v>１８(H30)</v>
      </c>
      <c r="AF3" s="48" t="str">
        <f>財政指標!AG3</f>
        <v>１９(R１)</v>
      </c>
    </row>
    <row r="4" spans="1:32" ht="18" customHeight="1" x14ac:dyDescent="0.15">
      <c r="A4" s="24" t="s">
        <v>93</v>
      </c>
      <c r="B4" s="19"/>
      <c r="C4" s="21"/>
      <c r="D4" s="21">
        <v>104040</v>
      </c>
      <c r="E4" s="21">
        <v>109774</v>
      </c>
      <c r="F4" s="21">
        <v>108520</v>
      </c>
      <c r="G4" s="21">
        <v>106539</v>
      </c>
      <c r="H4" s="21">
        <v>119156</v>
      </c>
      <c r="I4" s="21">
        <v>121714</v>
      </c>
      <c r="J4" s="23">
        <v>119271</v>
      </c>
      <c r="K4" s="16">
        <v>118807</v>
      </c>
      <c r="L4" s="68">
        <v>109404</v>
      </c>
      <c r="M4" s="68">
        <v>107657</v>
      </c>
      <c r="N4" s="68">
        <v>107564</v>
      </c>
      <c r="O4" s="68">
        <v>108391</v>
      </c>
      <c r="P4" s="68">
        <v>107836</v>
      </c>
      <c r="Q4" s="68">
        <v>106531</v>
      </c>
      <c r="R4" s="68">
        <v>100900</v>
      </c>
      <c r="S4" s="68">
        <v>98807</v>
      </c>
      <c r="T4" s="68">
        <v>81699</v>
      </c>
      <c r="U4" s="68">
        <v>75962</v>
      </c>
      <c r="V4" s="68">
        <v>74617</v>
      </c>
      <c r="W4" s="68">
        <v>76775</v>
      </c>
      <c r="X4" s="68">
        <v>102026</v>
      </c>
      <c r="Y4" s="82">
        <v>89456</v>
      </c>
      <c r="Z4" s="82">
        <v>87122</v>
      </c>
      <c r="AA4" s="82">
        <v>92081</v>
      </c>
      <c r="AB4" s="82">
        <v>97988</v>
      </c>
      <c r="AC4" s="82">
        <v>89198</v>
      </c>
      <c r="AD4" s="82">
        <v>88538</v>
      </c>
      <c r="AE4" s="82">
        <v>85368</v>
      </c>
      <c r="AF4" s="82">
        <v>86753</v>
      </c>
    </row>
    <row r="5" spans="1:32" ht="18" customHeight="1" x14ac:dyDescent="0.15">
      <c r="A5" s="24" t="s">
        <v>92</v>
      </c>
      <c r="B5" s="19"/>
      <c r="C5" s="21"/>
      <c r="D5" s="21">
        <v>1027799</v>
      </c>
      <c r="E5" s="21">
        <v>1082837</v>
      </c>
      <c r="F5" s="21">
        <v>1131255</v>
      </c>
      <c r="G5" s="21">
        <v>1059406</v>
      </c>
      <c r="H5" s="21">
        <v>999708</v>
      </c>
      <c r="I5" s="21">
        <v>1906426</v>
      </c>
      <c r="J5" s="23">
        <v>2304926</v>
      </c>
      <c r="K5" s="16">
        <v>709099</v>
      </c>
      <c r="L5" s="68">
        <v>879755</v>
      </c>
      <c r="M5" s="68">
        <v>1035269</v>
      </c>
      <c r="N5" s="68">
        <v>1116588</v>
      </c>
      <c r="O5" s="68">
        <v>806222</v>
      </c>
      <c r="P5" s="68">
        <v>786358</v>
      </c>
      <c r="Q5" s="68">
        <v>818207</v>
      </c>
      <c r="R5" s="68">
        <v>777432</v>
      </c>
      <c r="S5" s="68">
        <v>696387</v>
      </c>
      <c r="T5" s="68">
        <v>793911</v>
      </c>
      <c r="U5" s="68">
        <v>1214355</v>
      </c>
      <c r="V5" s="68">
        <v>1062021</v>
      </c>
      <c r="W5" s="68">
        <v>990351</v>
      </c>
      <c r="X5" s="68">
        <v>1025880</v>
      </c>
      <c r="Y5" s="82">
        <v>890225</v>
      </c>
      <c r="Z5" s="82">
        <v>1013759</v>
      </c>
      <c r="AA5" s="82">
        <v>910501</v>
      </c>
      <c r="AB5" s="82">
        <v>860934</v>
      </c>
      <c r="AC5" s="82">
        <v>988987</v>
      </c>
      <c r="AD5" s="82">
        <v>1318105</v>
      </c>
      <c r="AE5" s="82">
        <v>688226</v>
      </c>
      <c r="AF5" s="82">
        <v>761539</v>
      </c>
    </row>
    <row r="6" spans="1:32" ht="18" customHeight="1" x14ac:dyDescent="0.15">
      <c r="A6" s="24" t="s">
        <v>94</v>
      </c>
      <c r="B6" s="19"/>
      <c r="C6" s="21"/>
      <c r="D6" s="21">
        <v>327568</v>
      </c>
      <c r="E6" s="21">
        <v>387573</v>
      </c>
      <c r="F6" s="21">
        <v>502436</v>
      </c>
      <c r="G6" s="21">
        <v>560840</v>
      </c>
      <c r="H6" s="21">
        <v>573728</v>
      </c>
      <c r="I6" s="21">
        <v>613776</v>
      </c>
      <c r="J6" s="23">
        <v>639633</v>
      </c>
      <c r="K6" s="25">
        <v>691684</v>
      </c>
      <c r="L6" s="68">
        <v>1154567</v>
      </c>
      <c r="M6" s="68">
        <v>621642</v>
      </c>
      <c r="N6" s="68">
        <v>635083</v>
      </c>
      <c r="O6" s="68">
        <v>659927</v>
      </c>
      <c r="P6" s="68">
        <v>714678</v>
      </c>
      <c r="Q6" s="68">
        <v>732468</v>
      </c>
      <c r="R6" s="68">
        <v>752290</v>
      </c>
      <c r="S6" s="68">
        <v>768790</v>
      </c>
      <c r="T6" s="68">
        <v>826520</v>
      </c>
      <c r="U6" s="68">
        <v>889568</v>
      </c>
      <c r="V6" s="68">
        <v>891297</v>
      </c>
      <c r="W6" s="68">
        <v>1102529</v>
      </c>
      <c r="X6" s="68">
        <v>1228714</v>
      </c>
      <c r="Y6" s="82">
        <v>1297693</v>
      </c>
      <c r="Z6" s="82">
        <v>1217695</v>
      </c>
      <c r="AA6" s="82">
        <v>1404966</v>
      </c>
      <c r="AB6" s="82">
        <v>1345734</v>
      </c>
      <c r="AC6" s="82">
        <v>1397551</v>
      </c>
      <c r="AD6" s="82">
        <v>1409653</v>
      </c>
      <c r="AE6" s="82">
        <v>1444348</v>
      </c>
      <c r="AF6" s="82">
        <v>1531844</v>
      </c>
    </row>
    <row r="7" spans="1:32" ht="18" customHeight="1" x14ac:dyDescent="0.15">
      <c r="A7" s="24" t="s">
        <v>103</v>
      </c>
      <c r="B7" s="19"/>
      <c r="C7" s="21"/>
      <c r="D7" s="21">
        <v>694192</v>
      </c>
      <c r="E7" s="21">
        <v>361506</v>
      </c>
      <c r="F7" s="21">
        <v>519639</v>
      </c>
      <c r="G7" s="21">
        <v>438880</v>
      </c>
      <c r="H7" s="21">
        <v>438993</v>
      </c>
      <c r="I7" s="21">
        <v>418885</v>
      </c>
      <c r="J7" s="23">
        <v>442847</v>
      </c>
      <c r="K7" s="16">
        <v>517453</v>
      </c>
      <c r="L7" s="68">
        <v>517888</v>
      </c>
      <c r="M7" s="68">
        <v>519878</v>
      </c>
      <c r="N7" s="68">
        <v>474492</v>
      </c>
      <c r="O7" s="68">
        <v>432771</v>
      </c>
      <c r="P7" s="68">
        <v>409303</v>
      </c>
      <c r="Q7" s="68">
        <v>395404</v>
      </c>
      <c r="R7" s="68">
        <v>409523</v>
      </c>
      <c r="S7" s="68">
        <v>320407</v>
      </c>
      <c r="T7" s="68">
        <v>324187</v>
      </c>
      <c r="U7" s="68">
        <v>303108</v>
      </c>
      <c r="V7" s="68">
        <v>305586</v>
      </c>
      <c r="W7" s="68">
        <v>302491</v>
      </c>
      <c r="X7" s="68">
        <v>315227</v>
      </c>
      <c r="Y7" s="82">
        <v>378357</v>
      </c>
      <c r="Z7" s="82">
        <v>502259</v>
      </c>
      <c r="AA7" s="82">
        <v>352988</v>
      </c>
      <c r="AB7" s="82">
        <v>429825</v>
      </c>
      <c r="AC7" s="82">
        <v>438511</v>
      </c>
      <c r="AD7" s="82">
        <v>385416</v>
      </c>
      <c r="AE7" s="82">
        <v>378466</v>
      </c>
      <c r="AF7" s="82">
        <v>348782</v>
      </c>
    </row>
    <row r="8" spans="1:32" ht="18" customHeight="1" x14ac:dyDescent="0.15">
      <c r="A8" s="24" t="s">
        <v>104</v>
      </c>
      <c r="B8" s="19"/>
      <c r="C8" s="21"/>
      <c r="D8" s="21">
        <v>500</v>
      </c>
      <c r="E8" s="21">
        <v>187</v>
      </c>
      <c r="F8" s="21">
        <v>164</v>
      </c>
      <c r="G8" s="21">
        <v>201</v>
      </c>
      <c r="H8" s="21">
        <v>204</v>
      </c>
      <c r="I8" s="21">
        <v>166</v>
      </c>
      <c r="J8" s="23">
        <v>137</v>
      </c>
      <c r="K8" s="16">
        <v>159</v>
      </c>
      <c r="L8" s="68">
        <v>161</v>
      </c>
      <c r="M8" s="68">
        <v>183</v>
      </c>
      <c r="N8" s="68">
        <v>528</v>
      </c>
      <c r="O8" s="68">
        <v>319</v>
      </c>
      <c r="P8" s="68">
        <v>373</v>
      </c>
      <c r="Q8" s="68">
        <v>256</v>
      </c>
      <c r="R8" s="68">
        <v>196</v>
      </c>
      <c r="S8" s="68">
        <v>116</v>
      </c>
      <c r="T8" s="68">
        <v>181</v>
      </c>
      <c r="U8" s="68">
        <v>221</v>
      </c>
      <c r="V8" s="68">
        <v>293</v>
      </c>
      <c r="W8" s="68">
        <v>231</v>
      </c>
      <c r="X8" s="68">
        <v>221</v>
      </c>
      <c r="Y8" s="82">
        <v>377</v>
      </c>
      <c r="Z8" s="82">
        <v>723</v>
      </c>
      <c r="AA8" s="82">
        <v>564</v>
      </c>
      <c r="AB8" s="82">
        <v>513</v>
      </c>
      <c r="AC8" s="82">
        <v>446</v>
      </c>
      <c r="AD8" s="82">
        <v>386</v>
      </c>
      <c r="AE8" s="82">
        <v>414</v>
      </c>
      <c r="AF8" s="82">
        <v>268</v>
      </c>
    </row>
    <row r="9" spans="1:32" ht="18" customHeight="1" x14ac:dyDescent="0.15">
      <c r="A9" s="24" t="s">
        <v>105</v>
      </c>
      <c r="B9" s="19"/>
      <c r="C9" s="21"/>
      <c r="D9" s="21">
        <v>623322</v>
      </c>
      <c r="E9" s="21">
        <v>648668</v>
      </c>
      <c r="F9" s="21">
        <v>648543</v>
      </c>
      <c r="G9" s="21">
        <v>915180</v>
      </c>
      <c r="H9" s="21">
        <v>491648</v>
      </c>
      <c r="I9" s="21">
        <v>554627</v>
      </c>
      <c r="J9" s="23">
        <v>594936</v>
      </c>
      <c r="K9" s="16">
        <v>565390</v>
      </c>
      <c r="L9" s="68">
        <v>426883</v>
      </c>
      <c r="M9" s="68">
        <v>617557</v>
      </c>
      <c r="N9" s="68">
        <v>852120</v>
      </c>
      <c r="O9" s="68">
        <v>799905</v>
      </c>
      <c r="P9" s="68">
        <v>1409666</v>
      </c>
      <c r="Q9" s="68">
        <v>737421</v>
      </c>
      <c r="R9" s="68">
        <v>652835</v>
      </c>
      <c r="S9" s="68">
        <v>440393</v>
      </c>
      <c r="T9" s="68">
        <v>370366</v>
      </c>
      <c r="U9" s="68">
        <v>594643</v>
      </c>
      <c r="V9" s="68">
        <v>598195</v>
      </c>
      <c r="W9" s="68">
        <v>469504</v>
      </c>
      <c r="X9" s="68">
        <v>378228</v>
      </c>
      <c r="Y9" s="82">
        <v>341318</v>
      </c>
      <c r="Z9" s="82">
        <v>609592</v>
      </c>
      <c r="AA9" s="82">
        <v>358428</v>
      </c>
      <c r="AB9" s="82">
        <v>350756</v>
      </c>
      <c r="AC9" s="82">
        <v>372147</v>
      </c>
      <c r="AD9" s="82">
        <v>852623</v>
      </c>
      <c r="AE9" s="82">
        <v>253689</v>
      </c>
      <c r="AF9" s="82">
        <v>268058</v>
      </c>
    </row>
    <row r="10" spans="1:32" ht="18" customHeight="1" x14ac:dyDescent="0.15">
      <c r="A10" s="24" t="s">
        <v>106</v>
      </c>
      <c r="B10" s="19"/>
      <c r="C10" s="21"/>
      <c r="D10" s="21">
        <v>68028</v>
      </c>
      <c r="E10" s="21">
        <v>80231</v>
      </c>
      <c r="F10" s="21">
        <v>95752</v>
      </c>
      <c r="G10" s="21">
        <v>94846</v>
      </c>
      <c r="H10" s="21">
        <v>82415</v>
      </c>
      <c r="I10" s="21">
        <v>62308</v>
      </c>
      <c r="J10" s="23">
        <v>145816</v>
      </c>
      <c r="K10" s="16">
        <v>150570</v>
      </c>
      <c r="L10" s="68">
        <v>130250</v>
      </c>
      <c r="M10" s="68">
        <v>130006</v>
      </c>
      <c r="N10" s="68">
        <v>123487</v>
      </c>
      <c r="O10" s="68">
        <v>136842</v>
      </c>
      <c r="P10" s="68">
        <v>134484</v>
      </c>
      <c r="Q10" s="68">
        <v>187544</v>
      </c>
      <c r="R10" s="68">
        <v>190121</v>
      </c>
      <c r="S10" s="68">
        <v>160127</v>
      </c>
      <c r="T10" s="68">
        <v>169973</v>
      </c>
      <c r="U10" s="68">
        <v>171157</v>
      </c>
      <c r="V10" s="68">
        <v>276757</v>
      </c>
      <c r="W10" s="68">
        <v>181492</v>
      </c>
      <c r="X10" s="68">
        <v>94652</v>
      </c>
      <c r="Y10" s="82">
        <v>96732</v>
      </c>
      <c r="Z10" s="82">
        <v>241190</v>
      </c>
      <c r="AA10" s="82">
        <v>185669</v>
      </c>
      <c r="AB10" s="82">
        <v>173683</v>
      </c>
      <c r="AC10" s="82">
        <v>228163</v>
      </c>
      <c r="AD10" s="82">
        <v>213074</v>
      </c>
      <c r="AE10" s="82">
        <v>301358</v>
      </c>
      <c r="AF10" s="82">
        <v>298212</v>
      </c>
    </row>
    <row r="11" spans="1:32" ht="18" customHeight="1" x14ac:dyDescent="0.15">
      <c r="A11" s="24" t="s">
        <v>107</v>
      </c>
      <c r="B11" s="19"/>
      <c r="C11" s="21"/>
      <c r="D11" s="21">
        <v>568005</v>
      </c>
      <c r="E11" s="21">
        <v>702454</v>
      </c>
      <c r="F11" s="21">
        <v>591076</v>
      </c>
      <c r="G11" s="21">
        <v>642028</v>
      </c>
      <c r="H11" s="21">
        <v>767742</v>
      </c>
      <c r="I11" s="21">
        <v>726568</v>
      </c>
      <c r="J11" s="23">
        <v>851025</v>
      </c>
      <c r="K11" s="23">
        <v>390641</v>
      </c>
      <c r="L11" s="68">
        <v>601079</v>
      </c>
      <c r="M11" s="68">
        <v>481174</v>
      </c>
      <c r="N11" s="68">
        <v>646427</v>
      </c>
      <c r="O11" s="68">
        <v>1079714</v>
      </c>
      <c r="P11" s="68">
        <v>559378</v>
      </c>
      <c r="Q11" s="68">
        <v>522520</v>
      </c>
      <c r="R11" s="68">
        <v>583217</v>
      </c>
      <c r="S11" s="68">
        <v>503344</v>
      </c>
      <c r="T11" s="68">
        <v>245160</v>
      </c>
      <c r="U11" s="68">
        <v>199722</v>
      </c>
      <c r="V11" s="68">
        <v>290161</v>
      </c>
      <c r="W11" s="68">
        <v>341208</v>
      </c>
      <c r="X11" s="68">
        <v>290450</v>
      </c>
      <c r="Y11" s="82">
        <v>266930</v>
      </c>
      <c r="Z11" s="82">
        <v>227546</v>
      </c>
      <c r="AA11" s="82">
        <v>355240</v>
      </c>
      <c r="AB11" s="82">
        <v>295992</v>
      </c>
      <c r="AC11" s="82">
        <v>399357</v>
      </c>
      <c r="AD11" s="82">
        <v>478985</v>
      </c>
      <c r="AE11" s="82">
        <v>549629</v>
      </c>
      <c r="AF11" s="82">
        <v>316170</v>
      </c>
    </row>
    <row r="12" spans="1:32" ht="18" customHeight="1" x14ac:dyDescent="0.15">
      <c r="A12" s="24" t="s">
        <v>108</v>
      </c>
      <c r="B12" s="19"/>
      <c r="C12" s="21"/>
      <c r="D12" s="21">
        <v>154745</v>
      </c>
      <c r="E12" s="21">
        <v>178693</v>
      </c>
      <c r="F12" s="21">
        <v>218576</v>
      </c>
      <c r="G12" s="21">
        <v>192747</v>
      </c>
      <c r="H12" s="21">
        <v>191674</v>
      </c>
      <c r="I12" s="21">
        <v>259841</v>
      </c>
      <c r="J12" s="23">
        <v>308479</v>
      </c>
      <c r="K12" s="23">
        <v>261325</v>
      </c>
      <c r="L12" s="68">
        <v>283863</v>
      </c>
      <c r="M12" s="68">
        <v>257030</v>
      </c>
      <c r="N12" s="68">
        <v>277178</v>
      </c>
      <c r="O12" s="68">
        <v>278409</v>
      </c>
      <c r="P12" s="68">
        <v>250650</v>
      </c>
      <c r="Q12" s="68">
        <v>242339</v>
      </c>
      <c r="R12" s="68">
        <v>254078</v>
      </c>
      <c r="S12" s="68">
        <v>252657</v>
      </c>
      <c r="T12" s="68">
        <v>247420</v>
      </c>
      <c r="U12" s="68">
        <v>243676</v>
      </c>
      <c r="V12" s="68">
        <v>245069</v>
      </c>
      <c r="W12" s="68">
        <v>242748</v>
      </c>
      <c r="X12" s="68">
        <v>285878</v>
      </c>
      <c r="Y12" s="82">
        <v>253162</v>
      </c>
      <c r="Z12" s="82">
        <v>229945</v>
      </c>
      <c r="AA12" s="82">
        <v>272077</v>
      </c>
      <c r="AB12" s="82">
        <v>296770</v>
      </c>
      <c r="AC12" s="82">
        <v>263113</v>
      </c>
      <c r="AD12" s="82">
        <v>247489</v>
      </c>
      <c r="AE12" s="82">
        <v>288311</v>
      </c>
      <c r="AF12" s="82">
        <v>267621</v>
      </c>
    </row>
    <row r="13" spans="1:32" ht="18" customHeight="1" x14ac:dyDescent="0.15">
      <c r="A13" s="24" t="s">
        <v>109</v>
      </c>
      <c r="B13" s="19"/>
      <c r="C13" s="21"/>
      <c r="D13" s="21">
        <v>558411</v>
      </c>
      <c r="E13" s="21">
        <v>834753</v>
      </c>
      <c r="F13" s="21">
        <v>717726</v>
      </c>
      <c r="G13" s="21">
        <v>525451</v>
      </c>
      <c r="H13" s="21">
        <v>495137</v>
      </c>
      <c r="I13" s="21">
        <v>532107</v>
      </c>
      <c r="J13" s="23">
        <v>515072</v>
      </c>
      <c r="K13" s="23">
        <v>556913</v>
      </c>
      <c r="L13" s="68">
        <v>527594</v>
      </c>
      <c r="M13" s="68">
        <v>496974</v>
      </c>
      <c r="N13" s="68">
        <v>764723</v>
      </c>
      <c r="O13" s="68">
        <v>931121</v>
      </c>
      <c r="P13" s="68">
        <v>460287</v>
      </c>
      <c r="Q13" s="68">
        <v>451926</v>
      </c>
      <c r="R13" s="68">
        <v>483893</v>
      </c>
      <c r="S13" s="68">
        <v>490381</v>
      </c>
      <c r="T13" s="68">
        <v>482094</v>
      </c>
      <c r="U13" s="68">
        <v>483137</v>
      </c>
      <c r="V13" s="68">
        <v>585003</v>
      </c>
      <c r="W13" s="68">
        <v>522311</v>
      </c>
      <c r="X13" s="68">
        <v>425549</v>
      </c>
      <c r="Y13" s="82">
        <v>454319</v>
      </c>
      <c r="Z13" s="82">
        <v>458268</v>
      </c>
      <c r="AA13" s="82">
        <v>605211</v>
      </c>
      <c r="AB13" s="82">
        <v>535215</v>
      </c>
      <c r="AC13" s="82">
        <v>517317</v>
      </c>
      <c r="AD13" s="82">
        <v>622683</v>
      </c>
      <c r="AE13" s="82">
        <v>600181</v>
      </c>
      <c r="AF13" s="82">
        <v>588255</v>
      </c>
    </row>
    <row r="14" spans="1:32" ht="18" customHeight="1" x14ac:dyDescent="0.15">
      <c r="A14" s="24" t="s">
        <v>110</v>
      </c>
      <c r="B14" s="19"/>
      <c r="C14" s="21"/>
      <c r="D14" s="21">
        <v>67729</v>
      </c>
      <c r="E14" s="21">
        <v>0</v>
      </c>
      <c r="F14" s="21">
        <v>34379</v>
      </c>
      <c r="G14" s="21">
        <v>0</v>
      </c>
      <c r="H14" s="21">
        <v>0</v>
      </c>
      <c r="I14" s="21">
        <v>6527</v>
      </c>
      <c r="J14" s="23">
        <v>9457</v>
      </c>
      <c r="K14" s="23">
        <v>55920</v>
      </c>
      <c r="L14" s="68">
        <v>74014</v>
      </c>
      <c r="M14" s="68">
        <v>19492</v>
      </c>
      <c r="N14" s="68">
        <v>0</v>
      </c>
      <c r="O14" s="68">
        <v>0</v>
      </c>
      <c r="P14" s="68">
        <v>0</v>
      </c>
      <c r="Q14" s="68">
        <v>19083</v>
      </c>
      <c r="R14" s="68">
        <v>0</v>
      </c>
      <c r="S14" s="68">
        <v>34415</v>
      </c>
      <c r="T14" s="68">
        <v>9692</v>
      </c>
      <c r="U14" s="68">
        <v>13885</v>
      </c>
      <c r="V14" s="68">
        <v>39632</v>
      </c>
      <c r="W14" s="68">
        <v>1890</v>
      </c>
      <c r="X14" s="68">
        <v>732578</v>
      </c>
      <c r="Y14" s="82">
        <v>718181</v>
      </c>
      <c r="Z14" s="82">
        <v>958054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16244</v>
      </c>
    </row>
    <row r="15" spans="1:32" ht="18" customHeight="1" x14ac:dyDescent="0.15">
      <c r="A15" s="24" t="s">
        <v>111</v>
      </c>
      <c r="B15" s="19"/>
      <c r="C15" s="21"/>
      <c r="D15" s="21">
        <v>311358</v>
      </c>
      <c r="E15" s="21">
        <v>336450</v>
      </c>
      <c r="F15" s="21">
        <v>360006</v>
      </c>
      <c r="G15" s="21">
        <v>405048</v>
      </c>
      <c r="H15" s="21">
        <v>459440</v>
      </c>
      <c r="I15" s="21">
        <v>489183</v>
      </c>
      <c r="J15" s="23">
        <v>479836</v>
      </c>
      <c r="K15" s="16">
        <v>501818</v>
      </c>
      <c r="L15" s="68">
        <v>502709</v>
      </c>
      <c r="M15" s="68">
        <v>521649</v>
      </c>
      <c r="N15" s="68">
        <v>514280</v>
      </c>
      <c r="O15" s="68">
        <v>505821</v>
      </c>
      <c r="P15" s="68">
        <v>481168</v>
      </c>
      <c r="Q15" s="68">
        <v>469230</v>
      </c>
      <c r="R15" s="68">
        <v>454197</v>
      </c>
      <c r="S15" s="68">
        <v>561594</v>
      </c>
      <c r="T15" s="68">
        <v>601338</v>
      </c>
      <c r="U15" s="68">
        <v>569223</v>
      </c>
      <c r="V15" s="68">
        <v>598766</v>
      </c>
      <c r="W15" s="68">
        <v>556186</v>
      </c>
      <c r="X15" s="68">
        <v>554822</v>
      </c>
      <c r="Y15" s="82">
        <v>560416</v>
      </c>
      <c r="Z15" s="82">
        <v>571860</v>
      </c>
      <c r="AA15" s="82">
        <v>415181</v>
      </c>
      <c r="AB15" s="82">
        <v>399862</v>
      </c>
      <c r="AC15" s="82">
        <v>390734</v>
      </c>
      <c r="AD15" s="82">
        <v>381205</v>
      </c>
      <c r="AE15" s="82">
        <v>381810</v>
      </c>
      <c r="AF15" s="82">
        <v>388136</v>
      </c>
    </row>
    <row r="16" spans="1:32" ht="18" customHeight="1" x14ac:dyDescent="0.15">
      <c r="A16" s="24" t="s">
        <v>81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</row>
    <row r="17" spans="1:32" ht="18" customHeight="1" x14ac:dyDescent="0.15">
      <c r="A17" s="24" t="s">
        <v>113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</row>
    <row r="18" spans="1:32" ht="18" customHeight="1" x14ac:dyDescent="0.15">
      <c r="A18" s="24" t="s">
        <v>112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</row>
    <row r="19" spans="1:32" ht="18" customHeight="1" x14ac:dyDescent="0.15">
      <c r="A19" s="24" t="s">
        <v>114</v>
      </c>
      <c r="B19" s="19">
        <f t="shared" ref="B19:G19" si="0">SUM(B4:B18)</f>
        <v>0</v>
      </c>
      <c r="C19" s="21">
        <f t="shared" si="0"/>
        <v>0</v>
      </c>
      <c r="D19" s="21">
        <f t="shared" si="0"/>
        <v>4505697</v>
      </c>
      <c r="E19" s="21">
        <f t="shared" si="0"/>
        <v>4723126</v>
      </c>
      <c r="F19" s="21">
        <f t="shared" si="0"/>
        <v>4928072</v>
      </c>
      <c r="G19" s="21">
        <f t="shared" si="0"/>
        <v>4941166</v>
      </c>
      <c r="H19" s="21">
        <f t="shared" ref="H19:U19" si="1">SUM(H4:H18)</f>
        <v>4619845</v>
      </c>
      <c r="I19" s="21">
        <f t="shared" si="1"/>
        <v>5692128</v>
      </c>
      <c r="J19" s="21">
        <f t="shared" si="1"/>
        <v>6411435</v>
      </c>
      <c r="K19" s="21">
        <f t="shared" si="1"/>
        <v>4519779</v>
      </c>
      <c r="L19" s="69">
        <f t="shared" si="1"/>
        <v>5208167</v>
      </c>
      <c r="M19" s="69">
        <f t="shared" si="1"/>
        <v>4808511</v>
      </c>
      <c r="N19" s="69">
        <f t="shared" si="1"/>
        <v>5512470</v>
      </c>
      <c r="O19" s="69">
        <f t="shared" si="1"/>
        <v>5739442</v>
      </c>
      <c r="P19" s="69">
        <f t="shared" si="1"/>
        <v>5314181</v>
      </c>
      <c r="Q19" s="69">
        <f t="shared" si="1"/>
        <v>4682929</v>
      </c>
      <c r="R19" s="69">
        <f t="shared" si="1"/>
        <v>4658682</v>
      </c>
      <c r="S19" s="69">
        <f t="shared" si="1"/>
        <v>4327418</v>
      </c>
      <c r="T19" s="69">
        <f t="shared" si="1"/>
        <v>4152541</v>
      </c>
      <c r="U19" s="69">
        <f t="shared" si="1"/>
        <v>4758657</v>
      </c>
      <c r="V19" s="69">
        <f>SUM(V4:V18)</f>
        <v>4967397</v>
      </c>
      <c r="W19" s="69">
        <f>SUM(W4:W18)</f>
        <v>4787716</v>
      </c>
      <c r="X19" s="69">
        <f>SUM(X4:X18)</f>
        <v>5434225</v>
      </c>
      <c r="Y19" s="67">
        <f t="shared" ref="Y19:AB19" si="2">SUM(Y4:Y18)</f>
        <v>5347166</v>
      </c>
      <c r="Z19" s="67">
        <f t="shared" si="2"/>
        <v>6118013</v>
      </c>
      <c r="AA19" s="67">
        <f t="shared" si="2"/>
        <v>4952906</v>
      </c>
      <c r="AB19" s="67">
        <f t="shared" si="2"/>
        <v>4787272</v>
      </c>
      <c r="AC19" s="67">
        <f t="shared" ref="AC19:AD19" si="3">SUM(AC4:AC18)</f>
        <v>5085524</v>
      </c>
      <c r="AD19" s="67">
        <f t="shared" si="3"/>
        <v>5998157</v>
      </c>
      <c r="AE19" s="67">
        <f t="shared" ref="AE19:AF19" si="4">SUM(AE4:AE18)</f>
        <v>4971800</v>
      </c>
      <c r="AF19" s="67">
        <f t="shared" si="4"/>
        <v>4871882</v>
      </c>
    </row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8" t="s">
        <v>102</v>
      </c>
      <c r="K30" s="34" t="str">
        <f>財政指標!$L$1</f>
        <v>市貝町</v>
      </c>
      <c r="L30" s="18"/>
      <c r="M30" s="39"/>
      <c r="P30" s="39"/>
      <c r="R30" s="39"/>
      <c r="S30" s="39"/>
      <c r="T30" s="39"/>
      <c r="U30" s="34" t="str">
        <f>財政指標!$L$1</f>
        <v>市貝町</v>
      </c>
      <c r="V30" s="18"/>
      <c r="W30" s="39"/>
      <c r="X30" s="39"/>
      <c r="Y30" s="34"/>
      <c r="Z30" s="34"/>
      <c r="AA30" s="34"/>
      <c r="AB30" s="34"/>
      <c r="AC30" s="34"/>
      <c r="AE30" s="34" t="str">
        <f>財政指標!$L$1</f>
        <v>市貝町</v>
      </c>
    </row>
    <row r="31" spans="1:32" ht="18" customHeight="1" x14ac:dyDescent="0.15">
      <c r="K31" s="18"/>
      <c r="L31" s="18" t="s">
        <v>244</v>
      </c>
      <c r="U31" s="18"/>
      <c r="V31" s="18" t="s">
        <v>244</v>
      </c>
      <c r="AF31" s="18" t="s">
        <v>244</v>
      </c>
    </row>
    <row r="32" spans="1:32" ht="18" customHeight="1" x14ac:dyDescent="0.15">
      <c r="A32" s="21"/>
      <c r="B32" s="21" t="s">
        <v>10</v>
      </c>
      <c r="C32" s="21" t="s">
        <v>85</v>
      </c>
      <c r="D32" s="21" t="s">
        <v>86</v>
      </c>
      <c r="E32" s="21" t="s">
        <v>87</v>
      </c>
      <c r="F32" s="21" t="s">
        <v>88</v>
      </c>
      <c r="G32" s="21" t="s">
        <v>89</v>
      </c>
      <c r="H32" s="21" t="s">
        <v>90</v>
      </c>
      <c r="I32" s="21" t="s">
        <v>91</v>
      </c>
      <c r="J32" s="17" t="s">
        <v>165</v>
      </c>
      <c r="K32" s="17" t="s">
        <v>166</v>
      </c>
      <c r="L32" s="15" t="s">
        <v>83</v>
      </c>
      <c r="M32" s="7" t="s">
        <v>174</v>
      </c>
      <c r="N32" s="7" t="s">
        <v>182</v>
      </c>
      <c r="O32" s="2" t="s">
        <v>185</v>
      </c>
      <c r="P32" s="2" t="s">
        <v>187</v>
      </c>
      <c r="Q32" s="2" t="s">
        <v>191</v>
      </c>
      <c r="R32" s="2" t="s">
        <v>199</v>
      </c>
      <c r="S32" s="2" t="s">
        <v>201</v>
      </c>
      <c r="T32" s="2" t="s">
        <v>212</v>
      </c>
      <c r="U32" s="2" t="s">
        <v>216</v>
      </c>
      <c r="V32" s="2" t="s">
        <v>218</v>
      </c>
      <c r="W32" s="2" t="s">
        <v>223</v>
      </c>
      <c r="X32" s="2" t="s">
        <v>224</v>
      </c>
      <c r="Y32" s="48" t="s">
        <v>226</v>
      </c>
      <c r="Z32" s="48" t="s">
        <v>227</v>
      </c>
      <c r="AA32" s="48" t="s">
        <v>229</v>
      </c>
      <c r="AB32" s="48" t="s">
        <v>231</v>
      </c>
      <c r="AC32" s="48" t="s">
        <v>236</v>
      </c>
      <c r="AD32" s="48" t="s">
        <v>238</v>
      </c>
      <c r="AE32" s="48" t="str">
        <f>AE3</f>
        <v>１８(H30)</v>
      </c>
      <c r="AF32" s="48" t="str">
        <f>AF3</f>
        <v>１９(R１)</v>
      </c>
    </row>
    <row r="33" spans="1:32" s="41" customFormat="1" ht="18" customHeight="1" x14ac:dyDescent="0.15">
      <c r="A33" s="24" t="s">
        <v>93</v>
      </c>
      <c r="B33" s="40" t="e">
        <f>B4/B$19*100</f>
        <v>#DIV/0!</v>
      </c>
      <c r="C33" s="40" t="e">
        <f t="shared" ref="C33:L33" si="5">C4/C$19*100</f>
        <v>#DIV/0!</v>
      </c>
      <c r="D33" s="40">
        <f t="shared" si="5"/>
        <v>2.3090767088865496</v>
      </c>
      <c r="E33" s="40">
        <f t="shared" si="5"/>
        <v>2.3241810614410876</v>
      </c>
      <c r="F33" s="40">
        <f t="shared" si="5"/>
        <v>2.2020782163896957</v>
      </c>
      <c r="G33" s="40">
        <f t="shared" si="5"/>
        <v>2.1561509975580662</v>
      </c>
      <c r="H33" s="40">
        <f t="shared" si="5"/>
        <v>2.5792207314314659</v>
      </c>
      <c r="I33" s="40">
        <f t="shared" si="5"/>
        <v>2.1382864194199427</v>
      </c>
      <c r="J33" s="40">
        <f t="shared" si="5"/>
        <v>1.8602855678954866</v>
      </c>
      <c r="K33" s="40">
        <f t="shared" si="5"/>
        <v>2.6286019736805715</v>
      </c>
      <c r="L33" s="40">
        <f t="shared" si="5"/>
        <v>2.1006238855244082</v>
      </c>
      <c r="M33" s="40">
        <f t="shared" ref="M33:N47" si="6">M4/M$19*100</f>
        <v>2.2388843448626821</v>
      </c>
      <c r="N33" s="40">
        <f t="shared" si="6"/>
        <v>1.9512849956553051</v>
      </c>
      <c r="O33" s="40">
        <f t="shared" ref="O33:P47" si="7">O4/O$19*100</f>
        <v>1.8885285363977891</v>
      </c>
      <c r="P33" s="40">
        <f t="shared" si="7"/>
        <v>2.0292120272154825</v>
      </c>
      <c r="Q33" s="40">
        <f t="shared" ref="Q33:R47" si="8">Q4/Q$19*100</f>
        <v>2.2748796746651512</v>
      </c>
      <c r="R33" s="40">
        <f t="shared" si="8"/>
        <v>2.1658486241387584</v>
      </c>
      <c r="S33" s="40">
        <f t="shared" ref="S33:T47" si="9">S4/S$19*100</f>
        <v>2.2832783890994581</v>
      </c>
      <c r="T33" s="40">
        <f t="shared" si="9"/>
        <v>1.9674459565841733</v>
      </c>
      <c r="U33" s="40">
        <f t="shared" ref="U33:V47" si="10">U4/U$19*100</f>
        <v>1.5962907181585058</v>
      </c>
      <c r="V33" s="40">
        <f t="shared" si="10"/>
        <v>1.502134820309309</v>
      </c>
      <c r="W33" s="40">
        <f t="shared" ref="W33:X47" si="11">W4/W$19*100</f>
        <v>1.6035830028347546</v>
      </c>
      <c r="X33" s="40">
        <f t="shared" si="11"/>
        <v>1.8774710285275269</v>
      </c>
      <c r="Y33" s="83">
        <f t="shared" ref="Y33:AB33" si="12">Y4/Y$19*100</f>
        <v>1.6729609666129686</v>
      </c>
      <c r="Z33" s="83">
        <f t="shared" si="12"/>
        <v>1.4240244340768808</v>
      </c>
      <c r="AA33" s="83">
        <f t="shared" si="12"/>
        <v>1.8591307810000834</v>
      </c>
      <c r="AB33" s="83">
        <f t="shared" si="12"/>
        <v>2.0468442152440889</v>
      </c>
      <c r="AC33" s="83">
        <f t="shared" ref="AC33:AD33" si="13">AC4/AC$19*100</f>
        <v>1.7539588840795952</v>
      </c>
      <c r="AD33" s="83">
        <f t="shared" si="13"/>
        <v>1.4760867379763483</v>
      </c>
      <c r="AE33" s="83">
        <f t="shared" ref="AE33:AF47" si="14">AE4/AE$19*100</f>
        <v>1.7170441288869223</v>
      </c>
      <c r="AF33" s="83">
        <f t="shared" si="14"/>
        <v>1.7806876274917987</v>
      </c>
    </row>
    <row r="34" spans="1:32" s="41" customFormat="1" ht="18" customHeight="1" x14ac:dyDescent="0.15">
      <c r="A34" s="24" t="s">
        <v>92</v>
      </c>
      <c r="B34" s="40" t="e">
        <f t="shared" ref="B34:L47" si="15">B5/B$19*100</f>
        <v>#DIV/0!</v>
      </c>
      <c r="C34" s="40" t="e">
        <f t="shared" si="15"/>
        <v>#DIV/0!</v>
      </c>
      <c r="D34" s="40">
        <f t="shared" si="15"/>
        <v>22.811098926536783</v>
      </c>
      <c r="E34" s="40">
        <f t="shared" si="15"/>
        <v>22.926278062452706</v>
      </c>
      <c r="F34" s="40">
        <f t="shared" si="15"/>
        <v>22.955326139715488</v>
      </c>
      <c r="G34" s="40">
        <f t="shared" si="15"/>
        <v>21.440404957048599</v>
      </c>
      <c r="H34" s="40">
        <f t="shared" si="15"/>
        <v>21.639427296803248</v>
      </c>
      <c r="I34" s="40">
        <f t="shared" si="15"/>
        <v>33.492324838794914</v>
      </c>
      <c r="J34" s="40">
        <f t="shared" si="15"/>
        <v>35.950235789647714</v>
      </c>
      <c r="K34" s="40">
        <f t="shared" si="15"/>
        <v>15.688798058489143</v>
      </c>
      <c r="L34" s="40">
        <f t="shared" si="15"/>
        <v>16.891835457657177</v>
      </c>
      <c r="M34" s="40">
        <f t="shared" si="6"/>
        <v>21.529928911465525</v>
      </c>
      <c r="N34" s="40">
        <f t="shared" si="6"/>
        <v>20.255674860815571</v>
      </c>
      <c r="O34" s="40">
        <f t="shared" si="7"/>
        <v>14.04704499148175</v>
      </c>
      <c r="P34" s="40">
        <f t="shared" si="7"/>
        <v>14.797350711238478</v>
      </c>
      <c r="Q34" s="40">
        <f t="shared" si="8"/>
        <v>17.472120546777457</v>
      </c>
      <c r="R34" s="40">
        <f t="shared" si="8"/>
        <v>16.687809985742749</v>
      </c>
      <c r="S34" s="40">
        <f t="shared" si="9"/>
        <v>16.092436644668943</v>
      </c>
      <c r="T34" s="40">
        <f t="shared" si="9"/>
        <v>19.118679382094001</v>
      </c>
      <c r="U34" s="40">
        <f t="shared" si="10"/>
        <v>25.518859627831969</v>
      </c>
      <c r="V34" s="40">
        <f t="shared" si="10"/>
        <v>21.379829315031596</v>
      </c>
      <c r="W34" s="40">
        <f t="shared" si="11"/>
        <v>20.685249501014681</v>
      </c>
      <c r="X34" s="40">
        <f t="shared" si="11"/>
        <v>18.87812889602473</v>
      </c>
      <c r="Y34" s="83">
        <f t="shared" ref="Y34:AB34" si="16">Y5/Y$19*100</f>
        <v>16.648538683856085</v>
      </c>
      <c r="Z34" s="83">
        <f t="shared" si="16"/>
        <v>16.570069399983296</v>
      </c>
      <c r="AA34" s="83">
        <f t="shared" si="16"/>
        <v>18.383167376889446</v>
      </c>
      <c r="AB34" s="83">
        <f t="shared" si="16"/>
        <v>17.983812075018925</v>
      </c>
      <c r="AC34" s="83">
        <f t="shared" ref="AC34:AD34" si="17">AC5/AC$19*100</f>
        <v>19.447101223000814</v>
      </c>
      <c r="AD34" s="83">
        <f t="shared" si="17"/>
        <v>21.975166705372999</v>
      </c>
      <c r="AE34" s="83">
        <f t="shared" si="14"/>
        <v>13.842592220121485</v>
      </c>
      <c r="AF34" s="83">
        <f t="shared" si="14"/>
        <v>15.631310446353176</v>
      </c>
    </row>
    <row r="35" spans="1:32" s="41" customFormat="1" ht="18" customHeight="1" x14ac:dyDescent="0.15">
      <c r="A35" s="24" t="s">
        <v>94</v>
      </c>
      <c r="B35" s="40" t="e">
        <f t="shared" si="15"/>
        <v>#DIV/0!</v>
      </c>
      <c r="C35" s="40" t="e">
        <f t="shared" si="15"/>
        <v>#DIV/0!</v>
      </c>
      <c r="D35" s="40">
        <f t="shared" si="15"/>
        <v>7.2700849613278482</v>
      </c>
      <c r="E35" s="40">
        <f t="shared" si="15"/>
        <v>8.2058577306639702</v>
      </c>
      <c r="F35" s="40">
        <f t="shared" si="15"/>
        <v>10.195386755712985</v>
      </c>
      <c r="G35" s="40">
        <f t="shared" si="15"/>
        <v>11.350357385281127</v>
      </c>
      <c r="H35" s="40">
        <f t="shared" si="15"/>
        <v>12.418771625454966</v>
      </c>
      <c r="I35" s="40">
        <f t="shared" si="15"/>
        <v>10.782891741014959</v>
      </c>
      <c r="J35" s="40">
        <f t="shared" si="15"/>
        <v>9.9764405316438509</v>
      </c>
      <c r="K35" s="40">
        <f t="shared" si="15"/>
        <v>15.303491608771136</v>
      </c>
      <c r="L35" s="40">
        <f t="shared" si="15"/>
        <v>22.168394369842595</v>
      </c>
      <c r="M35" s="40">
        <f t="shared" si="6"/>
        <v>12.927952124888556</v>
      </c>
      <c r="N35" s="40">
        <f t="shared" si="6"/>
        <v>11.520842743815386</v>
      </c>
      <c r="O35" s="40">
        <f t="shared" si="7"/>
        <v>11.498103822636416</v>
      </c>
      <c r="P35" s="40">
        <f t="shared" si="7"/>
        <v>13.448506928913412</v>
      </c>
      <c r="Q35" s="40">
        <f t="shared" si="8"/>
        <v>15.641236499635164</v>
      </c>
      <c r="R35" s="40">
        <f t="shared" si="8"/>
        <v>16.148129449488074</v>
      </c>
      <c r="S35" s="40">
        <f t="shared" si="9"/>
        <v>17.765559046988297</v>
      </c>
      <c r="T35" s="40">
        <f t="shared" si="9"/>
        <v>19.90395760090027</v>
      </c>
      <c r="U35" s="40">
        <f t="shared" si="10"/>
        <v>18.693677648966926</v>
      </c>
      <c r="V35" s="40">
        <f t="shared" si="10"/>
        <v>17.94293872625844</v>
      </c>
      <c r="W35" s="40">
        <f t="shared" si="11"/>
        <v>23.028287392151082</v>
      </c>
      <c r="X35" s="40">
        <f t="shared" si="11"/>
        <v>22.610657453454724</v>
      </c>
      <c r="Y35" s="83">
        <f t="shared" ref="Y35:AB35" si="18">Y6/Y$19*100</f>
        <v>24.268799584677193</v>
      </c>
      <c r="Z35" s="83">
        <f t="shared" si="18"/>
        <v>19.903439237543299</v>
      </c>
      <c r="AA35" s="83">
        <f t="shared" si="18"/>
        <v>28.366498374893446</v>
      </c>
      <c r="AB35" s="83">
        <f t="shared" si="18"/>
        <v>28.110665113659721</v>
      </c>
      <c r="AC35" s="83">
        <f t="shared" ref="AC35:AD35" si="19">AC6/AC$19*100</f>
        <v>27.480963613582393</v>
      </c>
      <c r="AD35" s="83">
        <f t="shared" si="19"/>
        <v>23.501435524278541</v>
      </c>
      <c r="AE35" s="83">
        <f t="shared" si="14"/>
        <v>29.050806548935999</v>
      </c>
      <c r="AF35" s="83">
        <f t="shared" si="14"/>
        <v>31.442551359002536</v>
      </c>
    </row>
    <row r="36" spans="1:32" s="41" customFormat="1" ht="18" customHeight="1" x14ac:dyDescent="0.15">
      <c r="A36" s="24" t="s">
        <v>103</v>
      </c>
      <c r="B36" s="40" t="e">
        <f t="shared" si="15"/>
        <v>#DIV/0!</v>
      </c>
      <c r="C36" s="40" t="e">
        <f t="shared" si="15"/>
        <v>#DIV/0!</v>
      </c>
      <c r="D36" s="40">
        <f t="shared" si="15"/>
        <v>15.406983647591039</v>
      </c>
      <c r="E36" s="40">
        <f t="shared" si="15"/>
        <v>7.6539562992814503</v>
      </c>
      <c r="F36" s="40">
        <f t="shared" si="15"/>
        <v>10.544468506141955</v>
      </c>
      <c r="G36" s="40">
        <f t="shared" si="15"/>
        <v>8.8821140597178889</v>
      </c>
      <c r="H36" s="40">
        <f t="shared" si="15"/>
        <v>9.5023317881876981</v>
      </c>
      <c r="I36" s="40">
        <f t="shared" si="15"/>
        <v>7.3590228469914951</v>
      </c>
      <c r="J36" s="40">
        <f t="shared" si="15"/>
        <v>6.9071432526415695</v>
      </c>
      <c r="K36" s="40">
        <f t="shared" si="15"/>
        <v>11.448634988569131</v>
      </c>
      <c r="L36" s="40">
        <f t="shared" si="15"/>
        <v>9.943767164148154</v>
      </c>
      <c r="M36" s="40">
        <f t="shared" si="6"/>
        <v>10.811621310630255</v>
      </c>
      <c r="N36" s="40">
        <f t="shared" si="6"/>
        <v>8.607611469994394</v>
      </c>
      <c r="O36" s="40">
        <f t="shared" si="7"/>
        <v>7.5402974714266646</v>
      </c>
      <c r="P36" s="40">
        <f t="shared" si="7"/>
        <v>7.7020899363420252</v>
      </c>
      <c r="Q36" s="40">
        <f t="shared" si="8"/>
        <v>8.4435190027437965</v>
      </c>
      <c r="R36" s="40">
        <f t="shared" si="8"/>
        <v>8.7905334598927336</v>
      </c>
      <c r="S36" s="40">
        <f t="shared" si="9"/>
        <v>7.4041148786643678</v>
      </c>
      <c r="T36" s="40">
        <f t="shared" si="9"/>
        <v>7.8069548259728201</v>
      </c>
      <c r="U36" s="40">
        <f t="shared" si="10"/>
        <v>6.3696122666542259</v>
      </c>
      <c r="V36" s="40">
        <f t="shared" si="10"/>
        <v>6.1518336464752066</v>
      </c>
      <c r="W36" s="40">
        <f t="shared" si="11"/>
        <v>6.3180648142036837</v>
      </c>
      <c r="X36" s="40">
        <f t="shared" si="11"/>
        <v>5.800771959203014</v>
      </c>
      <c r="Y36" s="83">
        <f t="shared" ref="Y36:AB36" si="20">Y7/Y$19*100</f>
        <v>7.0758416701482609</v>
      </c>
      <c r="Z36" s="83">
        <f t="shared" si="20"/>
        <v>8.2095118137212193</v>
      </c>
      <c r="AA36" s="83">
        <f t="shared" si="20"/>
        <v>7.1268867206444053</v>
      </c>
      <c r="AB36" s="83">
        <f t="shared" si="20"/>
        <v>8.9784954771736381</v>
      </c>
      <c r="AC36" s="83">
        <f t="shared" ref="AC36:AD36" si="21">AC7/AC$19*100</f>
        <v>8.6227299291085835</v>
      </c>
      <c r="AD36" s="83">
        <f t="shared" si="21"/>
        <v>6.4255737220616265</v>
      </c>
      <c r="AE36" s="83">
        <f t="shared" si="14"/>
        <v>7.6122531075264499</v>
      </c>
      <c r="AF36" s="83">
        <f t="shared" si="14"/>
        <v>7.1590814391645772</v>
      </c>
    </row>
    <row r="37" spans="1:32" s="41" customFormat="1" ht="18" customHeight="1" x14ac:dyDescent="0.15">
      <c r="A37" s="24" t="s">
        <v>104</v>
      </c>
      <c r="B37" s="40" t="e">
        <f t="shared" si="15"/>
        <v>#DIV/0!</v>
      </c>
      <c r="C37" s="40" t="e">
        <f t="shared" si="15"/>
        <v>#DIV/0!</v>
      </c>
      <c r="D37" s="40">
        <f t="shared" si="15"/>
        <v>1.1097062230327517E-2</v>
      </c>
      <c r="E37" s="40">
        <f t="shared" si="15"/>
        <v>3.959242247613127E-3</v>
      </c>
      <c r="F37" s="40">
        <f t="shared" si="15"/>
        <v>3.3278734563943059E-3</v>
      </c>
      <c r="G37" s="40">
        <f t="shared" si="15"/>
        <v>4.0678657628584018E-3</v>
      </c>
      <c r="H37" s="40">
        <f t="shared" si="15"/>
        <v>4.4157325624560994E-3</v>
      </c>
      <c r="I37" s="40">
        <f t="shared" si="15"/>
        <v>2.9163082769747975E-3</v>
      </c>
      <c r="J37" s="40">
        <f t="shared" si="15"/>
        <v>2.1368071266416959E-3</v>
      </c>
      <c r="K37" s="40">
        <f t="shared" si="15"/>
        <v>3.5178711171497548E-3</v>
      </c>
      <c r="L37" s="40">
        <f t="shared" si="15"/>
        <v>3.0912987237160408E-3</v>
      </c>
      <c r="M37" s="40">
        <f t="shared" si="6"/>
        <v>3.8057519261160055E-3</v>
      </c>
      <c r="N37" s="40">
        <f t="shared" si="6"/>
        <v>9.5782834192294931E-3</v>
      </c>
      <c r="O37" s="40">
        <f t="shared" si="7"/>
        <v>5.5580315995875556E-3</v>
      </c>
      <c r="P37" s="40">
        <f t="shared" si="7"/>
        <v>7.0189555079136368E-3</v>
      </c>
      <c r="Q37" s="40">
        <f t="shared" si="8"/>
        <v>5.4666641326400634E-3</v>
      </c>
      <c r="R37" s="40">
        <f t="shared" si="8"/>
        <v>4.2071985166620088E-3</v>
      </c>
      <c r="S37" s="40">
        <f t="shared" si="9"/>
        <v>2.6805822779310895E-3</v>
      </c>
      <c r="T37" s="40">
        <f t="shared" si="9"/>
        <v>4.3587769512691147E-3</v>
      </c>
      <c r="U37" s="40">
        <f t="shared" si="10"/>
        <v>4.6441674615337897E-3</v>
      </c>
      <c r="V37" s="40">
        <f t="shared" si="10"/>
        <v>5.8984615081097806E-3</v>
      </c>
      <c r="W37" s="40">
        <f t="shared" si="11"/>
        <v>4.824847589121827E-3</v>
      </c>
      <c r="X37" s="40">
        <f t="shared" si="11"/>
        <v>4.0668172554504086E-3</v>
      </c>
      <c r="Y37" s="83">
        <f t="shared" ref="Y37:AB37" si="22">Y8/Y$19*100</f>
        <v>7.0504637409798017E-3</v>
      </c>
      <c r="Z37" s="83">
        <f t="shared" si="22"/>
        <v>1.1817562336006804E-2</v>
      </c>
      <c r="AA37" s="83">
        <f t="shared" si="22"/>
        <v>1.1387254270523204E-2</v>
      </c>
      <c r="AB37" s="83">
        <f t="shared" si="22"/>
        <v>1.0715915034700346E-2</v>
      </c>
      <c r="AC37" s="83">
        <f t="shared" ref="AC37:AD37" si="23">AC8/AC$19*100</f>
        <v>8.7699910569687609E-3</v>
      </c>
      <c r="AD37" s="83">
        <f t="shared" si="23"/>
        <v>6.4353100460691507E-3</v>
      </c>
      <c r="AE37" s="83">
        <f t="shared" si="14"/>
        <v>8.3269640773965155E-3</v>
      </c>
      <c r="AF37" s="83">
        <f t="shared" si="14"/>
        <v>5.5009542513550207E-3</v>
      </c>
    </row>
    <row r="38" spans="1:32" s="41" customFormat="1" ht="18" customHeight="1" x14ac:dyDescent="0.15">
      <c r="A38" s="24" t="s">
        <v>105</v>
      </c>
      <c r="B38" s="40" t="e">
        <f t="shared" si="15"/>
        <v>#DIV/0!</v>
      </c>
      <c r="C38" s="40" t="e">
        <f t="shared" si="15"/>
        <v>#DIV/0!</v>
      </c>
      <c r="D38" s="40">
        <f t="shared" si="15"/>
        <v>13.834086047064417</v>
      </c>
      <c r="E38" s="40">
        <f t="shared" si="15"/>
        <v>13.733870322324664</v>
      </c>
      <c r="F38" s="40">
        <f t="shared" si="15"/>
        <v>13.160177042867879</v>
      </c>
      <c r="G38" s="40">
        <f t="shared" si="15"/>
        <v>18.521539248023643</v>
      </c>
      <c r="H38" s="40">
        <f t="shared" si="15"/>
        <v>10.642088641502042</v>
      </c>
      <c r="I38" s="40">
        <f t="shared" si="15"/>
        <v>9.7437548839379584</v>
      </c>
      <c r="J38" s="40">
        <f t="shared" si="15"/>
        <v>9.2792955087277651</v>
      </c>
      <c r="K38" s="40">
        <f t="shared" si="15"/>
        <v>12.509239942926412</v>
      </c>
      <c r="L38" s="40">
        <f t="shared" si="15"/>
        <v>8.1964153607209607</v>
      </c>
      <c r="M38" s="40">
        <f t="shared" si="6"/>
        <v>12.84299859145586</v>
      </c>
      <c r="N38" s="40">
        <f t="shared" si="6"/>
        <v>15.458043309079233</v>
      </c>
      <c r="O38" s="40">
        <f t="shared" si="7"/>
        <v>13.936982027172675</v>
      </c>
      <c r="P38" s="40">
        <f t="shared" si="7"/>
        <v>26.526495804339373</v>
      </c>
      <c r="Q38" s="40">
        <f t="shared" si="8"/>
        <v>15.747003638107687</v>
      </c>
      <c r="R38" s="40">
        <f t="shared" si="8"/>
        <v>14.013298181760419</v>
      </c>
      <c r="S38" s="40">
        <f t="shared" si="9"/>
        <v>10.176807509697468</v>
      </c>
      <c r="T38" s="40">
        <f t="shared" si="9"/>
        <v>8.9190209079211975</v>
      </c>
      <c r="U38" s="40">
        <f t="shared" si="10"/>
        <v>12.496025664383879</v>
      </c>
      <c r="V38" s="40">
        <f t="shared" si="10"/>
        <v>12.042423828818192</v>
      </c>
      <c r="W38" s="40">
        <f t="shared" si="11"/>
        <v>9.8064296211387632</v>
      </c>
      <c r="X38" s="40">
        <f t="shared" si="11"/>
        <v>6.9601093072149203</v>
      </c>
      <c r="Y38" s="83">
        <f t="shared" ref="Y38:AB38" si="24">Y9/Y$19*100</f>
        <v>6.3831569844661633</v>
      </c>
      <c r="Z38" s="83">
        <f t="shared" si="24"/>
        <v>9.9638886023942739</v>
      </c>
      <c r="AA38" s="83">
        <f t="shared" si="24"/>
        <v>7.2367212299203745</v>
      </c>
      <c r="AB38" s="83">
        <f t="shared" si="24"/>
        <v>7.3268450173710624</v>
      </c>
      <c r="AC38" s="83">
        <f t="shared" ref="AC38:AD38" si="25">AC9/AC$19*100</f>
        <v>7.3177709907572943</v>
      </c>
      <c r="AD38" s="83">
        <f t="shared" si="25"/>
        <v>14.214749630594865</v>
      </c>
      <c r="AE38" s="83">
        <f t="shared" si="14"/>
        <v>5.1025584295426203</v>
      </c>
      <c r="AF38" s="83">
        <f t="shared" si="14"/>
        <v>5.5021447563795682</v>
      </c>
    </row>
    <row r="39" spans="1:32" s="41" customFormat="1" ht="18" customHeight="1" x14ac:dyDescent="0.15">
      <c r="A39" s="24" t="s">
        <v>106</v>
      </c>
      <c r="B39" s="40" t="e">
        <f t="shared" si="15"/>
        <v>#DIV/0!</v>
      </c>
      <c r="C39" s="40" t="e">
        <f t="shared" si="15"/>
        <v>#DIV/0!</v>
      </c>
      <c r="D39" s="40">
        <f t="shared" si="15"/>
        <v>1.5098218988094405</v>
      </c>
      <c r="E39" s="40">
        <f t="shared" si="15"/>
        <v>1.6986843035735233</v>
      </c>
      <c r="F39" s="40">
        <f t="shared" si="15"/>
        <v>1.9429910926626073</v>
      </c>
      <c r="G39" s="40">
        <f t="shared" si="15"/>
        <v>1.9195064484779503</v>
      </c>
      <c r="H39" s="40">
        <f t="shared" si="15"/>
        <v>1.7839343094844091</v>
      </c>
      <c r="I39" s="40">
        <f t="shared" si="15"/>
        <v>1.0946345549502752</v>
      </c>
      <c r="J39" s="40">
        <f t="shared" si="15"/>
        <v>2.2743114450977044</v>
      </c>
      <c r="K39" s="40">
        <f t="shared" si="15"/>
        <v>3.3313575730140785</v>
      </c>
      <c r="L39" s="40">
        <f t="shared" si="15"/>
        <v>2.5008798680994677</v>
      </c>
      <c r="M39" s="40">
        <f t="shared" si="6"/>
        <v>2.703664398396926</v>
      </c>
      <c r="N39" s="40">
        <f t="shared" si="6"/>
        <v>2.2401391753605915</v>
      </c>
      <c r="O39" s="40">
        <f t="shared" si="7"/>
        <v>2.3842387465541073</v>
      </c>
      <c r="P39" s="40">
        <f t="shared" si="7"/>
        <v>2.5306627681669105</v>
      </c>
      <c r="Q39" s="40">
        <f t="shared" si="8"/>
        <v>4.0048439769212818</v>
      </c>
      <c r="R39" s="40">
        <f t="shared" si="8"/>
        <v>4.081004026460703</v>
      </c>
      <c r="S39" s="40">
        <f t="shared" si="9"/>
        <v>3.7002896415368238</v>
      </c>
      <c r="T39" s="40">
        <f t="shared" si="9"/>
        <v>4.0932287002103056</v>
      </c>
      <c r="U39" s="40">
        <f t="shared" si="10"/>
        <v>3.5967500914648816</v>
      </c>
      <c r="V39" s="40">
        <f t="shared" si="10"/>
        <v>5.5714693228666849</v>
      </c>
      <c r="W39" s="40">
        <f t="shared" si="11"/>
        <v>3.7907845828783495</v>
      </c>
      <c r="X39" s="40">
        <f t="shared" si="11"/>
        <v>1.7417755061669327</v>
      </c>
      <c r="Y39" s="83">
        <f t="shared" ref="Y39:AB39" si="26">Y10/Y$19*100</f>
        <v>1.8090330466643452</v>
      </c>
      <c r="Z39" s="83">
        <f t="shared" si="26"/>
        <v>3.9422930287987294</v>
      </c>
      <c r="AA39" s="83">
        <f t="shared" si="26"/>
        <v>3.7486881438896682</v>
      </c>
      <c r="AB39" s="83">
        <f t="shared" si="26"/>
        <v>3.6280161227521646</v>
      </c>
      <c r="AC39" s="83">
        <f t="shared" ref="AC39:AD39" si="27">AC10/AC$19*100</f>
        <v>4.4865189899801869</v>
      </c>
      <c r="AD39" s="83">
        <f t="shared" si="27"/>
        <v>3.5523244890055392</v>
      </c>
      <c r="AE39" s="83">
        <f t="shared" si="14"/>
        <v>6.0613459913914483</v>
      </c>
      <c r="AF39" s="83">
        <f t="shared" si="14"/>
        <v>6.1210842134518035</v>
      </c>
    </row>
    <row r="40" spans="1:32" s="41" customFormat="1" ht="18" customHeight="1" x14ac:dyDescent="0.15">
      <c r="A40" s="24" t="s">
        <v>107</v>
      </c>
      <c r="B40" s="40" t="e">
        <f t="shared" si="15"/>
        <v>#DIV/0!</v>
      </c>
      <c r="C40" s="40" t="e">
        <f t="shared" si="15"/>
        <v>#DIV/0!</v>
      </c>
      <c r="D40" s="40">
        <f t="shared" si="15"/>
        <v>12.606373664274361</v>
      </c>
      <c r="E40" s="40">
        <f t="shared" si="15"/>
        <v>14.872650020346695</v>
      </c>
      <c r="F40" s="40">
        <f t="shared" si="15"/>
        <v>11.994061775071469</v>
      </c>
      <c r="G40" s="40">
        <f t="shared" si="15"/>
        <v>12.99345134326594</v>
      </c>
      <c r="H40" s="40">
        <f t="shared" si="15"/>
        <v>16.618349749829271</v>
      </c>
      <c r="I40" s="40">
        <f t="shared" si="15"/>
        <v>12.764435374608581</v>
      </c>
      <c r="J40" s="40">
        <f t="shared" si="15"/>
        <v>13.273549525184301</v>
      </c>
      <c r="K40" s="40">
        <f t="shared" si="15"/>
        <v>8.6429225853741958</v>
      </c>
      <c r="L40" s="40">
        <f t="shared" si="15"/>
        <v>11.54108537610257</v>
      </c>
      <c r="M40" s="40">
        <f t="shared" si="6"/>
        <v>10.006715176486027</v>
      </c>
      <c r="N40" s="40">
        <f t="shared" si="6"/>
        <v>11.726630711822468</v>
      </c>
      <c r="O40" s="40">
        <f t="shared" si="7"/>
        <v>18.812177211652283</v>
      </c>
      <c r="P40" s="40">
        <f t="shared" si="7"/>
        <v>10.526137517709691</v>
      </c>
      <c r="Q40" s="40">
        <f t="shared" si="8"/>
        <v>11.157973994480805</v>
      </c>
      <c r="R40" s="40">
        <f t="shared" si="8"/>
        <v>12.518927027000339</v>
      </c>
      <c r="S40" s="40">
        <f t="shared" si="9"/>
        <v>11.631508673301262</v>
      </c>
      <c r="T40" s="40">
        <f t="shared" si="9"/>
        <v>5.9038550131112491</v>
      </c>
      <c r="U40" s="40">
        <f t="shared" si="10"/>
        <v>4.1970244966174279</v>
      </c>
      <c r="V40" s="40">
        <f t="shared" si="10"/>
        <v>5.8413088384117478</v>
      </c>
      <c r="W40" s="40">
        <f t="shared" si="11"/>
        <v>7.1267385116410411</v>
      </c>
      <c r="X40" s="40">
        <f t="shared" si="11"/>
        <v>5.3448283793917257</v>
      </c>
      <c r="Y40" s="83">
        <f t="shared" ref="Y40:AB40" si="28">Y11/Y$19*100</f>
        <v>4.9919901495483776</v>
      </c>
      <c r="Z40" s="83">
        <f t="shared" si="28"/>
        <v>3.7192794457939202</v>
      </c>
      <c r="AA40" s="83">
        <f t="shared" si="28"/>
        <v>7.1723549770579123</v>
      </c>
      <c r="AB40" s="83">
        <f t="shared" si="28"/>
        <v>6.1828949765127197</v>
      </c>
      <c r="AC40" s="83">
        <f t="shared" ref="AC40:AD40" si="29">AC11/AC$19*100</f>
        <v>7.852819099860703</v>
      </c>
      <c r="AD40" s="83">
        <f t="shared" si="29"/>
        <v>7.9855362238767675</v>
      </c>
      <c r="AE40" s="83">
        <f t="shared" si="14"/>
        <v>11.054929804095098</v>
      </c>
      <c r="AF40" s="83">
        <f t="shared" si="14"/>
        <v>6.4896892001899884</v>
      </c>
    </row>
    <row r="41" spans="1:32" s="41" customFormat="1" ht="18" customHeight="1" x14ac:dyDescent="0.15">
      <c r="A41" s="24" t="s">
        <v>108</v>
      </c>
      <c r="B41" s="40" t="e">
        <f t="shared" si="15"/>
        <v>#DIV/0!</v>
      </c>
      <c r="C41" s="40" t="e">
        <f t="shared" si="15"/>
        <v>#DIV/0!</v>
      </c>
      <c r="D41" s="40">
        <f t="shared" si="15"/>
        <v>3.4344297896640632</v>
      </c>
      <c r="E41" s="40">
        <f t="shared" si="15"/>
        <v>3.7833629676616716</v>
      </c>
      <c r="F41" s="40">
        <f t="shared" si="15"/>
        <v>4.4353248085661088</v>
      </c>
      <c r="G41" s="40">
        <f t="shared" si="15"/>
        <v>3.9008404089237239</v>
      </c>
      <c r="H41" s="40">
        <f t="shared" si="15"/>
        <v>4.1489270743931881</v>
      </c>
      <c r="I41" s="40">
        <f t="shared" si="15"/>
        <v>4.5649184276952308</v>
      </c>
      <c r="J41" s="40">
        <f t="shared" si="15"/>
        <v>4.8113877782430929</v>
      </c>
      <c r="K41" s="40">
        <f t="shared" si="15"/>
        <v>5.7818092433280475</v>
      </c>
      <c r="L41" s="40">
        <f t="shared" si="15"/>
        <v>5.4503436621751948</v>
      </c>
      <c r="M41" s="40">
        <f t="shared" si="6"/>
        <v>5.3453137572109117</v>
      </c>
      <c r="N41" s="40">
        <f t="shared" si="6"/>
        <v>5.0281996999530154</v>
      </c>
      <c r="O41" s="40">
        <f t="shared" si="7"/>
        <v>4.8508025693090024</v>
      </c>
      <c r="P41" s="40">
        <f t="shared" si="7"/>
        <v>4.7166251958674348</v>
      </c>
      <c r="Q41" s="40">
        <f t="shared" si="8"/>
        <v>5.1749449970307042</v>
      </c>
      <c r="R41" s="40">
        <f t="shared" si="8"/>
        <v>5.4538601261043356</v>
      </c>
      <c r="S41" s="40">
        <f t="shared" si="9"/>
        <v>5.8385161775451317</v>
      </c>
      <c r="T41" s="40">
        <f t="shared" si="9"/>
        <v>5.9582795209005761</v>
      </c>
      <c r="U41" s="40">
        <f t="shared" si="10"/>
        <v>5.1206884631525238</v>
      </c>
      <c r="V41" s="40">
        <f t="shared" si="10"/>
        <v>4.933549704201214</v>
      </c>
      <c r="W41" s="40">
        <f t="shared" si="11"/>
        <v>5.0702255522257378</v>
      </c>
      <c r="X41" s="40">
        <f t="shared" si="11"/>
        <v>5.2606949473015936</v>
      </c>
      <c r="Y41" s="83">
        <f t="shared" ref="Y41:AB41" si="30">Y12/Y$19*100</f>
        <v>4.7345079617876085</v>
      </c>
      <c r="Z41" s="83">
        <f t="shared" si="30"/>
        <v>3.7584915233099379</v>
      </c>
      <c r="AA41" s="83">
        <f t="shared" si="30"/>
        <v>5.4932801066686912</v>
      </c>
      <c r="AB41" s="83">
        <f t="shared" si="30"/>
        <v>6.1991464032125183</v>
      </c>
      <c r="AC41" s="83">
        <f t="shared" ref="AC41:AD41" si="31">AC12/AC$19*100</f>
        <v>5.1737638048704522</v>
      </c>
      <c r="AD41" s="83">
        <f t="shared" si="31"/>
        <v>4.1260840621544252</v>
      </c>
      <c r="AE41" s="83">
        <f t="shared" si="14"/>
        <v>5.7989259423146544</v>
      </c>
      <c r="AF41" s="83">
        <f t="shared" si="14"/>
        <v>5.4931749167980666</v>
      </c>
    </row>
    <row r="42" spans="1:32" s="41" customFormat="1" ht="18" customHeight="1" x14ac:dyDescent="0.15">
      <c r="A42" s="24" t="s">
        <v>109</v>
      </c>
      <c r="B42" s="40" t="e">
        <f t="shared" si="15"/>
        <v>#DIV/0!</v>
      </c>
      <c r="C42" s="40" t="e">
        <f t="shared" si="15"/>
        <v>#DIV/0!</v>
      </c>
      <c r="D42" s="40">
        <f t="shared" si="15"/>
        <v>12.393443234198838</v>
      </c>
      <c r="E42" s="40">
        <f t="shared" si="15"/>
        <v>17.673739807068454</v>
      </c>
      <c r="F42" s="40">
        <f t="shared" si="15"/>
        <v>14.564032343683289</v>
      </c>
      <c r="G42" s="40">
        <f t="shared" si="15"/>
        <v>10.634149915222439</v>
      </c>
      <c r="H42" s="40">
        <f t="shared" si="15"/>
        <v>10.717610655768754</v>
      </c>
      <c r="I42" s="40">
        <f t="shared" si="15"/>
        <v>9.3481207731098106</v>
      </c>
      <c r="J42" s="40">
        <f t="shared" si="15"/>
        <v>8.0336461338218346</v>
      </c>
      <c r="K42" s="40">
        <f t="shared" si="15"/>
        <v>12.321686524938498</v>
      </c>
      <c r="L42" s="40">
        <f t="shared" si="15"/>
        <v>10.130128315777892</v>
      </c>
      <c r="M42" s="40">
        <f t="shared" si="6"/>
        <v>10.335299222565988</v>
      </c>
      <c r="N42" s="40">
        <f t="shared" si="6"/>
        <v>13.872601574248931</v>
      </c>
      <c r="O42" s="40">
        <f t="shared" si="7"/>
        <v>16.223197307334058</v>
      </c>
      <c r="P42" s="40">
        <f t="shared" si="7"/>
        <v>8.6614851846408705</v>
      </c>
      <c r="Q42" s="40">
        <f t="shared" si="8"/>
        <v>9.6504986515917714</v>
      </c>
      <c r="R42" s="40">
        <f t="shared" si="8"/>
        <v>10.386907713383312</v>
      </c>
      <c r="S42" s="40">
        <f t="shared" si="9"/>
        <v>11.331953603742463</v>
      </c>
      <c r="T42" s="40">
        <f t="shared" si="9"/>
        <v>11.609614450525592</v>
      </c>
      <c r="U42" s="40">
        <f t="shared" si="10"/>
        <v>10.152801515217423</v>
      </c>
      <c r="V42" s="40">
        <f t="shared" si="10"/>
        <v>11.776852142077631</v>
      </c>
      <c r="W42" s="40">
        <f t="shared" si="11"/>
        <v>10.909398134726453</v>
      </c>
      <c r="X42" s="40">
        <f t="shared" si="11"/>
        <v>7.8309050508582185</v>
      </c>
      <c r="Y42" s="83">
        <f t="shared" ref="Y42:AB42" si="32">Y13/Y$19*100</f>
        <v>8.4964446587220213</v>
      </c>
      <c r="Z42" s="83">
        <f t="shared" si="32"/>
        <v>7.4904711709504372</v>
      </c>
      <c r="AA42" s="83">
        <f t="shared" si="32"/>
        <v>12.219311248790104</v>
      </c>
      <c r="AB42" s="83">
        <f t="shared" si="32"/>
        <v>11.179958022021728</v>
      </c>
      <c r="AC42" s="83">
        <f t="shared" ref="AC42:AD42" si="33">AC13/AC$19*100</f>
        <v>10.172344088829391</v>
      </c>
      <c r="AD42" s="83">
        <f t="shared" si="33"/>
        <v>10.381238770509007</v>
      </c>
      <c r="AE42" s="83">
        <f t="shared" si="14"/>
        <v>12.071704412888693</v>
      </c>
      <c r="AF42" s="83">
        <f t="shared" si="14"/>
        <v>12.074491951980775</v>
      </c>
    </row>
    <row r="43" spans="1:32" s="41" customFormat="1" ht="18" customHeight="1" x14ac:dyDescent="0.15">
      <c r="A43" s="24" t="s">
        <v>110</v>
      </c>
      <c r="B43" s="40" t="e">
        <f t="shared" si="15"/>
        <v>#DIV/0!</v>
      </c>
      <c r="C43" s="40" t="e">
        <f t="shared" si="15"/>
        <v>#DIV/0!</v>
      </c>
      <c r="D43" s="40">
        <f t="shared" si="15"/>
        <v>1.5031858555957047</v>
      </c>
      <c r="E43" s="40">
        <f t="shared" si="15"/>
        <v>0</v>
      </c>
      <c r="F43" s="40">
        <f t="shared" si="15"/>
        <v>0.69761561925231619</v>
      </c>
      <c r="G43" s="40">
        <f t="shared" si="15"/>
        <v>0</v>
      </c>
      <c r="H43" s="40">
        <f t="shared" si="15"/>
        <v>0</v>
      </c>
      <c r="I43" s="40">
        <f t="shared" si="15"/>
        <v>0.11466713327599098</v>
      </c>
      <c r="J43" s="40">
        <f t="shared" si="15"/>
        <v>0.14750208026752201</v>
      </c>
      <c r="K43" s="40">
        <f t="shared" si="15"/>
        <v>1.2372286344088947</v>
      </c>
      <c r="L43" s="40">
        <f t="shared" si="15"/>
        <v>1.4211141847026025</v>
      </c>
      <c r="M43" s="40">
        <f t="shared" si="6"/>
        <v>0.40536457127788628</v>
      </c>
      <c r="N43" s="40">
        <f t="shared" si="6"/>
        <v>0</v>
      </c>
      <c r="O43" s="40">
        <f t="shared" si="7"/>
        <v>0</v>
      </c>
      <c r="P43" s="40">
        <f t="shared" si="7"/>
        <v>0</v>
      </c>
      <c r="Q43" s="40">
        <f t="shared" si="8"/>
        <v>0.40750137360613409</v>
      </c>
      <c r="R43" s="40">
        <f t="shared" si="8"/>
        <v>0</v>
      </c>
      <c r="S43" s="40">
        <f t="shared" si="9"/>
        <v>0.79527792323274527</v>
      </c>
      <c r="T43" s="40">
        <f t="shared" si="9"/>
        <v>0.23339926083812296</v>
      </c>
      <c r="U43" s="40">
        <f t="shared" si="10"/>
        <v>0.29178400544523381</v>
      </c>
      <c r="V43" s="40">
        <f t="shared" si="10"/>
        <v>0.79784241122664445</v>
      </c>
      <c r="W43" s="40">
        <f t="shared" si="11"/>
        <v>3.947602572917859E-2</v>
      </c>
      <c r="X43" s="40">
        <f t="shared" si="11"/>
        <v>13.480818331960858</v>
      </c>
      <c r="Y43" s="83">
        <f t="shared" ref="Y43:AB43" si="34">Y14/Y$19*100</f>
        <v>13.431058620585185</v>
      </c>
      <c r="Z43" s="83">
        <f t="shared" si="34"/>
        <v>15.659561364122631</v>
      </c>
      <c r="AA43" s="83">
        <f t="shared" si="34"/>
        <v>0</v>
      </c>
      <c r="AB43" s="83">
        <f t="shared" si="34"/>
        <v>0</v>
      </c>
      <c r="AC43" s="83">
        <f t="shared" ref="AC43:AD43" si="35">AC14/AC$19*100</f>
        <v>0</v>
      </c>
      <c r="AD43" s="83">
        <f t="shared" si="35"/>
        <v>0</v>
      </c>
      <c r="AE43" s="83">
        <f t="shared" si="14"/>
        <v>0</v>
      </c>
      <c r="AF43" s="83">
        <f t="shared" si="14"/>
        <v>0.33342351066795134</v>
      </c>
    </row>
    <row r="44" spans="1:32" s="41" customFormat="1" ht="18" customHeight="1" x14ac:dyDescent="0.15">
      <c r="A44" s="24" t="s">
        <v>111</v>
      </c>
      <c r="B44" s="40" t="e">
        <f t="shared" si="15"/>
        <v>#DIV/0!</v>
      </c>
      <c r="C44" s="40" t="e">
        <f t="shared" si="15"/>
        <v>#DIV/0!</v>
      </c>
      <c r="D44" s="40">
        <f t="shared" si="15"/>
        <v>6.9103182038206299</v>
      </c>
      <c r="E44" s="40">
        <f t="shared" si="15"/>
        <v>7.1234601829381639</v>
      </c>
      <c r="F44" s="40">
        <f t="shared" si="15"/>
        <v>7.3052098264798087</v>
      </c>
      <c r="G44" s="40">
        <f t="shared" si="15"/>
        <v>8.197417370717762</v>
      </c>
      <c r="H44" s="40">
        <f t="shared" si="15"/>
        <v>9.9449223945825018</v>
      </c>
      <c r="I44" s="40">
        <f t="shared" si="15"/>
        <v>8.5940266979238693</v>
      </c>
      <c r="J44" s="40">
        <f t="shared" si="15"/>
        <v>7.4840655797025164</v>
      </c>
      <c r="K44" s="40">
        <f t="shared" si="15"/>
        <v>11.10271099538274</v>
      </c>
      <c r="L44" s="40">
        <f t="shared" si="15"/>
        <v>9.6523210565252615</v>
      </c>
      <c r="M44" s="40">
        <f t="shared" si="6"/>
        <v>10.848451838833268</v>
      </c>
      <c r="N44" s="40">
        <f t="shared" si="6"/>
        <v>9.329393175835877</v>
      </c>
      <c r="O44" s="40">
        <f t="shared" si="7"/>
        <v>8.8130692844356648</v>
      </c>
      <c r="P44" s="40">
        <f t="shared" si="7"/>
        <v>9.0544149700584153</v>
      </c>
      <c r="Q44" s="40">
        <f t="shared" si="8"/>
        <v>10.02001098030741</v>
      </c>
      <c r="R44" s="40">
        <f t="shared" si="8"/>
        <v>9.7494742075119092</v>
      </c>
      <c r="S44" s="40">
        <f t="shared" si="9"/>
        <v>12.977576929245108</v>
      </c>
      <c r="T44" s="40">
        <f t="shared" si="9"/>
        <v>14.481205603990425</v>
      </c>
      <c r="U44" s="40">
        <f t="shared" si="10"/>
        <v>11.961841334645468</v>
      </c>
      <c r="V44" s="40">
        <f t="shared" si="10"/>
        <v>12.053918782815225</v>
      </c>
      <c r="W44" s="40">
        <f t="shared" si="11"/>
        <v>11.616938013867156</v>
      </c>
      <c r="X44" s="40">
        <f t="shared" si="11"/>
        <v>10.209772322640303</v>
      </c>
      <c r="Y44" s="83">
        <f t="shared" ref="Y44:AB44" si="36">Y15/Y$19*100</f>
        <v>10.480617209190813</v>
      </c>
      <c r="Z44" s="83">
        <f t="shared" si="36"/>
        <v>9.3471524169693669</v>
      </c>
      <c r="AA44" s="83">
        <f t="shared" si="36"/>
        <v>8.3825737859753442</v>
      </c>
      <c r="AB44" s="83">
        <f t="shared" si="36"/>
        <v>8.3526066619987329</v>
      </c>
      <c r="AC44" s="83">
        <f t="shared" ref="AC44:AD44" si="37">AC15/AC$19*100</f>
        <v>7.6832593848736144</v>
      </c>
      <c r="AD44" s="83">
        <f t="shared" si="37"/>
        <v>6.3553688241238095</v>
      </c>
      <c r="AE44" s="83">
        <f t="shared" si="14"/>
        <v>7.679512450219236</v>
      </c>
      <c r="AF44" s="83">
        <f t="shared" si="14"/>
        <v>7.9668596242684036</v>
      </c>
    </row>
    <row r="45" spans="1:32" s="41" customFormat="1" ht="18" customHeight="1" x14ac:dyDescent="0.15">
      <c r="A45" s="24" t="s">
        <v>81</v>
      </c>
      <c r="B45" s="40" t="e">
        <f t="shared" si="15"/>
        <v>#DIV/0!</v>
      </c>
      <c r="C45" s="40" t="e">
        <f t="shared" si="15"/>
        <v>#DIV/0!</v>
      </c>
      <c r="D45" s="40">
        <f t="shared" si="15"/>
        <v>0</v>
      </c>
      <c r="E45" s="40">
        <f t="shared" si="15"/>
        <v>0</v>
      </c>
      <c r="F45" s="40">
        <f t="shared" si="15"/>
        <v>0</v>
      </c>
      <c r="G45" s="40">
        <f t="shared" si="15"/>
        <v>0</v>
      </c>
      <c r="H45" s="40">
        <f t="shared" si="15"/>
        <v>0</v>
      </c>
      <c r="I45" s="40">
        <f t="shared" si="15"/>
        <v>0</v>
      </c>
      <c r="J45" s="40">
        <f t="shared" si="15"/>
        <v>0</v>
      </c>
      <c r="K45" s="40">
        <f t="shared" si="15"/>
        <v>0</v>
      </c>
      <c r="L45" s="40">
        <f t="shared" si="15"/>
        <v>0</v>
      </c>
      <c r="M45" s="40">
        <f t="shared" si="6"/>
        <v>0</v>
      </c>
      <c r="N45" s="40">
        <f t="shared" si="6"/>
        <v>0</v>
      </c>
      <c r="O45" s="40">
        <f t="shared" si="7"/>
        <v>0</v>
      </c>
      <c r="P45" s="40">
        <f t="shared" si="7"/>
        <v>0</v>
      </c>
      <c r="Q45" s="40">
        <f t="shared" si="8"/>
        <v>0</v>
      </c>
      <c r="R45" s="40">
        <f t="shared" si="8"/>
        <v>0</v>
      </c>
      <c r="S45" s="40">
        <f t="shared" si="9"/>
        <v>0</v>
      </c>
      <c r="T45" s="40">
        <f t="shared" si="9"/>
        <v>0</v>
      </c>
      <c r="U45" s="40">
        <f t="shared" si="10"/>
        <v>0</v>
      </c>
      <c r="V45" s="40">
        <f t="shared" si="10"/>
        <v>0</v>
      </c>
      <c r="W45" s="40">
        <f t="shared" si="11"/>
        <v>0</v>
      </c>
      <c r="X45" s="40">
        <f t="shared" si="11"/>
        <v>0</v>
      </c>
      <c r="Y45" s="83">
        <f t="shared" ref="Y45:AB45" si="38">Y16/Y$19*100</f>
        <v>0</v>
      </c>
      <c r="Z45" s="83">
        <f t="shared" si="38"/>
        <v>0</v>
      </c>
      <c r="AA45" s="83">
        <f t="shared" si="38"/>
        <v>0</v>
      </c>
      <c r="AB45" s="83">
        <f t="shared" si="38"/>
        <v>0</v>
      </c>
      <c r="AC45" s="83">
        <f t="shared" ref="AC45:AD45" si="39">AC16/AC$19*100</f>
        <v>0</v>
      </c>
      <c r="AD45" s="83">
        <f t="shared" si="39"/>
        <v>0</v>
      </c>
      <c r="AE45" s="83">
        <f t="shared" si="14"/>
        <v>0</v>
      </c>
      <c r="AF45" s="83">
        <f t="shared" si="14"/>
        <v>0</v>
      </c>
    </row>
    <row r="46" spans="1:32" s="41" customFormat="1" ht="18" customHeight="1" x14ac:dyDescent="0.15">
      <c r="A46" s="24" t="s">
        <v>113</v>
      </c>
      <c r="B46" s="40" t="e">
        <f t="shared" si="15"/>
        <v>#DIV/0!</v>
      </c>
      <c r="C46" s="40" t="e">
        <f t="shared" si="15"/>
        <v>#DIV/0!</v>
      </c>
      <c r="D46" s="40">
        <f t="shared" si="15"/>
        <v>0</v>
      </c>
      <c r="E46" s="40">
        <f t="shared" si="15"/>
        <v>0</v>
      </c>
      <c r="F46" s="40">
        <f t="shared" si="15"/>
        <v>0</v>
      </c>
      <c r="G46" s="40">
        <f t="shared" si="15"/>
        <v>0</v>
      </c>
      <c r="H46" s="40">
        <f t="shared" si="15"/>
        <v>0</v>
      </c>
      <c r="I46" s="40">
        <f t="shared" si="15"/>
        <v>0</v>
      </c>
      <c r="J46" s="40">
        <f t="shared" si="15"/>
        <v>0</v>
      </c>
      <c r="K46" s="40">
        <f t="shared" si="15"/>
        <v>0</v>
      </c>
      <c r="L46" s="40">
        <f t="shared" si="15"/>
        <v>0</v>
      </c>
      <c r="M46" s="40">
        <f t="shared" si="6"/>
        <v>0</v>
      </c>
      <c r="N46" s="40">
        <f t="shared" si="6"/>
        <v>0</v>
      </c>
      <c r="O46" s="40">
        <f t="shared" si="7"/>
        <v>0</v>
      </c>
      <c r="P46" s="40">
        <f t="shared" si="7"/>
        <v>0</v>
      </c>
      <c r="Q46" s="40">
        <f t="shared" si="8"/>
        <v>0</v>
      </c>
      <c r="R46" s="40">
        <f t="shared" si="8"/>
        <v>0</v>
      </c>
      <c r="S46" s="40">
        <f t="shared" si="9"/>
        <v>0</v>
      </c>
      <c r="T46" s="40">
        <f t="shared" si="9"/>
        <v>0</v>
      </c>
      <c r="U46" s="40">
        <f t="shared" si="10"/>
        <v>0</v>
      </c>
      <c r="V46" s="40">
        <f t="shared" si="10"/>
        <v>0</v>
      </c>
      <c r="W46" s="40">
        <f t="shared" si="11"/>
        <v>0</v>
      </c>
      <c r="X46" s="40">
        <f t="shared" si="11"/>
        <v>0</v>
      </c>
      <c r="Y46" s="83">
        <f t="shared" ref="Y46:AB46" si="40">Y17/Y$19*100</f>
        <v>0</v>
      </c>
      <c r="Z46" s="83">
        <f t="shared" si="40"/>
        <v>0</v>
      </c>
      <c r="AA46" s="83">
        <f t="shared" si="40"/>
        <v>0</v>
      </c>
      <c r="AB46" s="83">
        <f t="shared" si="40"/>
        <v>0</v>
      </c>
      <c r="AC46" s="83">
        <f t="shared" ref="AC46:AD46" si="41">AC17/AC$19*100</f>
        <v>0</v>
      </c>
      <c r="AD46" s="83">
        <f t="shared" si="41"/>
        <v>0</v>
      </c>
      <c r="AE46" s="83">
        <f t="shared" si="14"/>
        <v>0</v>
      </c>
      <c r="AF46" s="83">
        <f t="shared" si="14"/>
        <v>0</v>
      </c>
    </row>
    <row r="47" spans="1:32" s="41" customFormat="1" ht="18" customHeight="1" x14ac:dyDescent="0.15">
      <c r="A47" s="24" t="s">
        <v>112</v>
      </c>
      <c r="B47" s="40" t="e">
        <f t="shared" si="15"/>
        <v>#DIV/0!</v>
      </c>
      <c r="C47" s="40" t="e">
        <f t="shared" si="15"/>
        <v>#DIV/0!</v>
      </c>
      <c r="D47" s="40">
        <f t="shared" si="15"/>
        <v>0</v>
      </c>
      <c r="E47" s="40">
        <f t="shared" si="15"/>
        <v>0</v>
      </c>
      <c r="F47" s="40">
        <f t="shared" si="15"/>
        <v>0</v>
      </c>
      <c r="G47" s="40">
        <f t="shared" si="15"/>
        <v>0</v>
      </c>
      <c r="H47" s="40">
        <f t="shared" si="15"/>
        <v>0</v>
      </c>
      <c r="I47" s="40">
        <f t="shared" si="15"/>
        <v>0</v>
      </c>
      <c r="J47" s="40">
        <f t="shared" si="15"/>
        <v>0</v>
      </c>
      <c r="K47" s="40">
        <f t="shared" si="15"/>
        <v>0</v>
      </c>
      <c r="L47" s="40">
        <f t="shared" si="15"/>
        <v>0</v>
      </c>
      <c r="M47" s="40">
        <f t="shared" si="6"/>
        <v>0</v>
      </c>
      <c r="N47" s="40">
        <f t="shared" si="6"/>
        <v>0</v>
      </c>
      <c r="O47" s="40">
        <f t="shared" si="7"/>
        <v>0</v>
      </c>
      <c r="P47" s="40">
        <f t="shared" si="7"/>
        <v>0</v>
      </c>
      <c r="Q47" s="40">
        <f t="shared" si="8"/>
        <v>0</v>
      </c>
      <c r="R47" s="40">
        <f t="shared" si="8"/>
        <v>0</v>
      </c>
      <c r="S47" s="40">
        <f t="shared" si="9"/>
        <v>0</v>
      </c>
      <c r="T47" s="40">
        <f t="shared" si="9"/>
        <v>0</v>
      </c>
      <c r="U47" s="40">
        <f t="shared" si="10"/>
        <v>0</v>
      </c>
      <c r="V47" s="40">
        <f t="shared" si="10"/>
        <v>0</v>
      </c>
      <c r="W47" s="40">
        <f t="shared" si="11"/>
        <v>0</v>
      </c>
      <c r="X47" s="40">
        <f t="shared" si="11"/>
        <v>0</v>
      </c>
      <c r="Y47" s="83">
        <f t="shared" ref="Y47:AB47" si="42">Y18/Y$19*100</f>
        <v>0</v>
      </c>
      <c r="Z47" s="83">
        <f t="shared" si="42"/>
        <v>0</v>
      </c>
      <c r="AA47" s="83">
        <f t="shared" si="42"/>
        <v>0</v>
      </c>
      <c r="AB47" s="83">
        <f t="shared" si="42"/>
        <v>0</v>
      </c>
      <c r="AC47" s="83">
        <f t="shared" ref="AC47:AD47" si="43">AC18/AC$19*100</f>
        <v>0</v>
      </c>
      <c r="AD47" s="83">
        <f t="shared" si="43"/>
        <v>0</v>
      </c>
      <c r="AE47" s="83">
        <f t="shared" si="14"/>
        <v>0</v>
      </c>
      <c r="AF47" s="83">
        <f t="shared" si="14"/>
        <v>0</v>
      </c>
    </row>
    <row r="48" spans="1:32" s="41" customFormat="1" ht="18" customHeight="1" x14ac:dyDescent="0.15">
      <c r="A48" s="24" t="s">
        <v>114</v>
      </c>
      <c r="B48" s="40" t="e">
        <f t="shared" ref="B48:L48" si="44">SUM(B33:B47)</f>
        <v>#DIV/0!</v>
      </c>
      <c r="C48" s="37" t="e">
        <f t="shared" si="44"/>
        <v>#DIV/0!</v>
      </c>
      <c r="D48" s="37">
        <f t="shared" si="44"/>
        <v>100</v>
      </c>
      <c r="E48" s="37">
        <f t="shared" si="44"/>
        <v>100</v>
      </c>
      <c r="F48" s="37">
        <f t="shared" si="44"/>
        <v>100</v>
      </c>
      <c r="G48" s="37">
        <f t="shared" si="44"/>
        <v>100</v>
      </c>
      <c r="H48" s="37">
        <f t="shared" si="44"/>
        <v>99.999999999999986</v>
      </c>
      <c r="I48" s="37">
        <f t="shared" si="44"/>
        <v>100</v>
      </c>
      <c r="J48" s="37">
        <f t="shared" si="44"/>
        <v>99.999999999999986</v>
      </c>
      <c r="K48" s="37">
        <f t="shared" si="44"/>
        <v>100</v>
      </c>
      <c r="L48" s="37">
        <f t="shared" si="44"/>
        <v>100.00000000000001</v>
      </c>
      <c r="M48" s="37">
        <f t="shared" ref="M48:U48" si="45">SUM(M33:M47)</f>
        <v>100.00000000000001</v>
      </c>
      <c r="N48" s="37">
        <f t="shared" si="45"/>
        <v>100.00000000000001</v>
      </c>
      <c r="O48" s="37">
        <f t="shared" si="45"/>
        <v>100</v>
      </c>
      <c r="P48" s="37">
        <f t="shared" si="45"/>
        <v>100</v>
      </c>
      <c r="Q48" s="37">
        <f t="shared" si="45"/>
        <v>100</v>
      </c>
      <c r="R48" s="37">
        <f t="shared" si="45"/>
        <v>99.999999999999986</v>
      </c>
      <c r="S48" s="37">
        <f t="shared" si="45"/>
        <v>100</v>
      </c>
      <c r="T48" s="37">
        <f t="shared" si="45"/>
        <v>100.00000000000003</v>
      </c>
      <c r="U48" s="37">
        <f t="shared" si="45"/>
        <v>100</v>
      </c>
      <c r="V48" s="37">
        <f>SUM(V33:V47)</f>
        <v>100</v>
      </c>
      <c r="W48" s="37">
        <f>SUM(W33:W47)</f>
        <v>99.999999999999986</v>
      </c>
      <c r="X48" s="37">
        <f>SUM(X33:X47)</f>
        <v>100</v>
      </c>
      <c r="Y48" s="26">
        <f t="shared" ref="Y48:AB48" si="46">SUM(Y33:Y47)</f>
        <v>100.00000000000001</v>
      </c>
      <c r="Z48" s="26">
        <f t="shared" si="46"/>
        <v>100.00000000000001</v>
      </c>
      <c r="AA48" s="26">
        <f t="shared" si="46"/>
        <v>100</v>
      </c>
      <c r="AB48" s="26">
        <f t="shared" si="46"/>
        <v>99.999999999999986</v>
      </c>
      <c r="AC48" s="26">
        <f t="shared" ref="AC48:AD48" si="47">SUM(AC33:AC47)</f>
        <v>99.999999999999986</v>
      </c>
      <c r="AD48" s="26">
        <f t="shared" si="47"/>
        <v>100</v>
      </c>
      <c r="AE48" s="26">
        <f t="shared" ref="AE48:AF48" si="48">SUM(AE33:AE47)</f>
        <v>100</v>
      </c>
      <c r="AF48" s="26">
        <f t="shared" si="48"/>
        <v>100.00000000000001</v>
      </c>
    </row>
    <row r="49" spans="10:32" s="41" customFormat="1" ht="18" customHeight="1" x14ac:dyDescent="0.15">
      <c r="J49" s="42"/>
      <c r="K49" s="42"/>
      <c r="Y49" s="84"/>
      <c r="Z49" s="84"/>
      <c r="AA49" s="84"/>
      <c r="AB49" s="84"/>
      <c r="AC49" s="84"/>
      <c r="AD49" s="84"/>
      <c r="AE49" s="84"/>
      <c r="AF49" s="84"/>
    </row>
    <row r="50" spans="10:32" s="41" customFormat="1" ht="18" customHeight="1" x14ac:dyDescent="0.15">
      <c r="J50" s="42"/>
      <c r="K50" s="42"/>
      <c r="Y50" s="84"/>
      <c r="Z50" s="84"/>
      <c r="AA50" s="84"/>
      <c r="AB50" s="84"/>
      <c r="AC50" s="84"/>
      <c r="AD50" s="84"/>
      <c r="AE50" s="84"/>
      <c r="AF50" s="84"/>
    </row>
    <row r="51" spans="10:32" s="41" customFormat="1" ht="18" customHeight="1" x14ac:dyDescent="0.15">
      <c r="J51" s="42"/>
      <c r="K51" s="42"/>
      <c r="Y51" s="84"/>
      <c r="Z51" s="84"/>
      <c r="AA51" s="84"/>
      <c r="AB51" s="84"/>
      <c r="AC51" s="84"/>
      <c r="AD51" s="84"/>
      <c r="AE51" s="84"/>
      <c r="AF51" s="84"/>
    </row>
    <row r="52" spans="10:32" s="41" customFormat="1" ht="18" customHeight="1" x14ac:dyDescent="0.15">
      <c r="J52" s="42"/>
      <c r="K52" s="42"/>
      <c r="Y52" s="84"/>
      <c r="Z52" s="84"/>
      <c r="AA52" s="84"/>
      <c r="AB52" s="84"/>
      <c r="AC52" s="84"/>
      <c r="AD52" s="84"/>
      <c r="AE52" s="84"/>
      <c r="AF52" s="84"/>
    </row>
    <row r="53" spans="10:32" s="41" customFormat="1" ht="18" customHeight="1" x14ac:dyDescent="0.15">
      <c r="J53" s="42"/>
      <c r="K53" s="42"/>
      <c r="Y53" s="84"/>
      <c r="Z53" s="84"/>
      <c r="AA53" s="84"/>
      <c r="AB53" s="84"/>
      <c r="AC53" s="84"/>
      <c r="AD53" s="84"/>
      <c r="AE53" s="84"/>
      <c r="AF53" s="84"/>
    </row>
    <row r="54" spans="10:32" s="41" customFormat="1" ht="18" customHeight="1" x14ac:dyDescent="0.15">
      <c r="J54" s="42"/>
      <c r="K54" s="42"/>
      <c r="Y54" s="84"/>
      <c r="Z54" s="84"/>
      <c r="AA54" s="84"/>
      <c r="AB54" s="84"/>
      <c r="AC54" s="84"/>
      <c r="AD54" s="84"/>
      <c r="AE54" s="84"/>
      <c r="AF54" s="84"/>
    </row>
    <row r="55" spans="10:32" s="41" customFormat="1" ht="18" customHeight="1" x14ac:dyDescent="0.15">
      <c r="J55" s="42"/>
      <c r="K55" s="42"/>
      <c r="Y55" s="84"/>
      <c r="Z55" s="84"/>
      <c r="AA55" s="84"/>
      <c r="AB55" s="84"/>
      <c r="AC55" s="84"/>
      <c r="AD55" s="84"/>
      <c r="AE55" s="84"/>
      <c r="AF55" s="84"/>
    </row>
    <row r="56" spans="10:32" s="41" customFormat="1" ht="18" customHeight="1" x14ac:dyDescent="0.15">
      <c r="J56" s="42"/>
      <c r="K56" s="42"/>
      <c r="Y56" s="84"/>
      <c r="Z56" s="84"/>
      <c r="AA56" s="84"/>
      <c r="AB56" s="84"/>
      <c r="AC56" s="84"/>
      <c r="AD56" s="84"/>
      <c r="AE56" s="84"/>
      <c r="AF56" s="84"/>
    </row>
    <row r="57" spans="10:32" s="41" customFormat="1" ht="18" customHeight="1" x14ac:dyDescent="0.15">
      <c r="J57" s="42"/>
      <c r="K57" s="42"/>
      <c r="Y57" s="84"/>
      <c r="Z57" s="84"/>
      <c r="AA57" s="84"/>
      <c r="AB57" s="84"/>
      <c r="AC57" s="84"/>
      <c r="AD57" s="84"/>
      <c r="AE57" s="84"/>
      <c r="AF57" s="84"/>
    </row>
    <row r="58" spans="10:32" s="41" customFormat="1" ht="18" customHeight="1" x14ac:dyDescent="0.15">
      <c r="J58" s="42"/>
      <c r="K58" s="42"/>
      <c r="Y58" s="84"/>
      <c r="Z58" s="84"/>
      <c r="AA58" s="84"/>
      <c r="AB58" s="84"/>
      <c r="AC58" s="84"/>
      <c r="AD58" s="84"/>
      <c r="AE58" s="84"/>
      <c r="AF58" s="84"/>
    </row>
    <row r="59" spans="10:32" s="41" customFormat="1" ht="18" customHeight="1" x14ac:dyDescent="0.15">
      <c r="J59" s="42"/>
      <c r="K59" s="42"/>
      <c r="Y59" s="84"/>
      <c r="Z59" s="84"/>
      <c r="AA59" s="84"/>
      <c r="AB59" s="84"/>
      <c r="AC59" s="84"/>
      <c r="AD59" s="84"/>
      <c r="AE59" s="84"/>
      <c r="AF59" s="84"/>
    </row>
    <row r="60" spans="10:32" s="41" customFormat="1" ht="18" customHeight="1" x14ac:dyDescent="0.15">
      <c r="J60" s="42"/>
      <c r="K60" s="42"/>
      <c r="Y60" s="84"/>
      <c r="Z60" s="84"/>
      <c r="AA60" s="84"/>
      <c r="AB60" s="84"/>
      <c r="AC60" s="84"/>
      <c r="AD60" s="84"/>
      <c r="AE60" s="84"/>
      <c r="AF60" s="84"/>
    </row>
    <row r="61" spans="10:32" s="41" customFormat="1" ht="18" customHeight="1" x14ac:dyDescent="0.15">
      <c r="J61" s="42"/>
      <c r="K61" s="42"/>
      <c r="Y61" s="84"/>
      <c r="Z61" s="84"/>
      <c r="AA61" s="84"/>
      <c r="AB61" s="84"/>
      <c r="AC61" s="84"/>
      <c r="AD61" s="84"/>
      <c r="AE61" s="84"/>
      <c r="AF61" s="84"/>
    </row>
    <row r="62" spans="10:32" s="41" customFormat="1" ht="18" customHeight="1" x14ac:dyDescent="0.15">
      <c r="J62" s="42"/>
      <c r="K62" s="42"/>
      <c r="Y62" s="84"/>
      <c r="Z62" s="84"/>
      <c r="AA62" s="84"/>
      <c r="AB62" s="84"/>
      <c r="AC62" s="84"/>
      <c r="AD62" s="84"/>
      <c r="AE62" s="84"/>
      <c r="AF62" s="84"/>
    </row>
    <row r="63" spans="10:32" s="41" customFormat="1" ht="18" customHeight="1" x14ac:dyDescent="0.15">
      <c r="J63" s="42"/>
      <c r="K63" s="42"/>
      <c r="Y63" s="84"/>
      <c r="Z63" s="84"/>
      <c r="AA63" s="84"/>
      <c r="AB63" s="84"/>
      <c r="AC63" s="84"/>
      <c r="AD63" s="84"/>
      <c r="AE63" s="84"/>
      <c r="AF63" s="84"/>
    </row>
    <row r="64" spans="10:32" s="41" customFormat="1" ht="18" customHeight="1" x14ac:dyDescent="0.15">
      <c r="J64" s="42"/>
      <c r="K64" s="42"/>
      <c r="Y64" s="84"/>
      <c r="Z64" s="84"/>
      <c r="AA64" s="84"/>
      <c r="AB64" s="84"/>
      <c r="AC64" s="84"/>
      <c r="AD64" s="84"/>
      <c r="AE64" s="84"/>
      <c r="AF64" s="84"/>
    </row>
    <row r="65" spans="10:32" s="41" customFormat="1" ht="18" customHeight="1" x14ac:dyDescent="0.15">
      <c r="J65" s="42"/>
      <c r="K65" s="42"/>
      <c r="Y65" s="84"/>
      <c r="Z65" s="84"/>
      <c r="AA65" s="84"/>
      <c r="AB65" s="84"/>
      <c r="AC65" s="84"/>
      <c r="AD65" s="84"/>
      <c r="AE65" s="84"/>
      <c r="AF65" s="84"/>
    </row>
    <row r="66" spans="10:32" s="41" customFormat="1" ht="18" customHeight="1" x14ac:dyDescent="0.15">
      <c r="J66" s="42"/>
      <c r="K66" s="42"/>
      <c r="Y66" s="84"/>
      <c r="Z66" s="84"/>
      <c r="AA66" s="84"/>
      <c r="AB66" s="84"/>
      <c r="AC66" s="84"/>
      <c r="AD66" s="84"/>
      <c r="AE66" s="84"/>
      <c r="AF66" s="84"/>
    </row>
    <row r="67" spans="10:32" s="41" customFormat="1" ht="18" customHeight="1" x14ac:dyDescent="0.15">
      <c r="J67" s="42"/>
      <c r="K67" s="42"/>
      <c r="Y67" s="84"/>
      <c r="Z67" s="84"/>
      <c r="AA67" s="84"/>
      <c r="AB67" s="84"/>
      <c r="AC67" s="84"/>
      <c r="AD67" s="84"/>
      <c r="AE67" s="84"/>
      <c r="AF67" s="84"/>
    </row>
    <row r="68" spans="10:32" s="41" customFormat="1" ht="18" customHeight="1" x14ac:dyDescent="0.15">
      <c r="J68" s="42"/>
      <c r="K68" s="42"/>
      <c r="Y68" s="84"/>
      <c r="Z68" s="84"/>
      <c r="AA68" s="84"/>
      <c r="AB68" s="84"/>
      <c r="AC68" s="84"/>
      <c r="AD68" s="84"/>
      <c r="AE68" s="84"/>
      <c r="AF68" s="84"/>
    </row>
    <row r="69" spans="10:32" s="41" customFormat="1" ht="18" customHeight="1" x14ac:dyDescent="0.15">
      <c r="J69" s="42"/>
      <c r="K69" s="42"/>
      <c r="Y69" s="84"/>
      <c r="Z69" s="84"/>
      <c r="AA69" s="84"/>
      <c r="AB69" s="84"/>
      <c r="AC69" s="84"/>
      <c r="AD69" s="84"/>
      <c r="AE69" s="84"/>
      <c r="AF69" s="84"/>
    </row>
    <row r="70" spans="10:32" s="41" customFormat="1" ht="18" customHeight="1" x14ac:dyDescent="0.15">
      <c r="J70" s="42"/>
      <c r="K70" s="42"/>
      <c r="Y70" s="84"/>
      <c r="Z70" s="84"/>
      <c r="AA70" s="84"/>
      <c r="AB70" s="84"/>
      <c r="AC70" s="84"/>
      <c r="AD70" s="84"/>
      <c r="AE70" s="84"/>
      <c r="AF70" s="84"/>
    </row>
    <row r="71" spans="10:32" s="41" customFormat="1" ht="18" customHeight="1" x14ac:dyDescent="0.15">
      <c r="J71" s="42"/>
      <c r="K71" s="42"/>
      <c r="Y71" s="84"/>
      <c r="Z71" s="84"/>
      <c r="AA71" s="84"/>
      <c r="AB71" s="84"/>
      <c r="AC71" s="84"/>
      <c r="AD71" s="84"/>
      <c r="AE71" s="84"/>
      <c r="AF71" s="84"/>
    </row>
    <row r="72" spans="10:32" s="41" customFormat="1" ht="18" customHeight="1" x14ac:dyDescent="0.15">
      <c r="J72" s="42"/>
      <c r="K72" s="42"/>
      <c r="Y72" s="84"/>
      <c r="Z72" s="84"/>
      <c r="AA72" s="84"/>
      <c r="AB72" s="84"/>
      <c r="AC72" s="84"/>
      <c r="AD72" s="84"/>
      <c r="AE72" s="84"/>
      <c r="AF72" s="84"/>
    </row>
    <row r="73" spans="10:32" s="41" customFormat="1" ht="18" customHeight="1" x14ac:dyDescent="0.15">
      <c r="J73" s="42"/>
      <c r="K73" s="42"/>
      <c r="Y73" s="84"/>
      <c r="Z73" s="84"/>
      <c r="AA73" s="84"/>
      <c r="AB73" s="84"/>
      <c r="AC73" s="84"/>
      <c r="AD73" s="84"/>
      <c r="AE73" s="84"/>
      <c r="AF73" s="84"/>
    </row>
    <row r="74" spans="10:32" s="41" customFormat="1" ht="18" customHeight="1" x14ac:dyDescent="0.15">
      <c r="J74" s="42"/>
      <c r="K74" s="42"/>
      <c r="Y74" s="84"/>
      <c r="Z74" s="84"/>
      <c r="AA74" s="84"/>
      <c r="AB74" s="84"/>
      <c r="AC74" s="84"/>
      <c r="AD74" s="84"/>
      <c r="AE74" s="84"/>
      <c r="AF74" s="84"/>
    </row>
    <row r="75" spans="10:32" s="41" customFormat="1" ht="18" customHeight="1" x14ac:dyDescent="0.15">
      <c r="J75" s="42"/>
      <c r="K75" s="42"/>
      <c r="Y75" s="84"/>
      <c r="Z75" s="84"/>
      <c r="AA75" s="84"/>
      <c r="AB75" s="84"/>
      <c r="AC75" s="84"/>
      <c r="AD75" s="84"/>
      <c r="AE75" s="84"/>
      <c r="AF75" s="84"/>
    </row>
    <row r="76" spans="10:32" s="41" customFormat="1" ht="18" customHeight="1" x14ac:dyDescent="0.15">
      <c r="J76" s="42"/>
      <c r="K76" s="42"/>
      <c r="Y76" s="84"/>
      <c r="Z76" s="84"/>
      <c r="AA76" s="84"/>
      <c r="AB76" s="84"/>
      <c r="AC76" s="84"/>
      <c r="AD76" s="84"/>
      <c r="AE76" s="84"/>
      <c r="AF76" s="84"/>
    </row>
    <row r="77" spans="10:32" s="41" customFormat="1" ht="18" customHeight="1" x14ac:dyDescent="0.15">
      <c r="J77" s="42"/>
      <c r="K77" s="42"/>
      <c r="Y77" s="84"/>
      <c r="Z77" s="84"/>
      <c r="AA77" s="84"/>
      <c r="AB77" s="84"/>
      <c r="AC77" s="84"/>
      <c r="AD77" s="84"/>
      <c r="AE77" s="84"/>
      <c r="AF77" s="84"/>
    </row>
    <row r="78" spans="10:32" s="41" customFormat="1" ht="18" customHeight="1" x14ac:dyDescent="0.15">
      <c r="J78" s="42"/>
      <c r="K78" s="42"/>
      <c r="Y78" s="84"/>
      <c r="Z78" s="84"/>
      <c r="AA78" s="84"/>
      <c r="AB78" s="84"/>
      <c r="AC78" s="84"/>
      <c r="AD78" s="84"/>
      <c r="AE78" s="84"/>
      <c r="AF78" s="84"/>
    </row>
    <row r="79" spans="10:32" s="41" customFormat="1" ht="18" customHeight="1" x14ac:dyDescent="0.15">
      <c r="J79" s="42"/>
      <c r="K79" s="42"/>
      <c r="Y79" s="84"/>
      <c r="Z79" s="84"/>
      <c r="AA79" s="84"/>
      <c r="AB79" s="84"/>
      <c r="AC79" s="84"/>
      <c r="AD79" s="84"/>
      <c r="AE79" s="84"/>
      <c r="AF79" s="84"/>
    </row>
    <row r="80" spans="10:32" s="41" customFormat="1" ht="18" customHeight="1" x14ac:dyDescent="0.15">
      <c r="J80" s="42"/>
      <c r="K80" s="42"/>
      <c r="Y80" s="84"/>
      <c r="Z80" s="84"/>
      <c r="AA80" s="84"/>
      <c r="AB80" s="84"/>
      <c r="AC80" s="84"/>
      <c r="AD80" s="84"/>
      <c r="AE80" s="84"/>
      <c r="AF80" s="84"/>
    </row>
    <row r="81" spans="10:32" s="41" customFormat="1" ht="18" customHeight="1" x14ac:dyDescent="0.15">
      <c r="J81" s="42"/>
      <c r="K81" s="42"/>
      <c r="Y81" s="84"/>
      <c r="Z81" s="84"/>
      <c r="AA81" s="84"/>
      <c r="AB81" s="84"/>
      <c r="AC81" s="84"/>
      <c r="AD81" s="84"/>
      <c r="AE81" s="84"/>
      <c r="AF81" s="84"/>
    </row>
    <row r="82" spans="10:32" s="41" customFormat="1" ht="18" customHeight="1" x14ac:dyDescent="0.15">
      <c r="J82" s="42"/>
      <c r="K82" s="42"/>
      <c r="Y82" s="84"/>
      <c r="Z82" s="84"/>
      <c r="AA82" s="84"/>
      <c r="AB82" s="84"/>
      <c r="AC82" s="84"/>
      <c r="AD82" s="84"/>
      <c r="AE82" s="84"/>
      <c r="AF82" s="84"/>
    </row>
    <row r="83" spans="10:32" s="41" customFormat="1" ht="18" customHeight="1" x14ac:dyDescent="0.15">
      <c r="J83" s="42"/>
      <c r="K83" s="42"/>
      <c r="Y83" s="84"/>
      <c r="Z83" s="84"/>
      <c r="AA83" s="84"/>
      <c r="AB83" s="84"/>
      <c r="AC83" s="84"/>
      <c r="AD83" s="84"/>
      <c r="AE83" s="84"/>
      <c r="AF83" s="84"/>
    </row>
    <row r="84" spans="10:32" s="41" customFormat="1" ht="18" customHeight="1" x14ac:dyDescent="0.15">
      <c r="J84" s="42"/>
      <c r="K84" s="42"/>
      <c r="Y84" s="84"/>
      <c r="Z84" s="84"/>
      <c r="AA84" s="84"/>
      <c r="AB84" s="84"/>
      <c r="AC84" s="84"/>
      <c r="AD84" s="84"/>
      <c r="AE84" s="84"/>
      <c r="AF84" s="84"/>
    </row>
    <row r="85" spans="10:32" s="41" customFormat="1" ht="18" customHeight="1" x14ac:dyDescent="0.15">
      <c r="J85" s="42"/>
      <c r="K85" s="42"/>
      <c r="Y85" s="84"/>
      <c r="Z85" s="84"/>
      <c r="AA85" s="84"/>
      <c r="AB85" s="84"/>
      <c r="AC85" s="84"/>
      <c r="AD85" s="84"/>
      <c r="AE85" s="84"/>
      <c r="AF85" s="84"/>
    </row>
    <row r="86" spans="10:32" s="41" customFormat="1" ht="18" customHeight="1" x14ac:dyDescent="0.15">
      <c r="J86" s="42"/>
      <c r="K86" s="42"/>
      <c r="Y86" s="84"/>
      <c r="Z86" s="84"/>
      <c r="AA86" s="84"/>
      <c r="AB86" s="84"/>
      <c r="AC86" s="84"/>
      <c r="AD86" s="84"/>
      <c r="AE86" s="84"/>
      <c r="AF86" s="84"/>
    </row>
    <row r="87" spans="10:32" s="41" customFormat="1" ht="18" customHeight="1" x14ac:dyDescent="0.15">
      <c r="J87" s="42"/>
      <c r="K87" s="42"/>
      <c r="Y87" s="84"/>
      <c r="Z87" s="84"/>
      <c r="AA87" s="84"/>
      <c r="AB87" s="84"/>
      <c r="AC87" s="84"/>
      <c r="AD87" s="84"/>
      <c r="AE87" s="84"/>
      <c r="AF87" s="84"/>
    </row>
    <row r="88" spans="10:32" s="41" customFormat="1" ht="18" customHeight="1" x14ac:dyDescent="0.15">
      <c r="J88" s="42"/>
      <c r="K88" s="42"/>
      <c r="Y88" s="84"/>
      <c r="Z88" s="84"/>
      <c r="AA88" s="84"/>
      <c r="AB88" s="84"/>
      <c r="AC88" s="84"/>
      <c r="AD88" s="84"/>
      <c r="AE88" s="84"/>
      <c r="AF88" s="84"/>
    </row>
    <row r="89" spans="10:32" s="41" customFormat="1" ht="18" customHeight="1" x14ac:dyDescent="0.15">
      <c r="J89" s="42"/>
      <c r="K89" s="42"/>
      <c r="Y89" s="84"/>
      <c r="Z89" s="84"/>
      <c r="AA89" s="84"/>
      <c r="AB89" s="84"/>
      <c r="AC89" s="84"/>
      <c r="AD89" s="84"/>
      <c r="AE89" s="84"/>
      <c r="AF89" s="84"/>
    </row>
    <row r="90" spans="10:32" s="41" customFormat="1" ht="18" customHeight="1" x14ac:dyDescent="0.15">
      <c r="J90" s="42"/>
      <c r="K90" s="42"/>
      <c r="Y90" s="84"/>
      <c r="Z90" s="84"/>
      <c r="AA90" s="84"/>
      <c r="AB90" s="84"/>
      <c r="AC90" s="84"/>
      <c r="AD90" s="84"/>
      <c r="AE90" s="84"/>
      <c r="AF90" s="84"/>
    </row>
    <row r="91" spans="10:32" s="41" customFormat="1" ht="18" customHeight="1" x14ac:dyDescent="0.15">
      <c r="J91" s="42"/>
      <c r="K91" s="42"/>
      <c r="Y91" s="84"/>
      <c r="Z91" s="84"/>
      <c r="AA91" s="84"/>
      <c r="AB91" s="84"/>
      <c r="AC91" s="84"/>
      <c r="AD91" s="84"/>
      <c r="AE91" s="84"/>
      <c r="AF91" s="84"/>
    </row>
    <row r="92" spans="10:32" s="41" customFormat="1" ht="18" customHeight="1" x14ac:dyDescent="0.15">
      <c r="J92" s="42"/>
      <c r="K92" s="42"/>
      <c r="Y92" s="84"/>
      <c r="Z92" s="84"/>
      <c r="AA92" s="84"/>
      <c r="AB92" s="84"/>
      <c r="AC92" s="84"/>
      <c r="AD92" s="84"/>
      <c r="AE92" s="84"/>
      <c r="AF92" s="84"/>
    </row>
    <row r="93" spans="10:32" s="41" customFormat="1" ht="18" customHeight="1" x14ac:dyDescent="0.15">
      <c r="J93" s="42"/>
      <c r="K93" s="42"/>
      <c r="Y93" s="84"/>
      <c r="Z93" s="84"/>
      <c r="AA93" s="84"/>
      <c r="AB93" s="84"/>
      <c r="AC93" s="84"/>
      <c r="AD93" s="84"/>
      <c r="AE93" s="84"/>
      <c r="AF93" s="84"/>
    </row>
    <row r="94" spans="10:32" s="41" customFormat="1" ht="18" customHeight="1" x14ac:dyDescent="0.15">
      <c r="J94" s="42"/>
      <c r="K94" s="42"/>
      <c r="Y94" s="84"/>
      <c r="Z94" s="84"/>
      <c r="AA94" s="84"/>
      <c r="AB94" s="84"/>
      <c r="AC94" s="84"/>
      <c r="AD94" s="84"/>
      <c r="AE94" s="84"/>
      <c r="AF94" s="84"/>
    </row>
    <row r="95" spans="10:32" s="41" customFormat="1" ht="18" customHeight="1" x14ac:dyDescent="0.15">
      <c r="J95" s="42"/>
      <c r="K95" s="42"/>
      <c r="Y95" s="84"/>
      <c r="Z95" s="84"/>
      <c r="AA95" s="84"/>
      <c r="AB95" s="84"/>
      <c r="AC95" s="84"/>
      <c r="AD95" s="84"/>
      <c r="AE95" s="84"/>
      <c r="AF95" s="84"/>
    </row>
    <row r="96" spans="10:32" s="41" customFormat="1" ht="18" customHeight="1" x14ac:dyDescent="0.15">
      <c r="J96" s="42"/>
      <c r="K96" s="42"/>
      <c r="Y96" s="84"/>
      <c r="Z96" s="84"/>
      <c r="AA96" s="84"/>
      <c r="AB96" s="84"/>
      <c r="AC96" s="84"/>
      <c r="AD96" s="84"/>
      <c r="AE96" s="84"/>
      <c r="AF96" s="84"/>
    </row>
    <row r="97" spans="10:32" s="41" customFormat="1" ht="18" customHeight="1" x14ac:dyDescent="0.15">
      <c r="J97" s="42"/>
      <c r="K97" s="42"/>
      <c r="Y97" s="84"/>
      <c r="Z97" s="84"/>
      <c r="AA97" s="84"/>
      <c r="AB97" s="84"/>
      <c r="AC97" s="84"/>
      <c r="AD97" s="84"/>
      <c r="AE97" s="84"/>
      <c r="AF97" s="84"/>
    </row>
    <row r="98" spans="10:32" s="41" customFormat="1" ht="18" customHeight="1" x14ac:dyDescent="0.15">
      <c r="J98" s="42"/>
      <c r="K98" s="42"/>
      <c r="Y98" s="84"/>
      <c r="Z98" s="84"/>
      <c r="AA98" s="84"/>
      <c r="AB98" s="84"/>
      <c r="AC98" s="84"/>
      <c r="AD98" s="84"/>
      <c r="AE98" s="84"/>
      <c r="AF98" s="84"/>
    </row>
    <row r="99" spans="10:32" s="41" customFormat="1" ht="18" customHeight="1" x14ac:dyDescent="0.15">
      <c r="J99" s="42"/>
      <c r="K99" s="42"/>
      <c r="Y99" s="84"/>
      <c r="Z99" s="84"/>
      <c r="AA99" s="84"/>
      <c r="AB99" s="84"/>
      <c r="AC99" s="84"/>
      <c r="AD99" s="84"/>
      <c r="AE99" s="84"/>
      <c r="AF99" s="84"/>
    </row>
    <row r="100" spans="10:32" s="41" customFormat="1" ht="18" customHeight="1" x14ac:dyDescent="0.15">
      <c r="J100" s="42"/>
      <c r="K100" s="42"/>
      <c r="Y100" s="84"/>
      <c r="Z100" s="84"/>
      <c r="AA100" s="84"/>
      <c r="AB100" s="84"/>
      <c r="AC100" s="84"/>
      <c r="AD100" s="84"/>
      <c r="AE100" s="84"/>
      <c r="AF100" s="84"/>
    </row>
    <row r="101" spans="10:32" s="41" customFormat="1" ht="18" customHeight="1" x14ac:dyDescent="0.15">
      <c r="J101" s="42"/>
      <c r="K101" s="42"/>
      <c r="Y101" s="84"/>
      <c r="Z101" s="84"/>
      <c r="AA101" s="84"/>
      <c r="AB101" s="84"/>
      <c r="AC101" s="84"/>
      <c r="AD101" s="84"/>
      <c r="AE101" s="84"/>
      <c r="AF101" s="84"/>
    </row>
    <row r="102" spans="10:32" s="41" customFormat="1" ht="18" customHeight="1" x14ac:dyDescent="0.15">
      <c r="J102" s="42"/>
      <c r="K102" s="42"/>
      <c r="Y102" s="84"/>
      <c r="Z102" s="84"/>
      <c r="AA102" s="84"/>
      <c r="AB102" s="84"/>
      <c r="AC102" s="84"/>
      <c r="AD102" s="84"/>
      <c r="AE102" s="84"/>
      <c r="AF102" s="84"/>
    </row>
    <row r="103" spans="10:32" s="41" customFormat="1" ht="18" customHeight="1" x14ac:dyDescent="0.15">
      <c r="J103" s="42"/>
      <c r="K103" s="42"/>
      <c r="Y103" s="84"/>
      <c r="Z103" s="84"/>
      <c r="AA103" s="84"/>
      <c r="AB103" s="84"/>
      <c r="AC103" s="84"/>
      <c r="AD103" s="84"/>
      <c r="AE103" s="84"/>
      <c r="AF103" s="84"/>
    </row>
    <row r="104" spans="10:32" s="41" customFormat="1" ht="18" customHeight="1" x14ac:dyDescent="0.15">
      <c r="J104" s="42"/>
      <c r="K104" s="42"/>
      <c r="Y104" s="84"/>
      <c r="Z104" s="84"/>
      <c r="AA104" s="84"/>
      <c r="AB104" s="84"/>
      <c r="AC104" s="84"/>
      <c r="AD104" s="84"/>
      <c r="AE104" s="84"/>
      <c r="AF104" s="84"/>
    </row>
    <row r="105" spans="10:32" s="41" customFormat="1" ht="18" customHeight="1" x14ac:dyDescent="0.15">
      <c r="J105" s="42"/>
      <c r="K105" s="42"/>
      <c r="Y105" s="84"/>
      <c r="Z105" s="84"/>
      <c r="AA105" s="84"/>
      <c r="AB105" s="84"/>
      <c r="AC105" s="84"/>
      <c r="AD105" s="84"/>
      <c r="AE105" s="84"/>
      <c r="AF105" s="84"/>
    </row>
    <row r="106" spans="10:32" s="41" customFormat="1" ht="18" customHeight="1" x14ac:dyDescent="0.15">
      <c r="J106" s="42"/>
      <c r="K106" s="42"/>
      <c r="Y106" s="84"/>
      <c r="Z106" s="84"/>
      <c r="AA106" s="84"/>
      <c r="AB106" s="84"/>
      <c r="AC106" s="84"/>
      <c r="AD106" s="84"/>
      <c r="AE106" s="84"/>
      <c r="AF106" s="84"/>
    </row>
    <row r="107" spans="10:32" s="41" customFormat="1" ht="18" customHeight="1" x14ac:dyDescent="0.15">
      <c r="J107" s="42"/>
      <c r="K107" s="42"/>
      <c r="Y107" s="84"/>
      <c r="Z107" s="84"/>
      <c r="AA107" s="84"/>
      <c r="AB107" s="84"/>
      <c r="AC107" s="84"/>
      <c r="AD107" s="84"/>
      <c r="AE107" s="84"/>
      <c r="AF107" s="84"/>
    </row>
    <row r="108" spans="10:32" s="41" customFormat="1" ht="18" customHeight="1" x14ac:dyDescent="0.15">
      <c r="J108" s="42"/>
      <c r="K108" s="42"/>
      <c r="Y108" s="84"/>
      <c r="Z108" s="84"/>
      <c r="AA108" s="84"/>
      <c r="AB108" s="84"/>
      <c r="AC108" s="84"/>
      <c r="AD108" s="84"/>
      <c r="AE108" s="84"/>
      <c r="AF108" s="84"/>
    </row>
    <row r="109" spans="10:32" s="41" customFormat="1" ht="18" customHeight="1" x14ac:dyDescent="0.15">
      <c r="J109" s="42"/>
      <c r="K109" s="42"/>
      <c r="Y109" s="84"/>
      <c r="Z109" s="84"/>
      <c r="AA109" s="84"/>
      <c r="AB109" s="84"/>
      <c r="AC109" s="84"/>
      <c r="AD109" s="84"/>
      <c r="AE109" s="84"/>
      <c r="AF109" s="84"/>
    </row>
    <row r="110" spans="10:32" s="41" customFormat="1" ht="18" customHeight="1" x14ac:dyDescent="0.15">
      <c r="J110" s="42"/>
      <c r="K110" s="42"/>
      <c r="Y110" s="84"/>
      <c r="Z110" s="84"/>
      <c r="AA110" s="84"/>
      <c r="AB110" s="84"/>
      <c r="AC110" s="84"/>
      <c r="AD110" s="84"/>
      <c r="AE110" s="84"/>
      <c r="AF110" s="84"/>
    </row>
    <row r="111" spans="10:32" s="41" customFormat="1" ht="18" customHeight="1" x14ac:dyDescent="0.15">
      <c r="J111" s="42"/>
      <c r="K111" s="42"/>
      <c r="Y111" s="84"/>
      <c r="Z111" s="84"/>
      <c r="AA111" s="84"/>
      <c r="AB111" s="84"/>
      <c r="AC111" s="84"/>
      <c r="AD111" s="84"/>
      <c r="AE111" s="84"/>
      <c r="AF111" s="84"/>
    </row>
    <row r="112" spans="10:32" s="41" customFormat="1" ht="18" customHeight="1" x14ac:dyDescent="0.15">
      <c r="J112" s="42"/>
      <c r="K112" s="42"/>
      <c r="Y112" s="84"/>
      <c r="Z112" s="84"/>
      <c r="AA112" s="84"/>
      <c r="AB112" s="84"/>
      <c r="AC112" s="84"/>
      <c r="AD112" s="84"/>
      <c r="AE112" s="84"/>
      <c r="AF112" s="84"/>
    </row>
    <row r="113" spans="10:32" s="41" customFormat="1" ht="18" customHeight="1" x14ac:dyDescent="0.15">
      <c r="J113" s="42"/>
      <c r="K113" s="42"/>
      <c r="Y113" s="84"/>
      <c r="Z113" s="84"/>
      <c r="AA113" s="84"/>
      <c r="AB113" s="84"/>
      <c r="AC113" s="84"/>
      <c r="AD113" s="84"/>
      <c r="AE113" s="84"/>
      <c r="AF113" s="84"/>
    </row>
    <row r="114" spans="10:32" s="41" customFormat="1" ht="18" customHeight="1" x14ac:dyDescent="0.15">
      <c r="J114" s="42"/>
      <c r="K114" s="42"/>
      <c r="Y114" s="84"/>
      <c r="Z114" s="84"/>
      <c r="AA114" s="84"/>
      <c r="AB114" s="84"/>
      <c r="AC114" s="84"/>
      <c r="AD114" s="84"/>
      <c r="AE114" s="84"/>
      <c r="AF114" s="84"/>
    </row>
    <row r="115" spans="10:32" s="41" customFormat="1" ht="18" customHeight="1" x14ac:dyDescent="0.15">
      <c r="J115" s="42"/>
      <c r="K115" s="42"/>
      <c r="Y115" s="84"/>
      <c r="Z115" s="84"/>
      <c r="AA115" s="84"/>
      <c r="AB115" s="84"/>
      <c r="AC115" s="84"/>
      <c r="AD115" s="84"/>
      <c r="AE115" s="84"/>
      <c r="AF115" s="84"/>
    </row>
    <row r="116" spans="10:32" s="41" customFormat="1" ht="18" customHeight="1" x14ac:dyDescent="0.15">
      <c r="J116" s="42"/>
      <c r="K116" s="42"/>
      <c r="Y116" s="84"/>
      <c r="Z116" s="84"/>
      <c r="AA116" s="84"/>
      <c r="AB116" s="84"/>
      <c r="AC116" s="84"/>
      <c r="AD116" s="84"/>
      <c r="AE116" s="84"/>
      <c r="AF116" s="84"/>
    </row>
    <row r="117" spans="10:32" s="41" customFormat="1" ht="18" customHeight="1" x14ac:dyDescent="0.15">
      <c r="J117" s="42"/>
      <c r="K117" s="42"/>
      <c r="Y117" s="84"/>
      <c r="Z117" s="84"/>
      <c r="AA117" s="84"/>
      <c r="AB117" s="84"/>
      <c r="AC117" s="84"/>
      <c r="AD117" s="84"/>
      <c r="AE117" s="84"/>
      <c r="AF117" s="84"/>
    </row>
    <row r="118" spans="10:32" s="41" customFormat="1" ht="18" customHeight="1" x14ac:dyDescent="0.15">
      <c r="J118" s="42"/>
      <c r="K118" s="42"/>
      <c r="Y118" s="84"/>
      <c r="Z118" s="84"/>
      <c r="AA118" s="84"/>
      <c r="AB118" s="84"/>
      <c r="AC118" s="84"/>
      <c r="AD118" s="84"/>
      <c r="AE118" s="84"/>
      <c r="AF118" s="84"/>
    </row>
    <row r="119" spans="10:32" s="41" customFormat="1" ht="18" customHeight="1" x14ac:dyDescent="0.15">
      <c r="J119" s="42"/>
      <c r="K119" s="42"/>
      <c r="Y119" s="84"/>
      <c r="Z119" s="84"/>
      <c r="AA119" s="84"/>
      <c r="AB119" s="84"/>
      <c r="AC119" s="84"/>
      <c r="AD119" s="84"/>
      <c r="AE119" s="84"/>
      <c r="AF119" s="84"/>
    </row>
    <row r="120" spans="10:32" s="41" customFormat="1" ht="18" customHeight="1" x14ac:dyDescent="0.15">
      <c r="J120" s="42"/>
      <c r="K120" s="42"/>
      <c r="Y120" s="84"/>
      <c r="Z120" s="84"/>
      <c r="AA120" s="84"/>
      <c r="AB120" s="84"/>
      <c r="AC120" s="84"/>
      <c r="AD120" s="84"/>
      <c r="AE120" s="84"/>
      <c r="AF120" s="84"/>
    </row>
    <row r="121" spans="10:32" s="41" customFormat="1" ht="18" customHeight="1" x14ac:dyDescent="0.15">
      <c r="J121" s="42"/>
      <c r="K121" s="42"/>
      <c r="Y121" s="84"/>
      <c r="Z121" s="84"/>
      <c r="AA121" s="84"/>
      <c r="AB121" s="84"/>
      <c r="AC121" s="84"/>
      <c r="AD121" s="84"/>
      <c r="AE121" s="84"/>
      <c r="AF121" s="84"/>
    </row>
    <row r="122" spans="10:32" s="41" customFormat="1" ht="18" customHeight="1" x14ac:dyDescent="0.15">
      <c r="J122" s="42"/>
      <c r="K122" s="42"/>
      <c r="Y122" s="84"/>
      <c r="Z122" s="84"/>
      <c r="AA122" s="84"/>
      <c r="AB122" s="84"/>
      <c r="AC122" s="84"/>
      <c r="AD122" s="84"/>
      <c r="AE122" s="84"/>
      <c r="AF122" s="84"/>
    </row>
    <row r="123" spans="10:32" s="41" customFormat="1" ht="18" customHeight="1" x14ac:dyDescent="0.15">
      <c r="J123" s="42"/>
      <c r="K123" s="42"/>
      <c r="Y123" s="84"/>
      <c r="Z123" s="84"/>
      <c r="AA123" s="84"/>
      <c r="AB123" s="84"/>
      <c r="AC123" s="84"/>
      <c r="AD123" s="84"/>
      <c r="AE123" s="84"/>
      <c r="AF123" s="84"/>
    </row>
    <row r="124" spans="10:32" s="41" customFormat="1" ht="18" customHeight="1" x14ac:dyDescent="0.15">
      <c r="J124" s="42"/>
      <c r="K124" s="42"/>
      <c r="Y124" s="84"/>
      <c r="Z124" s="84"/>
      <c r="AA124" s="84"/>
      <c r="AB124" s="84"/>
      <c r="AC124" s="84"/>
      <c r="AD124" s="84"/>
      <c r="AE124" s="84"/>
      <c r="AF124" s="84"/>
    </row>
    <row r="125" spans="10:32" s="41" customFormat="1" ht="18" customHeight="1" x14ac:dyDescent="0.15">
      <c r="J125" s="42"/>
      <c r="K125" s="42"/>
      <c r="Y125" s="84"/>
      <c r="Z125" s="84"/>
      <c r="AA125" s="84"/>
      <c r="AB125" s="84"/>
      <c r="AC125" s="84"/>
      <c r="AD125" s="84"/>
      <c r="AE125" s="84"/>
      <c r="AF125" s="84"/>
    </row>
    <row r="126" spans="10:32" s="41" customFormat="1" ht="18" customHeight="1" x14ac:dyDescent="0.15">
      <c r="J126" s="42"/>
      <c r="K126" s="42"/>
      <c r="Y126" s="84"/>
      <c r="Z126" s="84"/>
      <c r="AA126" s="84"/>
      <c r="AB126" s="84"/>
      <c r="AC126" s="84"/>
      <c r="AD126" s="84"/>
      <c r="AE126" s="84"/>
      <c r="AF126" s="84"/>
    </row>
    <row r="127" spans="10:32" s="41" customFormat="1" ht="18" customHeight="1" x14ac:dyDescent="0.15">
      <c r="J127" s="42"/>
      <c r="K127" s="42"/>
      <c r="Y127" s="84"/>
      <c r="Z127" s="84"/>
      <c r="AA127" s="84"/>
      <c r="AB127" s="84"/>
      <c r="AC127" s="84"/>
      <c r="AD127" s="84"/>
      <c r="AE127" s="84"/>
      <c r="AF127" s="84"/>
    </row>
    <row r="128" spans="10:32" s="41" customFormat="1" ht="18" customHeight="1" x14ac:dyDescent="0.15">
      <c r="J128" s="42"/>
      <c r="K128" s="42"/>
      <c r="Y128" s="84"/>
      <c r="Z128" s="84"/>
      <c r="AA128" s="84"/>
      <c r="AB128" s="84"/>
      <c r="AC128" s="84"/>
      <c r="AD128" s="84"/>
      <c r="AE128" s="84"/>
      <c r="AF128" s="84"/>
    </row>
    <row r="129" spans="10:32" s="41" customFormat="1" ht="18" customHeight="1" x14ac:dyDescent="0.15">
      <c r="J129" s="42"/>
      <c r="K129" s="42"/>
      <c r="Y129" s="84"/>
      <c r="Z129" s="84"/>
      <c r="AA129" s="84"/>
      <c r="AB129" s="84"/>
      <c r="AC129" s="84"/>
      <c r="AD129" s="84"/>
      <c r="AE129" s="84"/>
      <c r="AF129" s="84"/>
    </row>
    <row r="130" spans="10:32" s="41" customFormat="1" ht="18" customHeight="1" x14ac:dyDescent="0.15">
      <c r="J130" s="42"/>
      <c r="K130" s="42"/>
      <c r="Y130" s="84"/>
      <c r="Z130" s="84"/>
      <c r="AA130" s="84"/>
      <c r="AB130" s="84"/>
      <c r="AC130" s="84"/>
      <c r="AD130" s="84"/>
      <c r="AE130" s="84"/>
      <c r="AF130" s="84"/>
    </row>
    <row r="131" spans="10:32" s="41" customFormat="1" ht="18" customHeight="1" x14ac:dyDescent="0.15">
      <c r="J131" s="42"/>
      <c r="K131" s="42"/>
      <c r="Y131" s="84"/>
      <c r="Z131" s="84"/>
      <c r="AA131" s="84"/>
      <c r="AB131" s="84"/>
      <c r="AC131" s="84"/>
      <c r="AD131" s="84"/>
      <c r="AE131" s="84"/>
      <c r="AF131" s="84"/>
    </row>
    <row r="132" spans="10:32" s="41" customFormat="1" ht="18" customHeight="1" x14ac:dyDescent="0.15">
      <c r="J132" s="42"/>
      <c r="K132" s="42"/>
      <c r="Y132" s="84"/>
      <c r="Z132" s="84"/>
      <c r="AA132" s="84"/>
      <c r="AB132" s="84"/>
      <c r="AC132" s="84"/>
      <c r="AD132" s="84"/>
      <c r="AE132" s="84"/>
      <c r="AF132" s="84"/>
    </row>
    <row r="133" spans="10:32" s="41" customFormat="1" ht="18" customHeight="1" x14ac:dyDescent="0.15">
      <c r="J133" s="42"/>
      <c r="K133" s="42"/>
      <c r="Y133" s="84"/>
      <c r="Z133" s="84"/>
      <c r="AA133" s="84"/>
      <c r="AB133" s="84"/>
      <c r="AC133" s="84"/>
      <c r="AD133" s="84"/>
      <c r="AE133" s="84"/>
      <c r="AF133" s="84"/>
    </row>
    <row r="134" spans="10:32" s="41" customFormat="1" ht="18" customHeight="1" x14ac:dyDescent="0.15">
      <c r="J134" s="42"/>
      <c r="K134" s="42"/>
      <c r="Y134" s="84"/>
      <c r="Z134" s="84"/>
      <c r="AA134" s="84"/>
      <c r="AB134" s="84"/>
      <c r="AC134" s="84"/>
      <c r="AD134" s="84"/>
      <c r="AE134" s="84"/>
      <c r="AF134" s="84"/>
    </row>
    <row r="135" spans="10:32" s="41" customFormat="1" ht="18" customHeight="1" x14ac:dyDescent="0.15">
      <c r="J135" s="42"/>
      <c r="K135" s="42"/>
      <c r="Y135" s="84"/>
      <c r="Z135" s="84"/>
      <c r="AA135" s="84"/>
      <c r="AB135" s="84"/>
      <c r="AC135" s="84"/>
      <c r="AD135" s="84"/>
      <c r="AE135" s="84"/>
      <c r="AF135" s="84"/>
    </row>
    <row r="136" spans="10:32" s="41" customFormat="1" ht="18" customHeight="1" x14ac:dyDescent="0.15">
      <c r="J136" s="42"/>
      <c r="K136" s="42"/>
      <c r="Y136" s="84"/>
      <c r="Z136" s="84"/>
      <c r="AA136" s="84"/>
      <c r="AB136" s="84"/>
      <c r="AC136" s="84"/>
      <c r="AD136" s="84"/>
      <c r="AE136" s="84"/>
      <c r="AF136" s="84"/>
    </row>
    <row r="137" spans="10:32" s="41" customFormat="1" ht="18" customHeight="1" x14ac:dyDescent="0.15">
      <c r="J137" s="42"/>
      <c r="K137" s="42"/>
      <c r="Y137" s="84"/>
      <c r="Z137" s="84"/>
      <c r="AA137" s="84"/>
      <c r="AB137" s="84"/>
      <c r="AC137" s="84"/>
      <c r="AD137" s="84"/>
      <c r="AE137" s="84"/>
      <c r="AF137" s="84"/>
    </row>
    <row r="138" spans="10:32" s="41" customFormat="1" ht="18" customHeight="1" x14ac:dyDescent="0.15">
      <c r="J138" s="42"/>
      <c r="K138" s="42"/>
      <c r="Y138" s="84"/>
      <c r="Z138" s="84"/>
      <c r="AA138" s="84"/>
      <c r="AB138" s="84"/>
      <c r="AC138" s="84"/>
      <c r="AD138" s="84"/>
      <c r="AE138" s="84"/>
      <c r="AF138" s="84"/>
    </row>
    <row r="139" spans="10:32" s="41" customFormat="1" ht="18" customHeight="1" x14ac:dyDescent="0.15">
      <c r="J139" s="42"/>
      <c r="K139" s="42"/>
      <c r="Y139" s="84"/>
      <c r="Z139" s="84"/>
      <c r="AA139" s="84"/>
      <c r="AB139" s="84"/>
      <c r="AC139" s="84"/>
      <c r="AD139" s="84"/>
      <c r="AE139" s="84"/>
      <c r="AF139" s="84"/>
    </row>
    <row r="140" spans="10:32" s="41" customFormat="1" ht="18" customHeight="1" x14ac:dyDescent="0.15">
      <c r="J140" s="42"/>
      <c r="K140" s="42"/>
      <c r="Y140" s="84"/>
      <c r="Z140" s="84"/>
      <c r="AA140" s="84"/>
      <c r="AB140" s="84"/>
      <c r="AC140" s="84"/>
      <c r="AD140" s="84"/>
      <c r="AE140" s="84"/>
      <c r="AF140" s="84"/>
    </row>
    <row r="141" spans="10:32" s="41" customFormat="1" ht="18" customHeight="1" x14ac:dyDescent="0.15">
      <c r="J141" s="42"/>
      <c r="K141" s="42"/>
      <c r="Y141" s="84"/>
      <c r="Z141" s="84"/>
      <c r="AA141" s="84"/>
      <c r="AB141" s="84"/>
      <c r="AC141" s="84"/>
      <c r="AD141" s="84"/>
      <c r="AE141" s="84"/>
      <c r="AF141" s="84"/>
    </row>
    <row r="142" spans="10:32" s="41" customFormat="1" ht="18" customHeight="1" x14ac:dyDescent="0.15">
      <c r="J142" s="42"/>
      <c r="K142" s="42"/>
      <c r="Y142" s="84"/>
      <c r="Z142" s="84"/>
      <c r="AA142" s="84"/>
      <c r="AB142" s="84"/>
      <c r="AC142" s="84"/>
      <c r="AD142" s="84"/>
      <c r="AE142" s="84"/>
      <c r="AF142" s="84"/>
    </row>
    <row r="143" spans="10:32" s="41" customFormat="1" ht="18" customHeight="1" x14ac:dyDescent="0.15">
      <c r="J143" s="42"/>
      <c r="K143" s="42"/>
      <c r="Y143" s="84"/>
      <c r="Z143" s="84"/>
      <c r="AA143" s="84"/>
      <c r="AB143" s="84"/>
      <c r="AC143" s="84"/>
      <c r="AD143" s="84"/>
      <c r="AE143" s="84"/>
      <c r="AF143" s="84"/>
    </row>
    <row r="144" spans="10:32" s="41" customFormat="1" ht="18" customHeight="1" x14ac:dyDescent="0.15">
      <c r="J144" s="42"/>
      <c r="K144" s="42"/>
      <c r="Y144" s="84"/>
      <c r="Z144" s="84"/>
      <c r="AA144" s="84"/>
      <c r="AB144" s="84"/>
      <c r="AC144" s="84"/>
      <c r="AD144" s="84"/>
      <c r="AE144" s="84"/>
      <c r="AF144" s="84"/>
    </row>
    <row r="145" spans="10:32" s="41" customFormat="1" ht="18" customHeight="1" x14ac:dyDescent="0.15">
      <c r="J145" s="42"/>
      <c r="K145" s="42"/>
      <c r="Y145" s="84"/>
      <c r="Z145" s="84"/>
      <c r="AA145" s="84"/>
      <c r="AB145" s="84"/>
      <c r="AC145" s="84"/>
      <c r="AD145" s="84"/>
      <c r="AE145" s="84"/>
      <c r="AF145" s="84"/>
    </row>
    <row r="146" spans="10:32" s="41" customFormat="1" ht="18" customHeight="1" x14ac:dyDescent="0.15">
      <c r="J146" s="42"/>
      <c r="K146" s="42"/>
      <c r="Y146" s="84"/>
      <c r="Z146" s="84"/>
      <c r="AA146" s="84"/>
      <c r="AB146" s="84"/>
      <c r="AC146" s="84"/>
      <c r="AD146" s="84"/>
      <c r="AE146" s="84"/>
      <c r="AF146" s="84"/>
    </row>
    <row r="147" spans="10:32" s="41" customFormat="1" ht="18" customHeight="1" x14ac:dyDescent="0.15">
      <c r="J147" s="42"/>
      <c r="K147" s="42"/>
      <c r="Y147" s="84"/>
      <c r="Z147" s="84"/>
      <c r="AA147" s="84"/>
      <c r="AB147" s="84"/>
      <c r="AC147" s="84"/>
      <c r="AD147" s="84"/>
      <c r="AE147" s="84"/>
      <c r="AF147" s="84"/>
    </row>
    <row r="148" spans="10:32" s="41" customFormat="1" ht="18" customHeight="1" x14ac:dyDescent="0.15">
      <c r="J148" s="42"/>
      <c r="K148" s="42"/>
      <c r="Y148" s="84"/>
      <c r="Z148" s="84"/>
      <c r="AA148" s="84"/>
      <c r="AB148" s="84"/>
      <c r="AC148" s="84"/>
      <c r="AD148" s="84"/>
      <c r="AE148" s="84"/>
      <c r="AF148" s="84"/>
    </row>
    <row r="149" spans="10:32" s="41" customFormat="1" ht="18" customHeight="1" x14ac:dyDescent="0.15">
      <c r="J149" s="42"/>
      <c r="K149" s="42"/>
      <c r="Y149" s="84"/>
      <c r="Z149" s="84"/>
      <c r="AA149" s="84"/>
      <c r="AB149" s="84"/>
      <c r="AC149" s="84"/>
      <c r="AD149" s="84"/>
      <c r="AE149" s="84"/>
      <c r="AF149" s="84"/>
    </row>
    <row r="150" spans="10:32" s="41" customFormat="1" ht="18" customHeight="1" x14ac:dyDescent="0.15">
      <c r="J150" s="42"/>
      <c r="K150" s="42"/>
      <c r="Y150" s="84"/>
      <c r="Z150" s="84"/>
      <c r="AA150" s="84"/>
      <c r="AB150" s="84"/>
      <c r="AC150" s="84"/>
      <c r="AD150" s="84"/>
      <c r="AE150" s="84"/>
      <c r="AF150" s="84"/>
    </row>
    <row r="151" spans="10:32" s="41" customFormat="1" ht="18" customHeight="1" x14ac:dyDescent="0.15">
      <c r="J151" s="42"/>
      <c r="K151" s="42"/>
      <c r="Y151" s="84"/>
      <c r="Z151" s="84"/>
      <c r="AA151" s="84"/>
      <c r="AB151" s="84"/>
      <c r="AC151" s="84"/>
      <c r="AD151" s="84"/>
      <c r="AE151" s="84"/>
      <c r="AF151" s="84"/>
    </row>
    <row r="152" spans="10:32" s="41" customFormat="1" ht="18" customHeight="1" x14ac:dyDescent="0.15">
      <c r="J152" s="42"/>
      <c r="K152" s="42"/>
      <c r="Y152" s="84"/>
      <c r="Z152" s="84"/>
      <c r="AA152" s="84"/>
      <c r="AB152" s="84"/>
      <c r="AC152" s="84"/>
      <c r="AD152" s="84"/>
      <c r="AE152" s="84"/>
      <c r="AF152" s="84"/>
    </row>
    <row r="153" spans="10:32" s="41" customFormat="1" ht="18" customHeight="1" x14ac:dyDescent="0.15">
      <c r="J153" s="42"/>
      <c r="K153" s="42"/>
      <c r="Y153" s="84"/>
      <c r="Z153" s="84"/>
      <c r="AA153" s="84"/>
      <c r="AB153" s="84"/>
      <c r="AC153" s="84"/>
      <c r="AD153" s="84"/>
      <c r="AE153" s="84"/>
      <c r="AF153" s="84"/>
    </row>
    <row r="154" spans="10:32" s="41" customFormat="1" ht="18" customHeight="1" x14ac:dyDescent="0.15">
      <c r="J154" s="42"/>
      <c r="K154" s="42"/>
      <c r="Y154" s="84"/>
      <c r="Z154" s="84"/>
      <c r="AA154" s="84"/>
      <c r="AB154" s="84"/>
      <c r="AC154" s="84"/>
      <c r="AD154" s="84"/>
      <c r="AE154" s="84"/>
      <c r="AF154" s="84"/>
    </row>
    <row r="155" spans="10:32" s="41" customFormat="1" ht="18" customHeight="1" x14ac:dyDescent="0.15">
      <c r="J155" s="42"/>
      <c r="K155" s="42"/>
      <c r="Y155" s="84"/>
      <c r="Z155" s="84"/>
      <c r="AA155" s="84"/>
      <c r="AB155" s="84"/>
      <c r="AC155" s="84"/>
      <c r="AD155" s="84"/>
      <c r="AE155" s="84"/>
      <c r="AF155" s="84"/>
    </row>
    <row r="156" spans="10:32" s="41" customFormat="1" ht="18" customHeight="1" x14ac:dyDescent="0.15">
      <c r="J156" s="42"/>
      <c r="K156" s="42"/>
      <c r="Y156" s="84"/>
      <c r="Z156" s="84"/>
      <c r="AA156" s="84"/>
      <c r="AB156" s="84"/>
      <c r="AC156" s="84"/>
      <c r="AD156" s="84"/>
      <c r="AE156" s="84"/>
      <c r="AF156" s="84"/>
    </row>
    <row r="157" spans="10:32" s="41" customFormat="1" ht="18" customHeight="1" x14ac:dyDescent="0.15">
      <c r="J157" s="42"/>
      <c r="K157" s="42"/>
      <c r="Y157" s="84"/>
      <c r="Z157" s="84"/>
      <c r="AA157" s="84"/>
      <c r="AB157" s="84"/>
      <c r="AC157" s="84"/>
      <c r="AD157" s="84"/>
      <c r="AE157" s="84"/>
      <c r="AF157" s="84"/>
    </row>
    <row r="158" spans="10:32" s="41" customFormat="1" ht="18" customHeight="1" x14ac:dyDescent="0.15">
      <c r="J158" s="42"/>
      <c r="K158" s="42"/>
      <c r="Y158" s="84"/>
      <c r="Z158" s="84"/>
      <c r="AA158" s="84"/>
      <c r="AB158" s="84"/>
      <c r="AC158" s="84"/>
      <c r="AD158" s="84"/>
      <c r="AE158" s="84"/>
      <c r="AF158" s="84"/>
    </row>
    <row r="159" spans="10:32" s="41" customFormat="1" ht="18" customHeight="1" x14ac:dyDescent="0.15">
      <c r="J159" s="42"/>
      <c r="K159" s="42"/>
      <c r="Y159" s="84"/>
      <c r="Z159" s="84"/>
      <c r="AA159" s="84"/>
      <c r="AB159" s="84"/>
      <c r="AC159" s="84"/>
      <c r="AD159" s="84"/>
      <c r="AE159" s="84"/>
      <c r="AF159" s="84"/>
    </row>
    <row r="160" spans="10:32" s="41" customFormat="1" ht="18" customHeight="1" x14ac:dyDescent="0.15">
      <c r="J160" s="42"/>
      <c r="K160" s="42"/>
      <c r="Y160" s="84"/>
      <c r="Z160" s="84"/>
      <c r="AA160" s="84"/>
      <c r="AB160" s="84"/>
      <c r="AC160" s="84"/>
      <c r="AD160" s="84"/>
      <c r="AE160" s="84"/>
      <c r="AF160" s="84"/>
    </row>
    <row r="161" spans="10:32" s="41" customFormat="1" ht="18" customHeight="1" x14ac:dyDescent="0.15">
      <c r="J161" s="42"/>
      <c r="K161" s="42"/>
      <c r="Y161" s="84"/>
      <c r="Z161" s="84"/>
      <c r="AA161" s="84"/>
      <c r="AB161" s="84"/>
      <c r="AC161" s="84"/>
      <c r="AD161" s="84"/>
      <c r="AE161" s="84"/>
      <c r="AF161" s="84"/>
    </row>
    <row r="162" spans="10:32" s="41" customFormat="1" ht="18" customHeight="1" x14ac:dyDescent="0.15">
      <c r="J162" s="42"/>
      <c r="K162" s="42"/>
      <c r="Y162" s="84"/>
      <c r="Z162" s="84"/>
      <c r="AA162" s="84"/>
      <c r="AB162" s="84"/>
      <c r="AC162" s="84"/>
      <c r="AD162" s="84"/>
      <c r="AE162" s="84"/>
      <c r="AF162" s="84"/>
    </row>
    <row r="163" spans="10:32" s="41" customFormat="1" ht="18" customHeight="1" x14ac:dyDescent="0.15">
      <c r="J163" s="42"/>
      <c r="K163" s="42"/>
      <c r="Y163" s="84"/>
      <c r="Z163" s="84"/>
      <c r="AA163" s="84"/>
      <c r="AB163" s="84"/>
      <c r="AC163" s="84"/>
      <c r="AD163" s="84"/>
      <c r="AE163" s="84"/>
      <c r="AF163" s="84"/>
    </row>
    <row r="164" spans="10:32" s="41" customFormat="1" ht="18" customHeight="1" x14ac:dyDescent="0.15">
      <c r="J164" s="42"/>
      <c r="K164" s="42"/>
      <c r="Y164" s="84"/>
      <c r="Z164" s="84"/>
      <c r="AA164" s="84"/>
      <c r="AB164" s="84"/>
      <c r="AC164" s="84"/>
      <c r="AD164" s="84"/>
      <c r="AE164" s="84"/>
      <c r="AF164" s="84"/>
    </row>
    <row r="165" spans="10:32" s="41" customFormat="1" ht="18" customHeight="1" x14ac:dyDescent="0.15">
      <c r="J165" s="42"/>
      <c r="K165" s="42"/>
      <c r="Y165" s="84"/>
      <c r="Z165" s="84"/>
      <c r="AA165" s="84"/>
      <c r="AB165" s="84"/>
      <c r="AC165" s="84"/>
      <c r="AD165" s="84"/>
      <c r="AE165" s="84"/>
      <c r="AF165" s="84"/>
    </row>
    <row r="166" spans="10:32" s="41" customFormat="1" ht="18" customHeight="1" x14ac:dyDescent="0.15">
      <c r="J166" s="42"/>
      <c r="K166" s="42"/>
      <c r="Y166" s="84"/>
      <c r="Z166" s="84"/>
      <c r="AA166" s="84"/>
      <c r="AB166" s="84"/>
      <c r="AC166" s="84"/>
      <c r="AD166" s="84"/>
      <c r="AE166" s="84"/>
      <c r="AF166" s="84"/>
    </row>
    <row r="167" spans="10:32" s="41" customFormat="1" ht="18" customHeight="1" x14ac:dyDescent="0.15">
      <c r="J167" s="42"/>
      <c r="K167" s="42"/>
      <c r="Y167" s="84"/>
      <c r="Z167" s="84"/>
      <c r="AA167" s="84"/>
      <c r="AB167" s="84"/>
      <c r="AC167" s="84"/>
      <c r="AD167" s="84"/>
      <c r="AE167" s="84"/>
      <c r="AF167" s="84"/>
    </row>
    <row r="168" spans="10:32" s="41" customFormat="1" ht="18" customHeight="1" x14ac:dyDescent="0.15">
      <c r="J168" s="42"/>
      <c r="K168" s="42"/>
      <c r="Y168" s="84"/>
      <c r="Z168" s="84"/>
      <c r="AA168" s="84"/>
      <c r="AB168" s="84"/>
      <c r="AC168" s="84"/>
      <c r="AD168" s="84"/>
      <c r="AE168" s="84"/>
      <c r="AF168" s="84"/>
    </row>
    <row r="169" spans="10:32" s="41" customFormat="1" ht="18" customHeight="1" x14ac:dyDescent="0.15">
      <c r="J169" s="42"/>
      <c r="K169" s="42"/>
      <c r="Y169" s="84"/>
      <c r="Z169" s="84"/>
      <c r="AA169" s="84"/>
      <c r="AB169" s="84"/>
      <c r="AC169" s="84"/>
      <c r="AD169" s="84"/>
      <c r="AE169" s="84"/>
      <c r="AF169" s="84"/>
    </row>
    <row r="170" spans="10:32" s="41" customFormat="1" ht="18" customHeight="1" x14ac:dyDescent="0.15">
      <c r="J170" s="42"/>
      <c r="K170" s="42"/>
      <c r="Y170" s="84"/>
      <c r="Z170" s="84"/>
      <c r="AA170" s="84"/>
      <c r="AB170" s="84"/>
      <c r="AC170" s="84"/>
      <c r="AD170" s="84"/>
      <c r="AE170" s="84"/>
      <c r="AF170" s="84"/>
    </row>
    <row r="171" spans="10:32" s="41" customFormat="1" ht="18" customHeight="1" x14ac:dyDescent="0.15">
      <c r="J171" s="42"/>
      <c r="K171" s="42"/>
      <c r="Y171" s="84"/>
      <c r="Z171" s="84"/>
      <c r="AA171" s="84"/>
      <c r="AB171" s="84"/>
      <c r="AC171" s="84"/>
      <c r="AD171" s="84"/>
      <c r="AE171" s="84"/>
      <c r="AF171" s="84"/>
    </row>
    <row r="172" spans="10:32" s="41" customFormat="1" ht="18" customHeight="1" x14ac:dyDescent="0.15">
      <c r="J172" s="42"/>
      <c r="K172" s="42"/>
      <c r="Y172" s="84"/>
      <c r="Z172" s="84"/>
      <c r="AA172" s="84"/>
      <c r="AB172" s="84"/>
      <c r="AC172" s="84"/>
      <c r="AD172" s="84"/>
      <c r="AE172" s="84"/>
      <c r="AF172" s="84"/>
    </row>
    <row r="173" spans="10:32" s="41" customFormat="1" ht="18" customHeight="1" x14ac:dyDescent="0.15">
      <c r="J173" s="42"/>
      <c r="K173" s="42"/>
      <c r="Y173" s="84"/>
      <c r="Z173" s="84"/>
      <c r="AA173" s="84"/>
      <c r="AB173" s="84"/>
      <c r="AC173" s="84"/>
      <c r="AD173" s="84"/>
      <c r="AE173" s="84"/>
      <c r="AF173" s="84"/>
    </row>
    <row r="174" spans="10:32" s="41" customFormat="1" ht="18" customHeight="1" x14ac:dyDescent="0.15">
      <c r="J174" s="42"/>
      <c r="K174" s="42"/>
      <c r="Y174" s="84"/>
      <c r="Z174" s="84"/>
      <c r="AA174" s="84"/>
      <c r="AB174" s="84"/>
      <c r="AC174" s="84"/>
      <c r="AD174" s="84"/>
      <c r="AE174" s="84"/>
      <c r="AF174" s="84"/>
    </row>
    <row r="175" spans="10:32" s="41" customFormat="1" ht="18" customHeight="1" x14ac:dyDescent="0.15">
      <c r="J175" s="42"/>
      <c r="K175" s="42"/>
      <c r="Y175" s="84"/>
      <c r="Z175" s="84"/>
      <c r="AA175" s="84"/>
      <c r="AB175" s="84"/>
      <c r="AC175" s="84"/>
      <c r="AD175" s="84"/>
      <c r="AE175" s="84"/>
      <c r="AF175" s="84"/>
    </row>
    <row r="176" spans="10:32" s="41" customFormat="1" ht="18" customHeight="1" x14ac:dyDescent="0.15">
      <c r="J176" s="42"/>
      <c r="K176" s="42"/>
      <c r="Y176" s="84"/>
      <c r="Z176" s="84"/>
      <c r="AA176" s="84"/>
      <c r="AB176" s="84"/>
      <c r="AC176" s="84"/>
      <c r="AD176" s="84"/>
      <c r="AE176" s="84"/>
      <c r="AF176" s="84"/>
    </row>
    <row r="177" spans="10:32" s="41" customFormat="1" ht="18" customHeight="1" x14ac:dyDescent="0.15">
      <c r="J177" s="42"/>
      <c r="K177" s="42"/>
      <c r="Y177" s="84"/>
      <c r="Z177" s="84"/>
      <c r="AA177" s="84"/>
      <c r="AB177" s="84"/>
      <c r="AC177" s="84"/>
      <c r="AD177" s="84"/>
      <c r="AE177" s="84"/>
      <c r="AF177" s="84"/>
    </row>
    <row r="178" spans="10:32" s="41" customFormat="1" ht="18" customHeight="1" x14ac:dyDescent="0.15">
      <c r="J178" s="42"/>
      <c r="K178" s="42"/>
      <c r="Y178" s="84"/>
      <c r="Z178" s="84"/>
      <c r="AA178" s="84"/>
      <c r="AB178" s="84"/>
      <c r="AC178" s="84"/>
      <c r="AD178" s="84"/>
      <c r="AE178" s="84"/>
      <c r="AF178" s="84"/>
    </row>
    <row r="179" spans="10:32" s="41" customFormat="1" ht="18" customHeight="1" x14ac:dyDescent="0.15">
      <c r="J179" s="42"/>
      <c r="K179" s="42"/>
      <c r="Y179" s="84"/>
      <c r="Z179" s="84"/>
      <c r="AA179" s="84"/>
      <c r="AB179" s="84"/>
      <c r="AC179" s="84"/>
      <c r="AD179" s="84"/>
      <c r="AE179" s="84"/>
      <c r="AF179" s="84"/>
    </row>
    <row r="180" spans="10:32" s="41" customFormat="1" ht="18" customHeight="1" x14ac:dyDescent="0.15">
      <c r="J180" s="42"/>
      <c r="K180" s="42"/>
      <c r="Y180" s="84"/>
      <c r="Z180" s="84"/>
      <c r="AA180" s="84"/>
      <c r="AB180" s="84"/>
      <c r="AC180" s="84"/>
      <c r="AD180" s="84"/>
      <c r="AE180" s="84"/>
      <c r="AF180" s="84"/>
    </row>
    <row r="181" spans="10:32" s="41" customFormat="1" ht="18" customHeight="1" x14ac:dyDescent="0.15">
      <c r="J181" s="42"/>
      <c r="K181" s="42"/>
      <c r="Y181" s="84"/>
      <c r="Z181" s="84"/>
      <c r="AA181" s="84"/>
      <c r="AB181" s="84"/>
      <c r="AC181" s="84"/>
      <c r="AD181" s="84"/>
      <c r="AE181" s="84"/>
      <c r="AF181" s="84"/>
    </row>
    <row r="182" spans="10:32" s="41" customFormat="1" ht="18" customHeight="1" x14ac:dyDescent="0.15">
      <c r="J182" s="42"/>
      <c r="K182" s="42"/>
      <c r="Y182" s="84"/>
      <c r="Z182" s="84"/>
      <c r="AA182" s="84"/>
      <c r="AB182" s="84"/>
      <c r="AC182" s="84"/>
      <c r="AD182" s="84"/>
      <c r="AE182" s="84"/>
      <c r="AF182" s="84"/>
    </row>
    <row r="183" spans="10:32" s="41" customFormat="1" ht="18" customHeight="1" x14ac:dyDescent="0.15">
      <c r="J183" s="42"/>
      <c r="K183" s="42"/>
      <c r="Y183" s="84"/>
      <c r="Z183" s="84"/>
      <c r="AA183" s="84"/>
      <c r="AB183" s="84"/>
      <c r="AC183" s="84"/>
      <c r="AD183" s="84"/>
      <c r="AE183" s="84"/>
      <c r="AF183" s="84"/>
    </row>
    <row r="184" spans="10:32" s="41" customFormat="1" ht="18" customHeight="1" x14ac:dyDescent="0.15">
      <c r="J184" s="42"/>
      <c r="K184" s="42"/>
      <c r="Y184" s="84"/>
      <c r="Z184" s="84"/>
      <c r="AA184" s="84"/>
      <c r="AB184" s="84"/>
      <c r="AC184" s="84"/>
      <c r="AD184" s="84"/>
      <c r="AE184" s="84"/>
      <c r="AF184" s="84"/>
    </row>
    <row r="185" spans="10:32" s="41" customFormat="1" ht="18" customHeight="1" x14ac:dyDescent="0.15">
      <c r="J185" s="42"/>
      <c r="K185" s="42"/>
      <c r="Y185" s="84"/>
      <c r="Z185" s="84"/>
      <c r="AA185" s="84"/>
      <c r="AB185" s="84"/>
      <c r="AC185" s="84"/>
      <c r="AD185" s="84"/>
      <c r="AE185" s="84"/>
      <c r="AF185" s="84"/>
    </row>
    <row r="186" spans="10:32" s="41" customFormat="1" ht="18" customHeight="1" x14ac:dyDescent="0.15">
      <c r="J186" s="42"/>
      <c r="K186" s="42"/>
      <c r="Y186" s="84"/>
      <c r="Z186" s="84"/>
      <c r="AA186" s="84"/>
      <c r="AB186" s="84"/>
      <c r="AC186" s="84"/>
      <c r="AD186" s="84"/>
      <c r="AE186" s="84"/>
      <c r="AF186" s="84"/>
    </row>
    <row r="187" spans="10:32" s="41" customFormat="1" ht="18" customHeight="1" x14ac:dyDescent="0.15">
      <c r="J187" s="42"/>
      <c r="K187" s="42"/>
      <c r="Y187" s="84"/>
      <c r="Z187" s="84"/>
      <c r="AA187" s="84"/>
      <c r="AB187" s="84"/>
      <c r="AC187" s="84"/>
      <c r="AD187" s="84"/>
      <c r="AE187" s="84"/>
      <c r="AF187" s="84"/>
    </row>
    <row r="188" spans="10:32" s="41" customFormat="1" ht="18" customHeight="1" x14ac:dyDescent="0.15">
      <c r="J188" s="42"/>
      <c r="K188" s="42"/>
      <c r="Y188" s="84"/>
      <c r="Z188" s="84"/>
      <c r="AA188" s="84"/>
      <c r="AB188" s="84"/>
      <c r="AC188" s="84"/>
      <c r="AD188" s="84"/>
      <c r="AE188" s="84"/>
      <c r="AF188" s="84"/>
    </row>
    <row r="189" spans="10:32" s="41" customFormat="1" ht="18" customHeight="1" x14ac:dyDescent="0.15">
      <c r="J189" s="42"/>
      <c r="K189" s="42"/>
      <c r="Y189" s="84"/>
      <c r="Z189" s="84"/>
      <c r="AA189" s="84"/>
      <c r="AB189" s="84"/>
      <c r="AC189" s="84"/>
      <c r="AD189" s="84"/>
      <c r="AE189" s="84"/>
      <c r="AF189" s="84"/>
    </row>
    <row r="190" spans="10:32" s="41" customFormat="1" ht="18" customHeight="1" x14ac:dyDescent="0.15">
      <c r="J190" s="42"/>
      <c r="K190" s="42"/>
      <c r="Y190" s="84"/>
      <c r="Z190" s="84"/>
      <c r="AA190" s="84"/>
      <c r="AB190" s="84"/>
      <c r="AC190" s="84"/>
      <c r="AD190" s="84"/>
      <c r="AE190" s="84"/>
      <c r="AF190" s="84"/>
    </row>
    <row r="191" spans="10:32" s="41" customFormat="1" ht="18" customHeight="1" x14ac:dyDescent="0.15">
      <c r="J191" s="42"/>
      <c r="K191" s="42"/>
      <c r="Y191" s="84"/>
      <c r="Z191" s="84"/>
      <c r="AA191" s="84"/>
      <c r="AB191" s="84"/>
      <c r="AC191" s="84"/>
      <c r="AD191" s="84"/>
      <c r="AE191" s="84"/>
      <c r="AF191" s="84"/>
    </row>
    <row r="192" spans="10:32" s="41" customFormat="1" ht="18" customHeight="1" x14ac:dyDescent="0.15">
      <c r="J192" s="42"/>
      <c r="K192" s="42"/>
      <c r="Y192" s="84"/>
      <c r="Z192" s="84"/>
      <c r="AA192" s="84"/>
      <c r="AB192" s="84"/>
      <c r="AC192" s="84"/>
      <c r="AD192" s="84"/>
      <c r="AE192" s="84"/>
      <c r="AF192" s="84"/>
    </row>
    <row r="193" spans="10:32" s="41" customFormat="1" ht="18" customHeight="1" x14ac:dyDescent="0.15">
      <c r="J193" s="42"/>
      <c r="K193" s="42"/>
      <c r="Y193" s="84"/>
      <c r="Z193" s="84"/>
      <c r="AA193" s="84"/>
      <c r="AB193" s="84"/>
      <c r="AC193" s="84"/>
      <c r="AD193" s="84"/>
      <c r="AE193" s="84"/>
      <c r="AF193" s="84"/>
    </row>
    <row r="194" spans="10:32" s="41" customFormat="1" ht="18" customHeight="1" x14ac:dyDescent="0.15">
      <c r="J194" s="42"/>
      <c r="K194" s="42"/>
      <c r="Y194" s="84"/>
      <c r="Z194" s="84"/>
      <c r="AA194" s="84"/>
      <c r="AB194" s="84"/>
      <c r="AC194" s="84"/>
      <c r="AD194" s="84"/>
      <c r="AE194" s="84"/>
      <c r="AF194" s="84"/>
    </row>
    <row r="195" spans="10:32" s="41" customFormat="1" ht="18" customHeight="1" x14ac:dyDescent="0.15">
      <c r="J195" s="42"/>
      <c r="K195" s="42"/>
      <c r="Y195" s="84"/>
      <c r="Z195" s="84"/>
      <c r="AA195" s="84"/>
      <c r="AB195" s="84"/>
      <c r="AC195" s="84"/>
      <c r="AD195" s="84"/>
      <c r="AE195" s="84"/>
      <c r="AF195" s="84"/>
    </row>
    <row r="196" spans="10:32" s="41" customFormat="1" ht="18" customHeight="1" x14ac:dyDescent="0.15">
      <c r="J196" s="42"/>
      <c r="K196" s="42"/>
      <c r="Y196" s="84"/>
      <c r="Z196" s="84"/>
      <c r="AA196" s="84"/>
      <c r="AB196" s="84"/>
      <c r="AC196" s="84"/>
      <c r="AD196" s="84"/>
      <c r="AE196" s="84"/>
      <c r="AF196" s="84"/>
    </row>
    <row r="197" spans="10:32" s="41" customFormat="1" ht="18" customHeight="1" x14ac:dyDescent="0.15">
      <c r="J197" s="42"/>
      <c r="K197" s="42"/>
      <c r="Y197" s="84"/>
      <c r="Z197" s="84"/>
      <c r="AA197" s="84"/>
      <c r="AB197" s="84"/>
      <c r="AC197" s="84"/>
      <c r="AD197" s="84"/>
      <c r="AE197" s="84"/>
      <c r="AF197" s="84"/>
    </row>
    <row r="198" spans="10:32" s="41" customFormat="1" ht="18" customHeight="1" x14ac:dyDescent="0.15">
      <c r="J198" s="42"/>
      <c r="K198" s="42"/>
      <c r="Y198" s="84"/>
      <c r="Z198" s="84"/>
      <c r="AA198" s="84"/>
      <c r="AB198" s="84"/>
      <c r="AC198" s="84"/>
      <c r="AD198" s="84"/>
      <c r="AE198" s="84"/>
      <c r="AF198" s="84"/>
    </row>
    <row r="199" spans="10:32" s="41" customFormat="1" ht="18" customHeight="1" x14ac:dyDescent="0.15">
      <c r="J199" s="42"/>
      <c r="K199" s="42"/>
      <c r="Y199" s="84"/>
      <c r="Z199" s="84"/>
      <c r="AA199" s="84"/>
      <c r="AB199" s="84"/>
      <c r="AC199" s="84"/>
      <c r="AD199" s="84"/>
      <c r="AE199" s="84"/>
      <c r="AF199" s="84"/>
    </row>
    <row r="200" spans="10:32" s="41" customFormat="1" ht="18" customHeight="1" x14ac:dyDescent="0.15">
      <c r="J200" s="42"/>
      <c r="K200" s="42"/>
      <c r="Y200" s="84"/>
      <c r="Z200" s="84"/>
      <c r="AA200" s="84"/>
      <c r="AB200" s="84"/>
      <c r="AC200" s="84"/>
      <c r="AD200" s="84"/>
      <c r="AE200" s="84"/>
      <c r="AF200" s="84"/>
    </row>
    <row r="201" spans="10:32" s="41" customFormat="1" ht="18" customHeight="1" x14ac:dyDescent="0.15">
      <c r="J201" s="42"/>
      <c r="K201" s="42"/>
      <c r="Y201" s="84"/>
      <c r="Z201" s="84"/>
      <c r="AA201" s="84"/>
      <c r="AB201" s="84"/>
      <c r="AC201" s="84"/>
      <c r="AD201" s="84"/>
      <c r="AE201" s="84"/>
      <c r="AF201" s="84"/>
    </row>
    <row r="202" spans="10:32" s="41" customFormat="1" ht="18" customHeight="1" x14ac:dyDescent="0.15">
      <c r="J202" s="42"/>
      <c r="K202" s="42"/>
      <c r="Y202" s="84"/>
      <c r="Z202" s="84"/>
      <c r="AA202" s="84"/>
      <c r="AB202" s="84"/>
      <c r="AC202" s="84"/>
      <c r="AD202" s="84"/>
      <c r="AE202" s="84"/>
      <c r="AF202" s="84"/>
    </row>
    <row r="203" spans="10:32" s="41" customFormat="1" ht="18" customHeight="1" x14ac:dyDescent="0.15">
      <c r="J203" s="42"/>
      <c r="K203" s="42"/>
      <c r="Y203" s="84"/>
      <c r="Z203" s="84"/>
      <c r="AA203" s="84"/>
      <c r="AB203" s="84"/>
      <c r="AC203" s="84"/>
      <c r="AD203" s="84"/>
      <c r="AE203" s="84"/>
      <c r="AF203" s="84"/>
    </row>
    <row r="204" spans="10:32" s="41" customFormat="1" ht="18" customHeight="1" x14ac:dyDescent="0.15">
      <c r="J204" s="42"/>
      <c r="K204" s="42"/>
      <c r="Y204" s="84"/>
      <c r="Z204" s="84"/>
      <c r="AA204" s="84"/>
      <c r="AB204" s="84"/>
      <c r="AC204" s="84"/>
      <c r="AD204" s="84"/>
      <c r="AE204" s="84"/>
      <c r="AF204" s="84"/>
    </row>
    <row r="205" spans="10:32" s="41" customFormat="1" ht="18" customHeight="1" x14ac:dyDescent="0.15">
      <c r="J205" s="42"/>
      <c r="K205" s="42"/>
      <c r="Y205" s="84"/>
      <c r="Z205" s="84"/>
      <c r="AA205" s="84"/>
      <c r="AB205" s="84"/>
      <c r="AC205" s="84"/>
      <c r="AD205" s="84"/>
      <c r="AE205" s="84"/>
      <c r="AF205" s="84"/>
    </row>
    <row r="206" spans="10:32" s="41" customFormat="1" ht="18" customHeight="1" x14ac:dyDescent="0.15">
      <c r="J206" s="42"/>
      <c r="K206" s="42"/>
      <c r="Y206" s="84"/>
      <c r="Z206" s="84"/>
      <c r="AA206" s="84"/>
      <c r="AB206" s="84"/>
      <c r="AC206" s="84"/>
      <c r="AD206" s="84"/>
      <c r="AE206" s="84"/>
      <c r="AF206" s="84"/>
    </row>
    <row r="207" spans="10:32" s="41" customFormat="1" ht="18" customHeight="1" x14ac:dyDescent="0.15">
      <c r="J207" s="42"/>
      <c r="K207" s="42"/>
      <c r="Y207" s="84"/>
      <c r="Z207" s="84"/>
      <c r="AA207" s="84"/>
      <c r="AB207" s="84"/>
      <c r="AC207" s="84"/>
      <c r="AD207" s="84"/>
      <c r="AE207" s="84"/>
      <c r="AF207" s="84"/>
    </row>
    <row r="208" spans="10:32" s="41" customFormat="1" ht="18" customHeight="1" x14ac:dyDescent="0.15">
      <c r="J208" s="42"/>
      <c r="K208" s="42"/>
      <c r="Y208" s="84"/>
      <c r="Z208" s="84"/>
      <c r="AA208" s="84"/>
      <c r="AB208" s="84"/>
      <c r="AC208" s="84"/>
      <c r="AD208" s="84"/>
      <c r="AE208" s="84"/>
      <c r="AF208" s="84"/>
    </row>
    <row r="209" spans="10:32" s="41" customFormat="1" ht="18" customHeight="1" x14ac:dyDescent="0.15">
      <c r="J209" s="42"/>
      <c r="K209" s="42"/>
      <c r="Y209" s="84"/>
      <c r="Z209" s="84"/>
      <c r="AA209" s="84"/>
      <c r="AB209" s="84"/>
      <c r="AC209" s="84"/>
      <c r="AD209" s="84"/>
      <c r="AE209" s="84"/>
      <c r="AF209" s="84"/>
    </row>
    <row r="210" spans="10:32" s="41" customFormat="1" ht="18" customHeight="1" x14ac:dyDescent="0.15">
      <c r="J210" s="42"/>
      <c r="K210" s="42"/>
      <c r="Y210" s="84"/>
      <c r="Z210" s="84"/>
      <c r="AA210" s="84"/>
      <c r="AB210" s="84"/>
      <c r="AC210" s="84"/>
      <c r="AD210" s="84"/>
      <c r="AE210" s="84"/>
      <c r="AF210" s="84"/>
    </row>
    <row r="211" spans="10:32" s="41" customFormat="1" ht="18" customHeight="1" x14ac:dyDescent="0.15">
      <c r="J211" s="42"/>
      <c r="K211" s="42"/>
      <c r="Y211" s="84"/>
      <c r="Z211" s="84"/>
      <c r="AA211" s="84"/>
      <c r="AB211" s="84"/>
      <c r="AC211" s="84"/>
      <c r="AD211" s="84"/>
      <c r="AE211" s="84"/>
      <c r="AF211" s="84"/>
    </row>
    <row r="212" spans="10:32" s="41" customFormat="1" ht="18" customHeight="1" x14ac:dyDescent="0.15">
      <c r="J212" s="42"/>
      <c r="K212" s="42"/>
      <c r="Y212" s="84"/>
      <c r="Z212" s="84"/>
      <c r="AA212" s="84"/>
      <c r="AB212" s="84"/>
      <c r="AC212" s="84"/>
      <c r="AD212" s="84"/>
      <c r="AE212" s="84"/>
      <c r="AF212" s="84"/>
    </row>
    <row r="213" spans="10:32" s="41" customFormat="1" ht="18" customHeight="1" x14ac:dyDescent="0.15">
      <c r="J213" s="42"/>
      <c r="K213" s="42"/>
      <c r="Y213" s="84"/>
      <c r="Z213" s="84"/>
      <c r="AA213" s="84"/>
      <c r="AB213" s="84"/>
      <c r="AC213" s="84"/>
      <c r="AD213" s="84"/>
      <c r="AE213" s="84"/>
      <c r="AF213" s="84"/>
    </row>
    <row r="214" spans="10:32" s="41" customFormat="1" ht="18" customHeight="1" x14ac:dyDescent="0.15">
      <c r="J214" s="42"/>
      <c r="K214" s="42"/>
      <c r="Y214" s="84"/>
      <c r="Z214" s="84"/>
      <c r="AA214" s="84"/>
      <c r="AB214" s="84"/>
      <c r="AC214" s="84"/>
      <c r="AD214" s="84"/>
      <c r="AE214" s="84"/>
      <c r="AF214" s="84"/>
    </row>
    <row r="215" spans="10:32" s="41" customFormat="1" ht="18" customHeight="1" x14ac:dyDescent="0.15">
      <c r="J215" s="42"/>
      <c r="K215" s="42"/>
      <c r="Y215" s="84"/>
      <c r="Z215" s="84"/>
      <c r="AA215" s="84"/>
      <c r="AB215" s="84"/>
      <c r="AC215" s="84"/>
      <c r="AD215" s="84"/>
      <c r="AE215" s="84"/>
      <c r="AF215" s="84"/>
    </row>
    <row r="216" spans="10:32" s="41" customFormat="1" ht="18" customHeight="1" x14ac:dyDescent="0.15">
      <c r="J216" s="42"/>
      <c r="K216" s="42"/>
      <c r="Y216" s="84"/>
      <c r="Z216" s="84"/>
      <c r="AA216" s="84"/>
      <c r="AB216" s="84"/>
      <c r="AC216" s="84"/>
      <c r="AD216" s="84"/>
      <c r="AE216" s="84"/>
      <c r="AF216" s="84"/>
    </row>
    <row r="217" spans="10:32" s="41" customFormat="1" ht="18" customHeight="1" x14ac:dyDescent="0.15">
      <c r="J217" s="42"/>
      <c r="K217" s="42"/>
      <c r="Y217" s="84"/>
      <c r="Z217" s="84"/>
      <c r="AA217" s="84"/>
      <c r="AB217" s="84"/>
      <c r="AC217" s="84"/>
      <c r="AD217" s="84"/>
      <c r="AE217" s="84"/>
      <c r="AF217" s="84"/>
    </row>
    <row r="218" spans="10:32" s="41" customFormat="1" ht="18" customHeight="1" x14ac:dyDescent="0.15">
      <c r="J218" s="42"/>
      <c r="K218" s="42"/>
      <c r="Y218" s="84"/>
      <c r="Z218" s="84"/>
      <c r="AA218" s="84"/>
      <c r="AB218" s="84"/>
      <c r="AC218" s="84"/>
      <c r="AD218" s="84"/>
      <c r="AE218" s="84"/>
      <c r="AF218" s="84"/>
    </row>
    <row r="219" spans="10:32" s="41" customFormat="1" ht="18" customHeight="1" x14ac:dyDescent="0.15">
      <c r="J219" s="42"/>
      <c r="K219" s="42"/>
      <c r="Y219" s="84"/>
      <c r="Z219" s="84"/>
      <c r="AA219" s="84"/>
      <c r="AB219" s="84"/>
      <c r="AC219" s="84"/>
      <c r="AD219" s="84"/>
      <c r="AE219" s="84"/>
      <c r="AF219" s="84"/>
    </row>
    <row r="220" spans="10:32" s="41" customFormat="1" ht="18" customHeight="1" x14ac:dyDescent="0.15">
      <c r="J220" s="42"/>
      <c r="K220" s="42"/>
      <c r="Y220" s="84"/>
      <c r="Z220" s="84"/>
      <c r="AA220" s="84"/>
      <c r="AB220" s="84"/>
      <c r="AC220" s="84"/>
      <c r="AD220" s="84"/>
      <c r="AE220" s="84"/>
      <c r="AF220" s="84"/>
    </row>
    <row r="221" spans="10:32" s="41" customFormat="1" ht="18" customHeight="1" x14ac:dyDescent="0.15">
      <c r="J221" s="42"/>
      <c r="K221" s="42"/>
      <c r="Y221" s="84"/>
      <c r="Z221" s="84"/>
      <c r="AA221" s="84"/>
      <c r="AB221" s="84"/>
      <c r="AC221" s="84"/>
      <c r="AD221" s="84"/>
      <c r="AE221" s="84"/>
      <c r="AF221" s="84"/>
    </row>
    <row r="222" spans="10:32" s="41" customFormat="1" ht="18" customHeight="1" x14ac:dyDescent="0.15">
      <c r="J222" s="42"/>
      <c r="K222" s="42"/>
      <c r="Y222" s="84"/>
      <c r="Z222" s="84"/>
      <c r="AA222" s="84"/>
      <c r="AB222" s="84"/>
      <c r="AC222" s="84"/>
      <c r="AD222" s="84"/>
      <c r="AE222" s="84"/>
      <c r="AF222" s="84"/>
    </row>
    <row r="223" spans="10:32" s="41" customFormat="1" ht="18" customHeight="1" x14ac:dyDescent="0.15">
      <c r="J223" s="42"/>
      <c r="K223" s="42"/>
      <c r="Y223" s="84"/>
      <c r="Z223" s="84"/>
      <c r="AA223" s="84"/>
      <c r="AB223" s="84"/>
      <c r="AC223" s="84"/>
      <c r="AD223" s="84"/>
      <c r="AE223" s="84"/>
      <c r="AF223" s="84"/>
    </row>
    <row r="224" spans="10:32" s="41" customFormat="1" ht="18" customHeight="1" x14ac:dyDescent="0.15">
      <c r="J224" s="42"/>
      <c r="K224" s="42"/>
      <c r="Y224" s="84"/>
      <c r="Z224" s="84"/>
      <c r="AA224" s="84"/>
      <c r="AB224" s="84"/>
      <c r="AC224" s="84"/>
      <c r="AD224" s="84"/>
      <c r="AE224" s="84"/>
      <c r="AF224" s="84"/>
    </row>
    <row r="225" spans="10:32" s="41" customFormat="1" ht="18" customHeight="1" x14ac:dyDescent="0.15">
      <c r="J225" s="42"/>
      <c r="K225" s="42"/>
      <c r="Y225" s="84"/>
      <c r="Z225" s="84"/>
      <c r="AA225" s="84"/>
      <c r="AB225" s="84"/>
      <c r="AC225" s="84"/>
      <c r="AD225" s="84"/>
      <c r="AE225" s="84"/>
      <c r="AF225" s="84"/>
    </row>
    <row r="226" spans="10:32" s="41" customFormat="1" ht="18" customHeight="1" x14ac:dyDescent="0.15">
      <c r="J226" s="42"/>
      <c r="K226" s="42"/>
      <c r="Y226" s="84"/>
      <c r="Z226" s="84"/>
      <c r="AA226" s="84"/>
      <c r="AB226" s="84"/>
      <c r="AC226" s="84"/>
      <c r="AD226" s="84"/>
      <c r="AE226" s="84"/>
      <c r="AF226" s="84"/>
    </row>
    <row r="227" spans="10:32" s="41" customFormat="1" ht="18" customHeight="1" x14ac:dyDescent="0.15">
      <c r="J227" s="42"/>
      <c r="K227" s="42"/>
      <c r="Y227" s="84"/>
      <c r="Z227" s="84"/>
      <c r="AA227" s="84"/>
      <c r="AB227" s="84"/>
      <c r="AC227" s="84"/>
      <c r="AD227" s="84"/>
      <c r="AE227" s="84"/>
      <c r="AF227" s="84"/>
    </row>
    <row r="228" spans="10:32" s="41" customFormat="1" ht="18" customHeight="1" x14ac:dyDescent="0.15">
      <c r="J228" s="42"/>
      <c r="K228" s="42"/>
      <c r="Y228" s="84"/>
      <c r="Z228" s="84"/>
      <c r="AA228" s="84"/>
      <c r="AB228" s="84"/>
      <c r="AC228" s="84"/>
      <c r="AD228" s="84"/>
      <c r="AE228" s="84"/>
      <c r="AF228" s="84"/>
    </row>
    <row r="229" spans="10:32" s="41" customFormat="1" ht="18" customHeight="1" x14ac:dyDescent="0.15">
      <c r="J229" s="42"/>
      <c r="K229" s="42"/>
      <c r="Y229" s="84"/>
      <c r="Z229" s="84"/>
      <c r="AA229" s="84"/>
      <c r="AB229" s="84"/>
      <c r="AC229" s="84"/>
      <c r="AD229" s="84"/>
      <c r="AE229" s="84"/>
      <c r="AF229" s="84"/>
    </row>
    <row r="230" spans="10:32" s="41" customFormat="1" x14ac:dyDescent="0.15">
      <c r="J230" s="42"/>
      <c r="K230" s="42"/>
      <c r="Y230" s="84"/>
      <c r="Z230" s="84"/>
      <c r="AA230" s="84"/>
      <c r="AB230" s="84"/>
      <c r="AC230" s="84"/>
      <c r="AD230" s="84"/>
      <c r="AE230" s="84"/>
      <c r="AF230" s="84"/>
    </row>
    <row r="231" spans="10:32" s="41" customFormat="1" x14ac:dyDescent="0.15">
      <c r="J231" s="42"/>
      <c r="K231" s="42"/>
      <c r="Y231" s="84"/>
      <c r="Z231" s="84"/>
      <c r="AA231" s="84"/>
      <c r="AB231" s="84"/>
      <c r="AC231" s="84"/>
      <c r="AD231" s="84"/>
      <c r="AE231" s="84"/>
      <c r="AF231" s="84"/>
    </row>
    <row r="232" spans="10:32" s="41" customFormat="1" x14ac:dyDescent="0.15">
      <c r="J232" s="42"/>
      <c r="K232" s="42"/>
      <c r="Y232" s="84"/>
      <c r="Z232" s="84"/>
      <c r="AA232" s="84"/>
      <c r="AB232" s="84"/>
      <c r="AC232" s="84"/>
      <c r="AD232" s="84"/>
      <c r="AE232" s="84"/>
      <c r="AF232" s="84"/>
    </row>
    <row r="233" spans="10:32" s="41" customFormat="1" x14ac:dyDescent="0.15">
      <c r="J233" s="42"/>
      <c r="K233" s="42"/>
      <c r="Y233" s="84"/>
      <c r="Z233" s="84"/>
      <c r="AA233" s="84"/>
      <c r="AB233" s="84"/>
      <c r="AC233" s="84"/>
      <c r="AD233" s="84"/>
      <c r="AE233" s="84"/>
      <c r="AF233" s="84"/>
    </row>
    <row r="234" spans="10:32" s="41" customFormat="1" x14ac:dyDescent="0.15">
      <c r="J234" s="42"/>
      <c r="K234" s="42"/>
      <c r="Y234" s="84"/>
      <c r="Z234" s="84"/>
      <c r="AA234" s="84"/>
      <c r="AB234" s="84"/>
      <c r="AC234" s="84"/>
      <c r="AD234" s="84"/>
      <c r="AE234" s="84"/>
      <c r="AF234" s="84"/>
    </row>
    <row r="235" spans="10:32" s="41" customFormat="1" x14ac:dyDescent="0.15">
      <c r="J235" s="42"/>
      <c r="K235" s="42"/>
      <c r="Y235" s="84"/>
      <c r="Z235" s="84"/>
      <c r="AA235" s="84"/>
      <c r="AB235" s="84"/>
      <c r="AC235" s="84"/>
      <c r="AD235" s="84"/>
      <c r="AE235" s="84"/>
      <c r="AF235" s="84"/>
    </row>
    <row r="236" spans="10:32" s="41" customFormat="1" x14ac:dyDescent="0.15">
      <c r="J236" s="42"/>
      <c r="K236" s="42"/>
      <c r="Y236" s="84"/>
      <c r="Z236" s="84"/>
      <c r="AA236" s="84"/>
      <c r="AB236" s="84"/>
      <c r="AC236" s="84"/>
      <c r="AD236" s="84"/>
      <c r="AE236" s="84"/>
      <c r="AF236" s="84"/>
    </row>
    <row r="237" spans="10:32" s="41" customFormat="1" x14ac:dyDescent="0.15">
      <c r="J237" s="42"/>
      <c r="K237" s="42"/>
      <c r="Y237" s="84"/>
      <c r="Z237" s="84"/>
      <c r="AA237" s="84"/>
      <c r="AB237" s="84"/>
      <c r="AC237" s="84"/>
      <c r="AD237" s="84"/>
      <c r="AE237" s="84"/>
      <c r="AF237" s="84"/>
    </row>
    <row r="238" spans="10:32" s="41" customFormat="1" x14ac:dyDescent="0.15">
      <c r="J238" s="42"/>
      <c r="K238" s="42"/>
      <c r="Y238" s="84"/>
      <c r="Z238" s="84"/>
      <c r="AA238" s="84"/>
      <c r="AB238" s="84"/>
      <c r="AC238" s="84"/>
      <c r="AD238" s="84"/>
      <c r="AE238" s="84"/>
      <c r="AF238" s="84"/>
    </row>
    <row r="239" spans="10:32" s="41" customFormat="1" x14ac:dyDescent="0.15">
      <c r="J239" s="42"/>
      <c r="K239" s="42"/>
      <c r="Y239" s="84"/>
      <c r="Z239" s="84"/>
      <c r="AA239" s="84"/>
      <c r="AB239" s="84"/>
      <c r="AC239" s="84"/>
      <c r="AD239" s="84"/>
      <c r="AE239" s="84"/>
      <c r="AF239" s="84"/>
    </row>
    <row r="240" spans="10:32" s="41" customFormat="1" x14ac:dyDescent="0.15">
      <c r="J240" s="42"/>
      <c r="K240" s="42"/>
      <c r="Y240" s="84"/>
      <c r="Z240" s="84"/>
      <c r="AA240" s="84"/>
      <c r="AB240" s="84"/>
      <c r="AC240" s="84"/>
      <c r="AD240" s="84"/>
      <c r="AE240" s="84"/>
      <c r="AF240" s="84"/>
    </row>
    <row r="241" spans="10:32" s="41" customFormat="1" x14ac:dyDescent="0.15">
      <c r="J241" s="42"/>
      <c r="K241" s="42"/>
      <c r="Y241" s="84"/>
      <c r="Z241" s="84"/>
      <c r="AA241" s="84"/>
      <c r="AB241" s="84"/>
      <c r="AC241" s="84"/>
      <c r="AD241" s="84"/>
      <c r="AE241" s="84"/>
      <c r="AF241" s="84"/>
    </row>
    <row r="242" spans="10:32" s="41" customFormat="1" x14ac:dyDescent="0.15">
      <c r="J242" s="42"/>
      <c r="K242" s="42"/>
      <c r="Y242" s="84"/>
      <c r="Z242" s="84"/>
      <c r="AA242" s="84"/>
      <c r="AB242" s="84"/>
      <c r="AC242" s="84"/>
      <c r="AD242" s="84"/>
      <c r="AE242" s="84"/>
      <c r="AF242" s="84"/>
    </row>
    <row r="243" spans="10:32" s="41" customFormat="1" x14ac:dyDescent="0.15">
      <c r="J243" s="42"/>
      <c r="K243" s="42"/>
      <c r="Y243" s="84"/>
      <c r="Z243" s="84"/>
      <c r="AA243" s="84"/>
      <c r="AB243" s="84"/>
      <c r="AC243" s="84"/>
      <c r="AD243" s="84"/>
      <c r="AE243" s="84"/>
      <c r="AF243" s="84"/>
    </row>
    <row r="244" spans="10:32" s="41" customFormat="1" x14ac:dyDescent="0.15">
      <c r="J244" s="42"/>
      <c r="K244" s="42"/>
      <c r="Y244" s="84"/>
      <c r="Z244" s="84"/>
      <c r="AA244" s="84"/>
      <c r="AB244" s="84"/>
      <c r="AC244" s="84"/>
      <c r="AD244" s="84"/>
      <c r="AE244" s="84"/>
      <c r="AF244" s="84"/>
    </row>
    <row r="245" spans="10:32" s="41" customFormat="1" x14ac:dyDescent="0.15">
      <c r="J245" s="42"/>
      <c r="K245" s="42"/>
      <c r="Y245" s="84"/>
      <c r="Z245" s="84"/>
      <c r="AA245" s="84"/>
      <c r="AB245" s="84"/>
      <c r="AC245" s="84"/>
      <c r="AD245" s="84"/>
      <c r="AE245" s="84"/>
      <c r="AF245" s="84"/>
    </row>
    <row r="246" spans="10:32" s="41" customFormat="1" x14ac:dyDescent="0.15">
      <c r="J246" s="42"/>
      <c r="K246" s="42"/>
      <c r="Y246" s="84"/>
      <c r="Z246" s="84"/>
      <c r="AA246" s="84"/>
      <c r="AB246" s="84"/>
      <c r="AC246" s="84"/>
      <c r="AD246" s="84"/>
      <c r="AE246" s="84"/>
      <c r="AF246" s="84"/>
    </row>
    <row r="247" spans="10:32" s="41" customFormat="1" x14ac:dyDescent="0.15">
      <c r="J247" s="42"/>
      <c r="K247" s="42"/>
      <c r="Y247" s="84"/>
      <c r="Z247" s="84"/>
      <c r="AA247" s="84"/>
      <c r="AB247" s="84"/>
      <c r="AC247" s="84"/>
      <c r="AD247" s="84"/>
      <c r="AE247" s="84"/>
      <c r="AF247" s="84"/>
    </row>
    <row r="248" spans="10:32" s="41" customFormat="1" x14ac:dyDescent="0.15">
      <c r="J248" s="42"/>
      <c r="K248" s="42"/>
      <c r="Y248" s="84"/>
      <c r="Z248" s="84"/>
      <c r="AA248" s="84"/>
      <c r="AB248" s="84"/>
      <c r="AC248" s="84"/>
      <c r="AD248" s="84"/>
      <c r="AE248" s="84"/>
      <c r="AF248" s="84"/>
    </row>
    <row r="249" spans="10:32" s="41" customFormat="1" x14ac:dyDescent="0.15">
      <c r="J249" s="42"/>
      <c r="K249" s="42"/>
      <c r="Y249" s="84"/>
      <c r="Z249" s="84"/>
      <c r="AA249" s="84"/>
      <c r="AB249" s="84"/>
      <c r="AC249" s="84"/>
      <c r="AD249" s="84"/>
      <c r="AE249" s="84"/>
      <c r="AF249" s="84"/>
    </row>
    <row r="250" spans="10:32" s="41" customFormat="1" x14ac:dyDescent="0.15">
      <c r="J250" s="42"/>
      <c r="K250" s="42"/>
      <c r="Y250" s="84"/>
      <c r="Z250" s="84"/>
      <c r="AA250" s="84"/>
      <c r="AB250" s="84"/>
      <c r="AC250" s="84"/>
      <c r="AD250" s="84"/>
      <c r="AE250" s="84"/>
      <c r="AF250" s="84"/>
    </row>
    <row r="251" spans="10:32" s="41" customFormat="1" x14ac:dyDescent="0.15">
      <c r="J251" s="42"/>
      <c r="K251" s="42"/>
      <c r="Y251" s="84"/>
      <c r="Z251" s="84"/>
      <c r="AA251" s="84"/>
      <c r="AB251" s="84"/>
      <c r="AC251" s="84"/>
      <c r="AD251" s="84"/>
      <c r="AE251" s="84"/>
      <c r="AF251" s="84"/>
    </row>
    <row r="252" spans="10:32" s="41" customFormat="1" x14ac:dyDescent="0.15">
      <c r="J252" s="42"/>
      <c r="K252" s="42"/>
      <c r="Y252" s="84"/>
      <c r="Z252" s="84"/>
      <c r="AA252" s="84"/>
      <c r="AB252" s="84"/>
      <c r="AC252" s="84"/>
      <c r="AD252" s="84"/>
      <c r="AE252" s="84"/>
      <c r="AF252" s="84"/>
    </row>
    <row r="253" spans="10:32" s="41" customFormat="1" x14ac:dyDescent="0.15">
      <c r="J253" s="42"/>
      <c r="K253" s="42"/>
      <c r="Y253" s="84"/>
      <c r="Z253" s="84"/>
      <c r="AA253" s="84"/>
      <c r="AB253" s="84"/>
      <c r="AC253" s="84"/>
      <c r="AD253" s="84"/>
      <c r="AE253" s="84"/>
      <c r="AF253" s="84"/>
    </row>
    <row r="254" spans="10:32" s="41" customFormat="1" x14ac:dyDescent="0.15">
      <c r="J254" s="42"/>
      <c r="K254" s="42"/>
      <c r="Y254" s="84"/>
      <c r="Z254" s="84"/>
      <c r="AA254" s="84"/>
      <c r="AB254" s="84"/>
      <c r="AC254" s="84"/>
      <c r="AD254" s="84"/>
      <c r="AE254" s="84"/>
      <c r="AF254" s="84"/>
    </row>
    <row r="255" spans="10:32" s="41" customFormat="1" x14ac:dyDescent="0.15">
      <c r="J255" s="42"/>
      <c r="K255" s="42"/>
      <c r="Y255" s="84"/>
      <c r="Z255" s="84"/>
      <c r="AA255" s="84"/>
      <c r="AB255" s="84"/>
      <c r="AC255" s="84"/>
      <c r="AD255" s="84"/>
      <c r="AE255" s="84"/>
      <c r="AF255" s="84"/>
    </row>
    <row r="256" spans="10:32" s="41" customFormat="1" x14ac:dyDescent="0.15">
      <c r="J256" s="42"/>
      <c r="K256" s="42"/>
      <c r="Y256" s="84"/>
      <c r="Z256" s="84"/>
      <c r="AA256" s="84"/>
      <c r="AB256" s="84"/>
      <c r="AC256" s="84"/>
      <c r="AD256" s="84"/>
      <c r="AE256" s="84"/>
      <c r="AF256" s="84"/>
    </row>
    <row r="257" spans="10:32" s="41" customFormat="1" x14ac:dyDescent="0.15">
      <c r="J257" s="42"/>
      <c r="K257" s="42"/>
      <c r="Y257" s="84"/>
      <c r="Z257" s="84"/>
      <c r="AA257" s="84"/>
      <c r="AB257" s="84"/>
      <c r="AC257" s="84"/>
      <c r="AD257" s="84"/>
      <c r="AE257" s="84"/>
      <c r="AF257" s="84"/>
    </row>
    <row r="258" spans="10:32" s="41" customFormat="1" x14ac:dyDescent="0.15">
      <c r="J258" s="42"/>
      <c r="K258" s="42"/>
      <c r="Y258" s="84"/>
      <c r="Z258" s="84"/>
      <c r="AA258" s="84"/>
      <c r="AB258" s="84"/>
      <c r="AC258" s="84"/>
      <c r="AD258" s="84"/>
      <c r="AE258" s="84"/>
      <c r="AF258" s="84"/>
    </row>
    <row r="259" spans="10:32" s="41" customFormat="1" x14ac:dyDescent="0.15">
      <c r="J259" s="42"/>
      <c r="K259" s="42"/>
      <c r="Y259" s="84"/>
      <c r="Z259" s="84"/>
      <c r="AA259" s="84"/>
      <c r="AB259" s="84"/>
      <c r="AC259" s="84"/>
      <c r="AD259" s="84"/>
      <c r="AE259" s="84"/>
      <c r="AF259" s="84"/>
    </row>
    <row r="260" spans="10:32" s="41" customFormat="1" x14ac:dyDescent="0.15">
      <c r="J260" s="42"/>
      <c r="K260" s="42"/>
      <c r="Y260" s="84"/>
      <c r="Z260" s="84"/>
      <c r="AA260" s="84"/>
      <c r="AB260" s="84"/>
      <c r="AC260" s="84"/>
      <c r="AD260" s="84"/>
      <c r="AE260" s="84"/>
      <c r="AF260" s="84"/>
    </row>
    <row r="261" spans="10:32" s="41" customFormat="1" x14ac:dyDescent="0.15">
      <c r="J261" s="42"/>
      <c r="K261" s="42"/>
      <c r="Y261" s="84"/>
      <c r="Z261" s="84"/>
      <c r="AA261" s="84"/>
      <c r="AB261" s="84"/>
      <c r="AC261" s="84"/>
      <c r="AD261" s="84"/>
      <c r="AE261" s="84"/>
      <c r="AF261" s="84"/>
    </row>
    <row r="262" spans="10:32" s="41" customFormat="1" x14ac:dyDescent="0.15">
      <c r="J262" s="42"/>
      <c r="K262" s="42"/>
      <c r="Y262" s="84"/>
      <c r="Z262" s="84"/>
      <c r="AA262" s="84"/>
      <c r="AB262" s="84"/>
      <c r="AC262" s="84"/>
      <c r="AD262" s="84"/>
      <c r="AE262" s="84"/>
      <c r="AF262" s="84"/>
    </row>
    <row r="263" spans="10:32" s="41" customFormat="1" x14ac:dyDescent="0.15">
      <c r="J263" s="42"/>
      <c r="K263" s="42"/>
      <c r="Y263" s="84"/>
      <c r="Z263" s="84"/>
      <c r="AA263" s="84"/>
      <c r="AB263" s="84"/>
      <c r="AC263" s="84"/>
      <c r="AD263" s="84"/>
      <c r="AE263" s="84"/>
      <c r="AF263" s="84"/>
    </row>
    <row r="264" spans="10:32" s="41" customFormat="1" x14ac:dyDescent="0.15">
      <c r="J264" s="42"/>
      <c r="K264" s="42"/>
      <c r="Y264" s="84"/>
      <c r="Z264" s="84"/>
      <c r="AA264" s="84"/>
      <c r="AB264" s="84"/>
      <c r="AC264" s="84"/>
      <c r="AD264" s="84"/>
      <c r="AE264" s="84"/>
      <c r="AF264" s="84"/>
    </row>
    <row r="265" spans="10:32" s="41" customFormat="1" x14ac:dyDescent="0.15">
      <c r="J265" s="42"/>
      <c r="K265" s="42"/>
      <c r="Y265" s="84"/>
      <c r="Z265" s="84"/>
      <c r="AA265" s="84"/>
      <c r="AB265" s="84"/>
      <c r="AC265" s="84"/>
      <c r="AD265" s="84"/>
      <c r="AE265" s="84"/>
      <c r="AF265" s="84"/>
    </row>
    <row r="266" spans="10:32" s="41" customFormat="1" x14ac:dyDescent="0.15">
      <c r="J266" s="42"/>
      <c r="K266" s="42"/>
      <c r="Y266" s="84"/>
      <c r="Z266" s="84"/>
      <c r="AA266" s="84"/>
      <c r="AB266" s="84"/>
      <c r="AC266" s="84"/>
      <c r="AD266" s="84"/>
      <c r="AE266" s="84"/>
      <c r="AF266" s="84"/>
    </row>
    <row r="267" spans="10:32" s="41" customFormat="1" x14ac:dyDescent="0.15">
      <c r="J267" s="42"/>
      <c r="K267" s="42"/>
      <c r="Y267" s="84"/>
      <c r="Z267" s="84"/>
      <c r="AA267" s="84"/>
      <c r="AB267" s="84"/>
      <c r="AC267" s="84"/>
      <c r="AD267" s="84"/>
      <c r="AE267" s="84"/>
      <c r="AF267" s="84"/>
    </row>
    <row r="268" spans="10:32" s="41" customFormat="1" x14ac:dyDescent="0.15">
      <c r="J268" s="42"/>
      <c r="K268" s="42"/>
      <c r="Y268" s="84"/>
      <c r="Z268" s="84"/>
      <c r="AA268" s="84"/>
      <c r="AB268" s="84"/>
      <c r="AC268" s="84"/>
      <c r="AD268" s="84"/>
      <c r="AE268" s="84"/>
      <c r="AF268" s="84"/>
    </row>
    <row r="269" spans="10:32" s="41" customFormat="1" x14ac:dyDescent="0.15">
      <c r="J269" s="42"/>
      <c r="K269" s="42"/>
      <c r="Y269" s="84"/>
      <c r="Z269" s="84"/>
      <c r="AA269" s="84"/>
      <c r="AB269" s="84"/>
      <c r="AC269" s="84"/>
      <c r="AD269" s="84"/>
      <c r="AE269" s="84"/>
      <c r="AF269" s="84"/>
    </row>
    <row r="270" spans="10:32" s="41" customFormat="1" x14ac:dyDescent="0.15">
      <c r="J270" s="42"/>
      <c r="K270" s="42"/>
      <c r="Y270" s="84"/>
      <c r="Z270" s="84"/>
      <c r="AA270" s="84"/>
      <c r="AB270" s="84"/>
      <c r="AC270" s="84"/>
      <c r="AD270" s="84"/>
      <c r="AE270" s="84"/>
      <c r="AF270" s="84"/>
    </row>
    <row r="271" spans="10:32" s="41" customFormat="1" x14ac:dyDescent="0.15">
      <c r="J271" s="42"/>
      <c r="K271" s="42"/>
      <c r="Y271" s="84"/>
      <c r="Z271" s="84"/>
      <c r="AA271" s="84"/>
      <c r="AB271" s="84"/>
      <c r="AC271" s="84"/>
      <c r="AD271" s="84"/>
      <c r="AE271" s="84"/>
      <c r="AF271" s="84"/>
    </row>
    <row r="272" spans="10:32" s="41" customFormat="1" x14ac:dyDescent="0.15">
      <c r="J272" s="42"/>
      <c r="K272" s="42"/>
      <c r="Y272" s="84"/>
      <c r="Z272" s="84"/>
      <c r="AA272" s="84"/>
      <c r="AB272" s="84"/>
      <c r="AC272" s="84"/>
      <c r="AD272" s="84"/>
      <c r="AE272" s="84"/>
      <c r="AF272" s="84"/>
    </row>
    <row r="273" spans="10:32" s="41" customFormat="1" x14ac:dyDescent="0.15">
      <c r="J273" s="42"/>
      <c r="K273" s="42"/>
      <c r="Y273" s="84"/>
      <c r="Z273" s="84"/>
      <c r="AA273" s="84"/>
      <c r="AB273" s="84"/>
      <c r="AC273" s="84"/>
      <c r="AD273" s="84"/>
      <c r="AE273" s="84"/>
      <c r="AF273" s="84"/>
    </row>
    <row r="274" spans="10:32" s="41" customFormat="1" x14ac:dyDescent="0.15">
      <c r="J274" s="42"/>
      <c r="K274" s="42"/>
      <c r="Y274" s="84"/>
      <c r="Z274" s="84"/>
      <c r="AA274" s="84"/>
      <c r="AB274" s="84"/>
      <c r="AC274" s="84"/>
      <c r="AD274" s="84"/>
      <c r="AE274" s="84"/>
      <c r="AF274" s="84"/>
    </row>
    <row r="275" spans="10:32" s="41" customFormat="1" x14ac:dyDescent="0.15">
      <c r="J275" s="42"/>
      <c r="K275" s="42"/>
      <c r="Y275" s="84"/>
      <c r="Z275" s="84"/>
      <c r="AA275" s="84"/>
      <c r="AB275" s="84"/>
      <c r="AC275" s="84"/>
      <c r="AD275" s="84"/>
      <c r="AE275" s="84"/>
      <c r="AF275" s="84"/>
    </row>
    <row r="276" spans="10:32" s="41" customFormat="1" x14ac:dyDescent="0.15">
      <c r="J276" s="42"/>
      <c r="K276" s="42"/>
      <c r="Y276" s="84"/>
      <c r="Z276" s="84"/>
      <c r="AA276" s="84"/>
      <c r="AB276" s="84"/>
      <c r="AC276" s="84"/>
      <c r="AD276" s="84"/>
      <c r="AE276" s="84"/>
      <c r="AF276" s="84"/>
    </row>
    <row r="277" spans="10:32" s="41" customFormat="1" x14ac:dyDescent="0.15">
      <c r="J277" s="42"/>
      <c r="K277" s="42"/>
      <c r="Y277" s="84"/>
      <c r="Z277" s="84"/>
      <c r="AA277" s="84"/>
      <c r="AB277" s="84"/>
      <c r="AC277" s="84"/>
      <c r="AD277" s="84"/>
      <c r="AE277" s="84"/>
      <c r="AF277" s="84"/>
    </row>
    <row r="278" spans="10:32" s="41" customFormat="1" x14ac:dyDescent="0.15">
      <c r="J278" s="42"/>
      <c r="K278" s="42"/>
      <c r="Y278" s="84"/>
      <c r="Z278" s="84"/>
      <c r="AA278" s="84"/>
      <c r="AB278" s="84"/>
      <c r="AC278" s="84"/>
      <c r="AD278" s="84"/>
      <c r="AE278" s="84"/>
      <c r="AF278" s="84"/>
    </row>
    <row r="279" spans="10:32" s="41" customFormat="1" x14ac:dyDescent="0.15">
      <c r="J279" s="42"/>
      <c r="K279" s="42"/>
      <c r="Y279" s="84"/>
      <c r="Z279" s="84"/>
      <c r="AA279" s="84"/>
      <c r="AB279" s="84"/>
      <c r="AC279" s="84"/>
      <c r="AD279" s="84"/>
      <c r="AE279" s="84"/>
      <c r="AF279" s="84"/>
    </row>
    <row r="280" spans="10:32" s="41" customFormat="1" x14ac:dyDescent="0.15">
      <c r="J280" s="42"/>
      <c r="K280" s="42"/>
      <c r="Y280" s="84"/>
      <c r="Z280" s="84"/>
      <c r="AA280" s="84"/>
      <c r="AB280" s="84"/>
      <c r="AC280" s="84"/>
      <c r="AD280" s="84"/>
      <c r="AE280" s="84"/>
      <c r="AF280" s="84"/>
    </row>
    <row r="281" spans="10:32" s="41" customFormat="1" x14ac:dyDescent="0.15">
      <c r="J281" s="42"/>
      <c r="K281" s="42"/>
      <c r="Y281" s="84"/>
      <c r="Z281" s="84"/>
      <c r="AA281" s="84"/>
      <c r="AB281" s="84"/>
      <c r="AC281" s="84"/>
      <c r="AD281" s="84"/>
      <c r="AE281" s="84"/>
      <c r="AF281" s="84"/>
    </row>
    <row r="282" spans="10:32" s="41" customFormat="1" x14ac:dyDescent="0.15">
      <c r="J282" s="42"/>
      <c r="K282" s="42"/>
      <c r="Y282" s="84"/>
      <c r="Z282" s="84"/>
      <c r="AA282" s="84"/>
      <c r="AB282" s="84"/>
      <c r="AC282" s="84"/>
      <c r="AD282" s="84"/>
      <c r="AE282" s="84"/>
      <c r="AF282" s="84"/>
    </row>
    <row r="283" spans="10:32" s="41" customFormat="1" x14ac:dyDescent="0.15">
      <c r="J283" s="42"/>
      <c r="K283" s="42"/>
      <c r="Y283" s="84"/>
      <c r="Z283" s="84"/>
      <c r="AA283" s="84"/>
      <c r="AB283" s="84"/>
      <c r="AC283" s="84"/>
      <c r="AD283" s="84"/>
      <c r="AE283" s="84"/>
      <c r="AF283" s="84"/>
    </row>
    <row r="284" spans="10:32" s="41" customFormat="1" x14ac:dyDescent="0.15">
      <c r="J284" s="42"/>
      <c r="K284" s="42"/>
      <c r="Y284" s="84"/>
      <c r="Z284" s="84"/>
      <c r="AA284" s="84"/>
      <c r="AB284" s="84"/>
      <c r="AC284" s="84"/>
      <c r="AD284" s="84"/>
      <c r="AE284" s="84"/>
      <c r="AF284" s="84"/>
    </row>
    <row r="285" spans="10:32" s="41" customFormat="1" x14ac:dyDescent="0.15">
      <c r="J285" s="42"/>
      <c r="K285" s="42"/>
      <c r="Y285" s="84"/>
      <c r="Z285" s="84"/>
      <c r="AA285" s="84"/>
      <c r="AB285" s="84"/>
      <c r="AC285" s="84"/>
      <c r="AD285" s="84"/>
      <c r="AE285" s="84"/>
      <c r="AF285" s="84"/>
    </row>
    <row r="286" spans="10:32" s="41" customFormat="1" x14ac:dyDescent="0.15">
      <c r="J286" s="42"/>
      <c r="K286" s="42"/>
      <c r="Y286" s="84"/>
      <c r="Z286" s="84"/>
      <c r="AA286" s="84"/>
      <c r="AB286" s="84"/>
      <c r="AC286" s="84"/>
      <c r="AD286" s="84"/>
      <c r="AE286" s="84"/>
      <c r="AF286" s="84"/>
    </row>
    <row r="287" spans="10:32" s="41" customFormat="1" x14ac:dyDescent="0.15">
      <c r="J287" s="42"/>
      <c r="K287" s="42"/>
      <c r="Y287" s="84"/>
      <c r="Z287" s="84"/>
      <c r="AA287" s="84"/>
      <c r="AB287" s="84"/>
      <c r="AC287" s="84"/>
      <c r="AD287" s="84"/>
      <c r="AE287" s="84"/>
      <c r="AF287" s="84"/>
    </row>
    <row r="288" spans="10:32" s="41" customFormat="1" x14ac:dyDescent="0.15">
      <c r="J288" s="42"/>
      <c r="K288" s="42"/>
      <c r="Y288" s="84"/>
      <c r="Z288" s="84"/>
      <c r="AA288" s="84"/>
      <c r="AB288" s="84"/>
      <c r="AC288" s="84"/>
      <c r="AD288" s="84"/>
      <c r="AE288" s="84"/>
      <c r="AF288" s="84"/>
    </row>
    <row r="289" spans="10:32" s="41" customFormat="1" x14ac:dyDescent="0.15">
      <c r="J289" s="42"/>
      <c r="K289" s="42"/>
      <c r="Y289" s="84"/>
      <c r="Z289" s="84"/>
      <c r="AA289" s="84"/>
      <c r="AB289" s="84"/>
      <c r="AC289" s="84"/>
      <c r="AD289" s="84"/>
      <c r="AE289" s="84"/>
      <c r="AF289" s="84"/>
    </row>
    <row r="290" spans="10:32" s="41" customFormat="1" x14ac:dyDescent="0.15">
      <c r="J290" s="42"/>
      <c r="K290" s="42"/>
      <c r="Y290" s="84"/>
      <c r="Z290" s="84"/>
      <c r="AA290" s="84"/>
      <c r="AB290" s="84"/>
      <c r="AC290" s="84"/>
      <c r="AD290" s="84"/>
      <c r="AE290" s="84"/>
      <c r="AF290" s="84"/>
    </row>
    <row r="291" spans="10:32" s="41" customFormat="1" x14ac:dyDescent="0.15">
      <c r="J291" s="42"/>
      <c r="K291" s="42"/>
      <c r="Y291" s="84"/>
      <c r="Z291" s="84"/>
      <c r="AA291" s="84"/>
      <c r="AB291" s="84"/>
      <c r="AC291" s="84"/>
      <c r="AD291" s="84"/>
      <c r="AE291" s="84"/>
      <c r="AF291" s="84"/>
    </row>
    <row r="292" spans="10:32" s="41" customFormat="1" x14ac:dyDescent="0.15">
      <c r="J292" s="42"/>
      <c r="K292" s="42"/>
      <c r="Y292" s="84"/>
      <c r="Z292" s="84"/>
      <c r="AA292" s="84"/>
      <c r="AB292" s="84"/>
      <c r="AC292" s="84"/>
      <c r="AD292" s="84"/>
      <c r="AE292" s="84"/>
      <c r="AF292" s="84"/>
    </row>
    <row r="293" spans="10:32" s="41" customFormat="1" x14ac:dyDescent="0.15">
      <c r="J293" s="42"/>
      <c r="K293" s="42"/>
      <c r="Y293" s="84"/>
      <c r="Z293" s="84"/>
      <c r="AA293" s="84"/>
      <c r="AB293" s="84"/>
      <c r="AC293" s="84"/>
      <c r="AD293" s="84"/>
      <c r="AE293" s="84"/>
      <c r="AF293" s="84"/>
    </row>
    <row r="294" spans="10:32" s="41" customFormat="1" x14ac:dyDescent="0.15">
      <c r="J294" s="42"/>
      <c r="K294" s="42"/>
      <c r="Y294" s="84"/>
      <c r="Z294" s="84"/>
      <c r="AA294" s="84"/>
      <c r="AB294" s="84"/>
      <c r="AC294" s="84"/>
      <c r="AD294" s="84"/>
      <c r="AE294" s="84"/>
      <c r="AF294" s="84"/>
    </row>
    <row r="295" spans="10:32" s="41" customFormat="1" x14ac:dyDescent="0.15">
      <c r="J295" s="42"/>
      <c r="K295" s="42"/>
      <c r="Y295" s="84"/>
      <c r="Z295" s="84"/>
      <c r="AA295" s="84"/>
      <c r="AB295" s="84"/>
      <c r="AC295" s="84"/>
      <c r="AD295" s="84"/>
      <c r="AE295" s="84"/>
      <c r="AF295" s="84"/>
    </row>
    <row r="296" spans="10:32" s="41" customFormat="1" x14ac:dyDescent="0.15">
      <c r="J296" s="42"/>
      <c r="K296" s="42"/>
      <c r="Y296" s="84"/>
      <c r="Z296" s="84"/>
      <c r="AA296" s="84"/>
      <c r="AB296" s="84"/>
      <c r="AC296" s="84"/>
      <c r="AD296" s="84"/>
      <c r="AE296" s="84"/>
      <c r="AF296" s="84"/>
    </row>
    <row r="297" spans="10:32" s="41" customFormat="1" x14ac:dyDescent="0.15">
      <c r="J297" s="42"/>
      <c r="K297" s="42"/>
      <c r="Y297" s="84"/>
      <c r="Z297" s="84"/>
      <c r="AA297" s="84"/>
      <c r="AB297" s="84"/>
      <c r="AC297" s="84"/>
      <c r="AD297" s="84"/>
      <c r="AE297" s="84"/>
      <c r="AF297" s="84"/>
    </row>
    <row r="298" spans="10:32" s="41" customFormat="1" x14ac:dyDescent="0.15">
      <c r="J298" s="42"/>
      <c r="K298" s="42"/>
      <c r="Y298" s="84"/>
      <c r="Z298" s="84"/>
      <c r="AA298" s="84"/>
      <c r="AB298" s="84"/>
      <c r="AC298" s="84"/>
      <c r="AD298" s="84"/>
      <c r="AE298" s="84"/>
      <c r="AF298" s="84"/>
    </row>
    <row r="299" spans="10:32" s="41" customFormat="1" x14ac:dyDescent="0.15">
      <c r="J299" s="42"/>
      <c r="K299" s="42"/>
      <c r="Y299" s="84"/>
      <c r="Z299" s="84"/>
      <c r="AA299" s="84"/>
      <c r="AB299" s="84"/>
      <c r="AC299" s="84"/>
      <c r="AD299" s="84"/>
      <c r="AE299" s="84"/>
      <c r="AF299" s="84"/>
    </row>
    <row r="300" spans="10:32" s="41" customFormat="1" x14ac:dyDescent="0.15">
      <c r="J300" s="42"/>
      <c r="K300" s="42"/>
      <c r="Y300" s="84"/>
      <c r="Z300" s="84"/>
      <c r="AA300" s="84"/>
      <c r="AB300" s="84"/>
      <c r="AC300" s="84"/>
      <c r="AD300" s="84"/>
      <c r="AE300" s="84"/>
      <c r="AF300" s="84"/>
    </row>
    <row r="301" spans="10:32" s="41" customFormat="1" x14ac:dyDescent="0.15">
      <c r="J301" s="42"/>
      <c r="K301" s="42"/>
      <c r="Y301" s="84"/>
      <c r="Z301" s="84"/>
      <c r="AA301" s="84"/>
      <c r="AB301" s="84"/>
      <c r="AC301" s="84"/>
      <c r="AD301" s="84"/>
      <c r="AE301" s="84"/>
      <c r="AF301" s="84"/>
    </row>
    <row r="302" spans="10:32" s="41" customFormat="1" x14ac:dyDescent="0.15">
      <c r="J302" s="42"/>
      <c r="K302" s="42"/>
      <c r="Y302" s="84"/>
      <c r="Z302" s="84"/>
      <c r="AA302" s="84"/>
      <c r="AB302" s="84"/>
      <c r="AC302" s="84"/>
      <c r="AD302" s="84"/>
      <c r="AE302" s="84"/>
      <c r="AF302" s="84"/>
    </row>
    <row r="303" spans="10:32" s="41" customFormat="1" x14ac:dyDescent="0.15">
      <c r="J303" s="42"/>
      <c r="K303" s="42"/>
      <c r="Y303" s="84"/>
      <c r="Z303" s="84"/>
      <c r="AA303" s="84"/>
      <c r="AB303" s="84"/>
      <c r="AC303" s="84"/>
      <c r="AD303" s="84"/>
      <c r="AE303" s="84"/>
      <c r="AF303" s="84"/>
    </row>
    <row r="304" spans="10:32" s="41" customFormat="1" x14ac:dyDescent="0.15">
      <c r="J304" s="42"/>
      <c r="K304" s="42"/>
      <c r="Y304" s="84"/>
      <c r="Z304" s="84"/>
      <c r="AA304" s="84"/>
      <c r="AB304" s="84"/>
      <c r="AC304" s="84"/>
      <c r="AD304" s="84"/>
      <c r="AE304" s="84"/>
      <c r="AF304" s="84"/>
    </row>
    <row r="305" spans="10:32" s="41" customFormat="1" x14ac:dyDescent="0.15">
      <c r="J305" s="42"/>
      <c r="K305" s="42"/>
      <c r="Y305" s="84"/>
      <c r="Z305" s="84"/>
      <c r="AA305" s="84"/>
      <c r="AB305" s="84"/>
      <c r="AC305" s="84"/>
      <c r="AD305" s="84"/>
      <c r="AE305" s="84"/>
      <c r="AF305" s="84"/>
    </row>
    <row r="306" spans="10:32" s="41" customFormat="1" x14ac:dyDescent="0.15">
      <c r="J306" s="42"/>
      <c r="K306" s="42"/>
      <c r="Y306" s="84"/>
      <c r="Z306" s="84"/>
      <c r="AA306" s="84"/>
      <c r="AB306" s="84"/>
      <c r="AC306" s="84"/>
      <c r="AD306" s="84"/>
      <c r="AE306" s="84"/>
      <c r="AF306" s="84"/>
    </row>
    <row r="307" spans="10:32" s="41" customFormat="1" x14ac:dyDescent="0.15">
      <c r="J307" s="42"/>
      <c r="K307" s="42"/>
      <c r="Y307" s="84"/>
      <c r="Z307" s="84"/>
      <c r="AA307" s="84"/>
      <c r="AB307" s="84"/>
      <c r="AC307" s="84"/>
      <c r="AD307" s="84"/>
      <c r="AE307" s="84"/>
      <c r="AF307" s="84"/>
    </row>
    <row r="308" spans="10:32" s="41" customFormat="1" x14ac:dyDescent="0.15">
      <c r="J308" s="42"/>
      <c r="K308" s="42"/>
      <c r="Y308" s="84"/>
      <c r="Z308" s="84"/>
      <c r="AA308" s="84"/>
      <c r="AB308" s="84"/>
      <c r="AC308" s="84"/>
      <c r="AD308" s="84"/>
      <c r="AE308" s="84"/>
      <c r="AF308" s="84"/>
    </row>
    <row r="309" spans="10:32" s="41" customFormat="1" x14ac:dyDescent="0.15">
      <c r="J309" s="42"/>
      <c r="K309" s="42"/>
      <c r="Y309" s="84"/>
      <c r="Z309" s="84"/>
      <c r="AA309" s="84"/>
      <c r="AB309" s="84"/>
      <c r="AC309" s="84"/>
      <c r="AD309" s="84"/>
      <c r="AE309" s="84"/>
      <c r="AF309" s="84"/>
    </row>
    <row r="310" spans="10:32" s="41" customFormat="1" x14ac:dyDescent="0.15">
      <c r="J310" s="42"/>
      <c r="K310" s="42"/>
      <c r="Y310" s="84"/>
      <c r="Z310" s="84"/>
      <c r="AA310" s="84"/>
      <c r="AB310" s="84"/>
      <c r="AC310" s="84"/>
      <c r="AD310" s="84"/>
      <c r="AE310" s="84"/>
      <c r="AF310" s="84"/>
    </row>
    <row r="311" spans="10:32" s="41" customFormat="1" x14ac:dyDescent="0.15">
      <c r="J311" s="42"/>
      <c r="K311" s="42"/>
      <c r="Y311" s="84"/>
      <c r="Z311" s="84"/>
      <c r="AA311" s="84"/>
      <c r="AB311" s="84"/>
      <c r="AC311" s="84"/>
      <c r="AD311" s="84"/>
      <c r="AE311" s="84"/>
      <c r="AF311" s="84"/>
    </row>
    <row r="312" spans="10:32" s="41" customFormat="1" x14ac:dyDescent="0.15">
      <c r="J312" s="42"/>
      <c r="K312" s="42"/>
      <c r="Y312" s="84"/>
      <c r="Z312" s="84"/>
      <c r="AA312" s="84"/>
      <c r="AB312" s="84"/>
      <c r="AC312" s="84"/>
      <c r="AD312" s="84"/>
      <c r="AE312" s="84"/>
      <c r="AF312" s="84"/>
    </row>
    <row r="313" spans="10:32" s="41" customFormat="1" x14ac:dyDescent="0.15">
      <c r="J313" s="42"/>
      <c r="K313" s="42"/>
      <c r="Y313" s="84"/>
      <c r="Z313" s="84"/>
      <c r="AA313" s="84"/>
      <c r="AB313" s="84"/>
      <c r="AC313" s="84"/>
      <c r="AD313" s="84"/>
      <c r="AE313" s="84"/>
      <c r="AF313" s="84"/>
    </row>
    <row r="314" spans="10:32" s="41" customFormat="1" x14ac:dyDescent="0.15">
      <c r="J314" s="42"/>
      <c r="K314" s="42"/>
      <c r="Y314" s="84"/>
      <c r="Z314" s="84"/>
      <c r="AA314" s="84"/>
      <c r="AB314" s="84"/>
      <c r="AC314" s="84"/>
      <c r="AD314" s="84"/>
      <c r="AE314" s="84"/>
      <c r="AF314" s="84"/>
    </row>
    <row r="315" spans="10:32" s="41" customFormat="1" x14ac:dyDescent="0.15">
      <c r="J315" s="42"/>
      <c r="K315" s="42"/>
      <c r="Y315" s="84"/>
      <c r="Z315" s="84"/>
      <c r="AA315" s="84"/>
      <c r="AB315" s="84"/>
      <c r="AC315" s="84"/>
      <c r="AD315" s="84"/>
      <c r="AE315" s="84"/>
      <c r="AF315" s="84"/>
    </row>
    <row r="316" spans="10:32" s="41" customFormat="1" x14ac:dyDescent="0.15">
      <c r="J316" s="42"/>
      <c r="K316" s="42"/>
      <c r="Y316" s="84"/>
      <c r="Z316" s="84"/>
      <c r="AA316" s="84"/>
      <c r="AB316" s="84"/>
      <c r="AC316" s="84"/>
      <c r="AD316" s="84"/>
      <c r="AE316" s="84"/>
      <c r="AF316" s="84"/>
    </row>
    <row r="317" spans="10:32" s="41" customFormat="1" x14ac:dyDescent="0.15">
      <c r="J317" s="42"/>
      <c r="K317" s="42"/>
      <c r="Y317" s="84"/>
      <c r="Z317" s="84"/>
      <c r="AA317" s="84"/>
      <c r="AB317" s="84"/>
      <c r="AC317" s="84"/>
      <c r="AD317" s="84"/>
      <c r="AE317" s="84"/>
      <c r="AF317" s="84"/>
    </row>
    <row r="318" spans="10:32" s="41" customFormat="1" x14ac:dyDescent="0.15">
      <c r="J318" s="42"/>
      <c r="K318" s="42"/>
      <c r="Y318" s="84"/>
      <c r="Z318" s="84"/>
      <c r="AA318" s="84"/>
      <c r="AB318" s="84"/>
      <c r="AC318" s="84"/>
      <c r="AD318" s="84"/>
      <c r="AE318" s="84"/>
      <c r="AF318" s="84"/>
    </row>
    <row r="319" spans="10:32" s="41" customFormat="1" x14ac:dyDescent="0.15">
      <c r="J319" s="42"/>
      <c r="K319" s="42"/>
      <c r="Y319" s="84"/>
      <c r="Z319" s="84"/>
      <c r="AA319" s="84"/>
      <c r="AB319" s="84"/>
      <c r="AC319" s="84"/>
      <c r="AD319" s="84"/>
      <c r="AE319" s="84"/>
      <c r="AF319" s="84"/>
    </row>
    <row r="320" spans="10:32" s="41" customFormat="1" x14ac:dyDescent="0.15">
      <c r="J320" s="42"/>
      <c r="K320" s="42"/>
      <c r="Y320" s="84"/>
      <c r="Z320" s="84"/>
      <c r="AA320" s="84"/>
      <c r="AB320" s="84"/>
      <c r="AC320" s="84"/>
      <c r="AD320" s="84"/>
      <c r="AE320" s="84"/>
      <c r="AF320" s="84"/>
    </row>
    <row r="321" spans="10:32" s="41" customFormat="1" x14ac:dyDescent="0.15">
      <c r="J321" s="42"/>
      <c r="K321" s="42"/>
      <c r="Y321" s="84"/>
      <c r="Z321" s="84"/>
      <c r="AA321" s="84"/>
      <c r="AB321" s="84"/>
      <c r="AC321" s="84"/>
      <c r="AD321" s="84"/>
      <c r="AE321" s="84"/>
      <c r="AF321" s="84"/>
    </row>
    <row r="322" spans="10:32" s="41" customFormat="1" x14ac:dyDescent="0.15">
      <c r="J322" s="42"/>
      <c r="K322" s="42"/>
      <c r="Y322" s="84"/>
      <c r="Z322" s="84"/>
      <c r="AA322" s="84"/>
      <c r="AB322" s="84"/>
      <c r="AC322" s="84"/>
      <c r="AD322" s="84"/>
      <c r="AE322" s="84"/>
      <c r="AF322" s="84"/>
    </row>
    <row r="323" spans="10:32" s="41" customFormat="1" x14ac:dyDescent="0.15">
      <c r="J323" s="42"/>
      <c r="K323" s="42"/>
      <c r="Y323" s="84"/>
      <c r="Z323" s="84"/>
      <c r="AA323" s="84"/>
      <c r="AB323" s="84"/>
      <c r="AC323" s="84"/>
      <c r="AD323" s="84"/>
      <c r="AE323" s="84"/>
      <c r="AF323" s="84"/>
    </row>
    <row r="324" spans="10:32" s="41" customFormat="1" x14ac:dyDescent="0.15">
      <c r="J324" s="42"/>
      <c r="K324" s="42"/>
      <c r="Y324" s="84"/>
      <c r="Z324" s="84"/>
      <c r="AA324" s="84"/>
      <c r="AB324" s="84"/>
      <c r="AC324" s="84"/>
      <c r="AD324" s="84"/>
      <c r="AE324" s="84"/>
      <c r="AF324" s="84"/>
    </row>
    <row r="325" spans="10:32" s="41" customFormat="1" x14ac:dyDescent="0.15">
      <c r="J325" s="42"/>
      <c r="K325" s="42"/>
      <c r="Y325" s="84"/>
      <c r="Z325" s="84"/>
      <c r="AA325" s="84"/>
      <c r="AB325" s="84"/>
      <c r="AC325" s="84"/>
      <c r="AD325" s="84"/>
      <c r="AE325" s="84"/>
      <c r="AF325" s="84"/>
    </row>
    <row r="326" spans="10:32" s="41" customFormat="1" x14ac:dyDescent="0.15">
      <c r="J326" s="42"/>
      <c r="K326" s="42"/>
      <c r="Y326" s="84"/>
      <c r="Z326" s="84"/>
      <c r="AA326" s="84"/>
      <c r="AB326" s="84"/>
      <c r="AC326" s="84"/>
      <c r="AD326" s="84"/>
      <c r="AE326" s="84"/>
      <c r="AF326" s="84"/>
    </row>
    <row r="327" spans="10:32" s="41" customFormat="1" x14ac:dyDescent="0.15">
      <c r="J327" s="42"/>
      <c r="K327" s="42"/>
      <c r="Y327" s="84"/>
      <c r="Z327" s="84"/>
      <c r="AA327" s="84"/>
      <c r="AB327" s="84"/>
      <c r="AC327" s="84"/>
      <c r="AD327" s="84"/>
      <c r="AE327" s="84"/>
      <c r="AF327" s="84"/>
    </row>
    <row r="328" spans="10:32" s="41" customFormat="1" x14ac:dyDescent="0.15">
      <c r="J328" s="42"/>
      <c r="K328" s="42"/>
      <c r="Y328" s="84"/>
      <c r="Z328" s="84"/>
      <c r="AA328" s="84"/>
      <c r="AB328" s="84"/>
      <c r="AC328" s="84"/>
      <c r="AD328" s="84"/>
      <c r="AE328" s="84"/>
      <c r="AF328" s="84"/>
    </row>
    <row r="329" spans="10:32" s="41" customFormat="1" x14ac:dyDescent="0.15">
      <c r="J329" s="42"/>
      <c r="K329" s="42"/>
      <c r="Y329" s="84"/>
      <c r="Z329" s="84"/>
      <c r="AA329" s="84"/>
      <c r="AB329" s="84"/>
      <c r="AC329" s="84"/>
      <c r="AD329" s="84"/>
      <c r="AE329" s="84"/>
      <c r="AF329" s="84"/>
    </row>
    <row r="330" spans="10:32" s="41" customFormat="1" x14ac:dyDescent="0.15">
      <c r="J330" s="42"/>
      <c r="K330" s="42"/>
      <c r="Y330" s="84"/>
      <c r="Z330" s="84"/>
      <c r="AA330" s="84"/>
      <c r="AB330" s="84"/>
      <c r="AC330" s="84"/>
      <c r="AD330" s="84"/>
      <c r="AE330" s="84"/>
      <c r="AF330" s="84"/>
    </row>
    <row r="331" spans="10:32" s="41" customFormat="1" x14ac:dyDescent="0.15">
      <c r="J331" s="42"/>
      <c r="K331" s="42"/>
      <c r="Y331" s="84"/>
      <c r="Z331" s="84"/>
      <c r="AA331" s="84"/>
      <c r="AB331" s="84"/>
      <c r="AC331" s="84"/>
      <c r="AD331" s="84"/>
      <c r="AE331" s="84"/>
      <c r="AF331" s="84"/>
    </row>
    <row r="332" spans="10:32" s="41" customFormat="1" x14ac:dyDescent="0.15">
      <c r="J332" s="42"/>
      <c r="K332" s="42"/>
      <c r="Y332" s="84"/>
      <c r="Z332" s="84"/>
      <c r="AA332" s="84"/>
      <c r="AB332" s="84"/>
      <c r="AC332" s="84"/>
      <c r="AD332" s="84"/>
      <c r="AE332" s="84"/>
      <c r="AF332" s="84"/>
    </row>
    <row r="333" spans="10:32" s="41" customFormat="1" x14ac:dyDescent="0.15">
      <c r="J333" s="42"/>
      <c r="K333" s="42"/>
      <c r="Y333" s="84"/>
      <c r="Z333" s="84"/>
      <c r="AA333" s="84"/>
      <c r="AB333" s="84"/>
      <c r="AC333" s="84"/>
      <c r="AD333" s="84"/>
      <c r="AE333" s="84"/>
      <c r="AF333" s="84"/>
    </row>
    <row r="334" spans="10:32" s="41" customFormat="1" x14ac:dyDescent="0.15">
      <c r="J334" s="42"/>
      <c r="K334" s="42"/>
      <c r="Y334" s="84"/>
      <c r="Z334" s="84"/>
      <c r="AA334" s="84"/>
      <c r="AB334" s="84"/>
      <c r="AC334" s="84"/>
      <c r="AD334" s="84"/>
      <c r="AE334" s="84"/>
      <c r="AF334" s="84"/>
    </row>
    <row r="335" spans="10:32" s="41" customFormat="1" x14ac:dyDescent="0.15">
      <c r="J335" s="42"/>
      <c r="K335" s="42"/>
      <c r="Y335" s="84"/>
      <c r="Z335" s="84"/>
      <c r="AA335" s="84"/>
      <c r="AB335" s="84"/>
      <c r="AC335" s="84"/>
      <c r="AD335" s="84"/>
      <c r="AE335" s="84"/>
      <c r="AF335" s="84"/>
    </row>
    <row r="336" spans="10:32" s="41" customFormat="1" x14ac:dyDescent="0.15">
      <c r="J336" s="42"/>
      <c r="K336" s="42"/>
      <c r="Y336" s="84"/>
      <c r="Z336" s="84"/>
      <c r="AA336" s="84"/>
      <c r="AB336" s="84"/>
      <c r="AC336" s="84"/>
      <c r="AD336" s="84"/>
      <c r="AE336" s="84"/>
      <c r="AF336" s="84"/>
    </row>
    <row r="337" spans="10:32" s="41" customFormat="1" x14ac:dyDescent="0.15">
      <c r="J337" s="42"/>
      <c r="K337" s="42"/>
      <c r="Y337" s="84"/>
      <c r="Z337" s="84"/>
      <c r="AA337" s="84"/>
      <c r="AB337" s="84"/>
      <c r="AC337" s="84"/>
      <c r="AD337" s="84"/>
      <c r="AE337" s="84"/>
      <c r="AF337" s="84"/>
    </row>
    <row r="338" spans="10:32" s="41" customFormat="1" x14ac:dyDescent="0.15">
      <c r="J338" s="42"/>
      <c r="K338" s="42"/>
      <c r="Y338" s="84"/>
      <c r="Z338" s="84"/>
      <c r="AA338" s="84"/>
      <c r="AB338" s="84"/>
      <c r="AC338" s="84"/>
      <c r="AD338" s="84"/>
      <c r="AE338" s="84"/>
      <c r="AF338" s="84"/>
    </row>
    <row r="339" spans="10:32" s="41" customFormat="1" x14ac:dyDescent="0.15">
      <c r="J339" s="42"/>
      <c r="K339" s="42"/>
      <c r="Y339" s="84"/>
      <c r="Z339" s="84"/>
      <c r="AA339" s="84"/>
      <c r="AB339" s="84"/>
      <c r="AC339" s="84"/>
      <c r="AD339" s="84"/>
      <c r="AE339" s="84"/>
      <c r="AF339" s="84"/>
    </row>
    <row r="340" spans="10:32" s="41" customFormat="1" x14ac:dyDescent="0.15">
      <c r="J340" s="42"/>
      <c r="K340" s="42"/>
      <c r="Y340" s="84"/>
      <c r="Z340" s="84"/>
      <c r="AA340" s="84"/>
      <c r="AB340" s="84"/>
      <c r="AC340" s="84"/>
      <c r="AD340" s="84"/>
      <c r="AE340" s="84"/>
      <c r="AF340" s="84"/>
    </row>
    <row r="341" spans="10:32" s="41" customFormat="1" x14ac:dyDescent="0.15">
      <c r="J341" s="42"/>
      <c r="K341" s="42"/>
      <c r="Y341" s="84"/>
      <c r="Z341" s="84"/>
      <c r="AA341" s="84"/>
      <c r="AB341" s="84"/>
      <c r="AC341" s="84"/>
      <c r="AD341" s="84"/>
      <c r="AE341" s="84"/>
      <c r="AF341" s="84"/>
    </row>
    <row r="342" spans="10:32" s="41" customFormat="1" x14ac:dyDescent="0.15">
      <c r="J342" s="42"/>
      <c r="K342" s="42"/>
      <c r="Y342" s="84"/>
      <c r="Z342" s="84"/>
      <c r="AA342" s="84"/>
      <c r="AB342" s="84"/>
      <c r="AC342" s="84"/>
      <c r="AD342" s="84"/>
      <c r="AE342" s="84"/>
      <c r="AF342" s="84"/>
    </row>
    <row r="343" spans="10:32" s="41" customFormat="1" x14ac:dyDescent="0.15">
      <c r="J343" s="42"/>
      <c r="K343" s="42"/>
      <c r="Y343" s="84"/>
      <c r="Z343" s="84"/>
      <c r="AA343" s="84"/>
      <c r="AB343" s="84"/>
      <c r="AC343" s="84"/>
      <c r="AD343" s="84"/>
      <c r="AE343" s="84"/>
      <c r="AF343" s="84"/>
    </row>
    <row r="344" spans="10:32" s="41" customFormat="1" x14ac:dyDescent="0.15">
      <c r="J344" s="42"/>
      <c r="K344" s="42"/>
      <c r="Y344" s="84"/>
      <c r="Z344" s="84"/>
      <c r="AA344" s="84"/>
      <c r="AB344" s="84"/>
      <c r="AC344" s="84"/>
      <c r="AD344" s="84"/>
      <c r="AE344" s="84"/>
      <c r="AF344" s="84"/>
    </row>
    <row r="345" spans="10:32" s="41" customFormat="1" x14ac:dyDescent="0.15">
      <c r="J345" s="42"/>
      <c r="K345" s="42"/>
      <c r="Y345" s="84"/>
      <c r="Z345" s="84"/>
      <c r="AA345" s="84"/>
      <c r="AB345" s="84"/>
      <c r="AC345" s="84"/>
      <c r="AD345" s="84"/>
      <c r="AE345" s="84"/>
      <c r="AF345" s="84"/>
    </row>
    <row r="346" spans="10:32" s="41" customFormat="1" x14ac:dyDescent="0.15">
      <c r="J346" s="42"/>
      <c r="K346" s="42"/>
      <c r="Y346" s="84"/>
      <c r="Z346" s="84"/>
      <c r="AA346" s="84"/>
      <c r="AB346" s="84"/>
      <c r="AC346" s="84"/>
      <c r="AD346" s="84"/>
      <c r="AE346" s="84"/>
      <c r="AF346" s="84"/>
    </row>
    <row r="347" spans="10:32" s="41" customFormat="1" x14ac:dyDescent="0.15">
      <c r="J347" s="42"/>
      <c r="K347" s="42"/>
      <c r="Y347" s="84"/>
      <c r="Z347" s="84"/>
      <c r="AA347" s="84"/>
      <c r="AB347" s="84"/>
      <c r="AC347" s="84"/>
      <c r="AD347" s="84"/>
      <c r="AE347" s="84"/>
      <c r="AF347" s="84"/>
    </row>
    <row r="348" spans="10:32" s="41" customFormat="1" x14ac:dyDescent="0.15">
      <c r="J348" s="42"/>
      <c r="K348" s="42"/>
      <c r="Y348" s="84"/>
      <c r="Z348" s="84"/>
      <c r="AA348" s="84"/>
      <c r="AB348" s="84"/>
      <c r="AC348" s="84"/>
      <c r="AD348" s="84"/>
      <c r="AE348" s="84"/>
      <c r="AF348" s="84"/>
    </row>
    <row r="349" spans="10:32" s="41" customFormat="1" x14ac:dyDescent="0.15">
      <c r="J349" s="42"/>
      <c r="K349" s="42"/>
      <c r="Y349" s="84"/>
      <c r="Z349" s="84"/>
      <c r="AA349" s="84"/>
      <c r="AB349" s="84"/>
      <c r="AC349" s="84"/>
      <c r="AD349" s="84"/>
      <c r="AE349" s="84"/>
      <c r="AF349" s="84"/>
    </row>
    <row r="350" spans="10:32" s="41" customFormat="1" x14ac:dyDescent="0.15">
      <c r="J350" s="42"/>
      <c r="K350" s="42"/>
      <c r="Y350" s="84"/>
      <c r="Z350" s="84"/>
      <c r="AA350" s="84"/>
      <c r="AB350" s="84"/>
      <c r="AC350" s="84"/>
      <c r="AD350" s="84"/>
      <c r="AE350" s="84"/>
      <c r="AF350" s="84"/>
    </row>
    <row r="351" spans="10:32" s="41" customFormat="1" x14ac:dyDescent="0.15">
      <c r="J351" s="42"/>
      <c r="K351" s="42"/>
      <c r="Y351" s="84"/>
      <c r="Z351" s="84"/>
      <c r="AA351" s="84"/>
      <c r="AB351" s="84"/>
      <c r="AC351" s="84"/>
      <c r="AD351" s="84"/>
      <c r="AE351" s="84"/>
      <c r="AF351" s="84"/>
    </row>
    <row r="352" spans="10:32" s="41" customFormat="1" x14ac:dyDescent="0.15">
      <c r="J352" s="42"/>
      <c r="K352" s="42"/>
      <c r="Y352" s="84"/>
      <c r="Z352" s="84"/>
      <c r="AA352" s="84"/>
      <c r="AB352" s="84"/>
      <c r="AC352" s="84"/>
      <c r="AD352" s="84"/>
      <c r="AE352" s="84"/>
      <c r="AF352" s="84"/>
    </row>
    <row r="353" spans="10:32" s="41" customFormat="1" x14ac:dyDescent="0.15">
      <c r="J353" s="42"/>
      <c r="K353" s="42"/>
      <c r="Y353" s="84"/>
      <c r="Z353" s="84"/>
      <c r="AA353" s="84"/>
      <c r="AB353" s="84"/>
      <c r="AC353" s="84"/>
      <c r="AD353" s="84"/>
      <c r="AE353" s="84"/>
      <c r="AF353" s="84"/>
    </row>
    <row r="354" spans="10:32" s="41" customFormat="1" x14ac:dyDescent="0.15">
      <c r="J354" s="42"/>
      <c r="K354" s="42"/>
      <c r="Y354" s="84"/>
      <c r="Z354" s="84"/>
      <c r="AA354" s="84"/>
      <c r="AB354" s="84"/>
      <c r="AC354" s="84"/>
      <c r="AD354" s="84"/>
      <c r="AE354" s="84"/>
      <c r="AF354" s="84"/>
    </row>
    <row r="355" spans="10:32" s="41" customFormat="1" x14ac:dyDescent="0.15">
      <c r="J355" s="42"/>
      <c r="K355" s="42"/>
      <c r="Y355" s="84"/>
      <c r="Z355" s="84"/>
      <c r="AA355" s="84"/>
      <c r="AB355" s="84"/>
      <c r="AC355" s="84"/>
      <c r="AD355" s="84"/>
      <c r="AE355" s="84"/>
      <c r="AF355" s="84"/>
    </row>
    <row r="356" spans="10:32" s="41" customFormat="1" x14ac:dyDescent="0.15">
      <c r="J356" s="42"/>
      <c r="K356" s="42"/>
      <c r="Y356" s="84"/>
      <c r="Z356" s="84"/>
      <c r="AA356" s="84"/>
      <c r="AB356" s="84"/>
      <c r="AC356" s="84"/>
      <c r="AD356" s="84"/>
      <c r="AE356" s="84"/>
      <c r="AF356" s="84"/>
    </row>
    <row r="357" spans="10:32" s="41" customFormat="1" x14ac:dyDescent="0.15">
      <c r="J357" s="42"/>
      <c r="K357" s="42"/>
      <c r="Y357" s="84"/>
      <c r="Z357" s="84"/>
      <c r="AA357" s="84"/>
      <c r="AB357" s="84"/>
      <c r="AC357" s="84"/>
      <c r="AD357" s="84"/>
      <c r="AE357" s="84"/>
      <c r="AF357" s="84"/>
    </row>
    <row r="358" spans="10:32" s="41" customFormat="1" x14ac:dyDescent="0.15">
      <c r="J358" s="42"/>
      <c r="K358" s="42"/>
      <c r="Y358" s="84"/>
      <c r="Z358" s="84"/>
      <c r="AA358" s="84"/>
      <c r="AB358" s="84"/>
      <c r="AC358" s="84"/>
      <c r="AD358" s="84"/>
      <c r="AE358" s="84"/>
      <c r="AF358" s="84"/>
    </row>
    <row r="359" spans="10:32" s="41" customFormat="1" x14ac:dyDescent="0.15">
      <c r="J359" s="42"/>
      <c r="K359" s="42"/>
      <c r="Y359" s="84"/>
      <c r="Z359" s="84"/>
      <c r="AA359" s="84"/>
      <c r="AB359" s="84"/>
      <c r="AC359" s="84"/>
      <c r="AD359" s="84"/>
      <c r="AE359" s="84"/>
      <c r="AF359" s="84"/>
    </row>
    <row r="360" spans="10:32" s="41" customFormat="1" x14ac:dyDescent="0.15">
      <c r="J360" s="42"/>
      <c r="K360" s="42"/>
      <c r="Y360" s="84"/>
      <c r="Z360" s="84"/>
      <c r="AA360" s="84"/>
      <c r="AB360" s="84"/>
      <c r="AC360" s="84"/>
      <c r="AD360" s="84"/>
      <c r="AE360" s="84"/>
      <c r="AF360" s="84"/>
    </row>
    <row r="361" spans="10:32" s="41" customFormat="1" x14ac:dyDescent="0.15">
      <c r="J361" s="42"/>
      <c r="K361" s="42"/>
      <c r="Y361" s="84"/>
      <c r="Z361" s="84"/>
      <c r="AA361" s="84"/>
      <c r="AB361" s="84"/>
      <c r="AC361" s="84"/>
      <c r="AD361" s="84"/>
      <c r="AE361" s="84"/>
      <c r="AF361" s="84"/>
    </row>
    <row r="362" spans="10:32" s="41" customFormat="1" x14ac:dyDescent="0.15">
      <c r="J362" s="42"/>
      <c r="K362" s="42"/>
      <c r="Y362" s="84"/>
      <c r="Z362" s="84"/>
      <c r="AA362" s="84"/>
      <c r="AB362" s="84"/>
      <c r="AC362" s="84"/>
      <c r="AD362" s="84"/>
      <c r="AE362" s="84"/>
      <c r="AF362" s="84"/>
    </row>
    <row r="363" spans="10:32" s="41" customFormat="1" x14ac:dyDescent="0.15">
      <c r="J363" s="42"/>
      <c r="K363" s="42"/>
      <c r="Y363" s="84"/>
      <c r="Z363" s="84"/>
      <c r="AA363" s="84"/>
      <c r="AB363" s="84"/>
      <c r="AC363" s="84"/>
      <c r="AD363" s="84"/>
      <c r="AE363" s="84"/>
      <c r="AF363" s="84"/>
    </row>
    <row r="364" spans="10:32" s="41" customFormat="1" x14ac:dyDescent="0.15">
      <c r="J364" s="42"/>
      <c r="K364" s="42"/>
      <c r="Y364" s="84"/>
      <c r="Z364" s="84"/>
      <c r="AA364" s="84"/>
      <c r="AB364" s="84"/>
      <c r="AC364" s="84"/>
      <c r="AD364" s="84"/>
      <c r="AE364" s="84"/>
      <c r="AF364" s="84"/>
    </row>
    <row r="365" spans="10:32" s="41" customFormat="1" x14ac:dyDescent="0.15">
      <c r="J365" s="42"/>
      <c r="K365" s="42"/>
      <c r="Y365" s="84"/>
      <c r="Z365" s="84"/>
      <c r="AA365" s="84"/>
      <c r="AB365" s="84"/>
      <c r="AC365" s="84"/>
      <c r="AD365" s="84"/>
      <c r="AE365" s="84"/>
      <c r="AF365" s="84"/>
    </row>
    <row r="366" spans="10:32" s="41" customFormat="1" x14ac:dyDescent="0.15">
      <c r="J366" s="42"/>
      <c r="K366" s="42"/>
      <c r="Y366" s="84"/>
      <c r="Z366" s="84"/>
      <c r="AA366" s="84"/>
      <c r="AB366" s="84"/>
      <c r="AC366" s="84"/>
      <c r="AD366" s="84"/>
      <c r="AE366" s="84"/>
      <c r="AF366" s="84"/>
    </row>
    <row r="367" spans="10:32" s="41" customFormat="1" x14ac:dyDescent="0.15">
      <c r="J367" s="42"/>
      <c r="K367" s="42"/>
      <c r="Y367" s="84"/>
      <c r="Z367" s="84"/>
      <c r="AA367" s="84"/>
      <c r="AB367" s="84"/>
      <c r="AC367" s="84"/>
      <c r="AD367" s="84"/>
      <c r="AE367" s="84"/>
      <c r="AF367" s="84"/>
    </row>
    <row r="368" spans="10:32" s="41" customFormat="1" x14ac:dyDescent="0.15">
      <c r="J368" s="42"/>
      <c r="K368" s="42"/>
      <c r="Y368" s="84"/>
      <c r="Z368" s="84"/>
      <c r="AA368" s="84"/>
      <c r="AB368" s="84"/>
      <c r="AC368" s="84"/>
      <c r="AD368" s="84"/>
      <c r="AE368" s="84"/>
      <c r="AF368" s="84"/>
    </row>
    <row r="369" spans="10:32" s="41" customFormat="1" x14ac:dyDescent="0.15">
      <c r="J369" s="42"/>
      <c r="K369" s="42"/>
      <c r="Y369" s="84"/>
      <c r="Z369" s="84"/>
      <c r="AA369" s="84"/>
      <c r="AB369" s="84"/>
      <c r="AC369" s="84"/>
      <c r="AD369" s="84"/>
      <c r="AE369" s="84"/>
      <c r="AF369" s="84"/>
    </row>
    <row r="370" spans="10:32" s="41" customFormat="1" x14ac:dyDescent="0.15">
      <c r="J370" s="42"/>
      <c r="K370" s="42"/>
      <c r="Y370" s="84"/>
      <c r="Z370" s="84"/>
      <c r="AA370" s="84"/>
      <c r="AB370" s="84"/>
      <c r="AC370" s="84"/>
      <c r="AD370" s="84"/>
      <c r="AE370" s="84"/>
      <c r="AF370" s="84"/>
    </row>
    <row r="371" spans="10:32" s="41" customFormat="1" x14ac:dyDescent="0.15">
      <c r="J371" s="42"/>
      <c r="K371" s="42"/>
      <c r="Y371" s="84"/>
      <c r="Z371" s="84"/>
      <c r="AA371" s="84"/>
      <c r="AB371" s="84"/>
      <c r="AC371" s="84"/>
      <c r="AD371" s="84"/>
      <c r="AE371" s="84"/>
      <c r="AF371" s="84"/>
    </row>
    <row r="372" spans="10:32" s="41" customFormat="1" x14ac:dyDescent="0.15">
      <c r="J372" s="42"/>
      <c r="K372" s="42"/>
      <c r="Y372" s="84"/>
      <c r="Z372" s="84"/>
      <c r="AA372" s="84"/>
      <c r="AB372" s="84"/>
      <c r="AC372" s="84"/>
      <c r="AD372" s="84"/>
      <c r="AE372" s="84"/>
      <c r="AF372" s="84"/>
    </row>
    <row r="373" spans="10:32" s="41" customFormat="1" x14ac:dyDescent="0.15">
      <c r="J373" s="42"/>
      <c r="K373" s="42"/>
      <c r="Y373" s="84"/>
      <c r="Z373" s="84"/>
      <c r="AA373" s="84"/>
      <c r="AB373" s="84"/>
      <c r="AC373" s="84"/>
      <c r="AD373" s="84"/>
      <c r="AE373" s="84"/>
      <c r="AF373" s="84"/>
    </row>
    <row r="374" spans="10:32" s="41" customFormat="1" x14ac:dyDescent="0.15">
      <c r="J374" s="42"/>
      <c r="K374" s="42"/>
      <c r="Y374" s="84"/>
      <c r="Z374" s="84"/>
      <c r="AA374" s="84"/>
      <c r="AB374" s="84"/>
      <c r="AC374" s="84"/>
      <c r="AD374" s="84"/>
      <c r="AE374" s="84"/>
      <c r="AF374" s="84"/>
    </row>
    <row r="375" spans="10:32" s="41" customFormat="1" x14ac:dyDescent="0.15">
      <c r="J375" s="42"/>
      <c r="K375" s="42"/>
      <c r="Y375" s="84"/>
      <c r="Z375" s="84"/>
      <c r="AA375" s="84"/>
      <c r="AB375" s="84"/>
      <c r="AC375" s="84"/>
      <c r="AD375" s="84"/>
      <c r="AE375" s="84"/>
      <c r="AF375" s="84"/>
    </row>
    <row r="376" spans="10:32" s="41" customFormat="1" x14ac:dyDescent="0.15">
      <c r="J376" s="42"/>
      <c r="K376" s="42"/>
      <c r="Y376" s="84"/>
      <c r="Z376" s="84"/>
      <c r="AA376" s="84"/>
      <c r="AB376" s="84"/>
      <c r="AC376" s="84"/>
      <c r="AD376" s="84"/>
      <c r="AE376" s="84"/>
      <c r="AF376" s="84"/>
    </row>
    <row r="377" spans="10:32" s="41" customFormat="1" x14ac:dyDescent="0.15">
      <c r="J377" s="42"/>
      <c r="K377" s="42"/>
      <c r="Y377" s="84"/>
      <c r="Z377" s="84"/>
      <c r="AA377" s="84"/>
      <c r="AB377" s="84"/>
      <c r="AC377" s="84"/>
      <c r="AD377" s="84"/>
      <c r="AE377" s="84"/>
      <c r="AF377" s="84"/>
    </row>
    <row r="378" spans="10:32" s="41" customFormat="1" x14ac:dyDescent="0.15">
      <c r="J378" s="42"/>
      <c r="K378" s="42"/>
      <c r="Y378" s="84"/>
      <c r="Z378" s="84"/>
      <c r="AA378" s="84"/>
      <c r="AB378" s="84"/>
      <c r="AC378" s="84"/>
      <c r="AD378" s="84"/>
      <c r="AE378" s="84"/>
      <c r="AF378" s="84"/>
    </row>
    <row r="379" spans="10:32" s="41" customFormat="1" x14ac:dyDescent="0.15">
      <c r="J379" s="42"/>
      <c r="K379" s="42"/>
      <c r="Y379" s="84"/>
      <c r="Z379" s="84"/>
      <c r="AA379" s="84"/>
      <c r="AB379" s="84"/>
      <c r="AC379" s="84"/>
      <c r="AD379" s="84"/>
      <c r="AE379" s="84"/>
      <c r="AF379" s="84"/>
    </row>
    <row r="380" spans="10:32" s="41" customFormat="1" x14ac:dyDescent="0.15">
      <c r="J380" s="42"/>
      <c r="K380" s="42"/>
      <c r="Y380" s="84"/>
      <c r="Z380" s="84"/>
      <c r="AA380" s="84"/>
      <c r="AB380" s="84"/>
      <c r="AC380" s="84"/>
      <c r="AD380" s="84"/>
      <c r="AE380" s="84"/>
      <c r="AF380" s="84"/>
    </row>
    <row r="381" spans="10:32" s="41" customFormat="1" x14ac:dyDescent="0.15">
      <c r="J381" s="42"/>
      <c r="K381" s="42"/>
      <c r="Y381" s="84"/>
      <c r="Z381" s="84"/>
      <c r="AA381" s="84"/>
      <c r="AB381" s="84"/>
      <c r="AC381" s="84"/>
      <c r="AD381" s="84"/>
      <c r="AE381" s="84"/>
      <c r="AF381" s="84"/>
    </row>
  </sheetData>
  <phoneticPr fontId="2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horizontalDpi="4294967292" r:id="rId1"/>
  <headerFooter alignWithMargins="0">
    <oddFooter>&amp;C-&amp;P--</oddFooter>
  </headerFooter>
  <colBreaks count="1" manualBreakCount="1">
    <brk id="12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M1:AT202"/>
  <sheetViews>
    <sheetView view="pageBreakPreview" zoomScaleNormal="75" zoomScaleSheetLayoutView="100" workbookViewId="0">
      <selection activeCell="P109" sqref="P109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7" width="11.77734375" hidden="1" customWidth="1"/>
    <col min="18" max="23" width="11.77734375" bestFit="1" customWidth="1"/>
  </cols>
  <sheetData>
    <row r="1" spans="13:46" x14ac:dyDescent="0.2">
      <c r="M1" t="str">
        <f>財政指標!$L$1</f>
        <v>市貝町</v>
      </c>
      <c r="Q1" t="str">
        <f>歳入!B3</f>
        <v>８９（元）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９７(H9）</v>
      </c>
      <c r="Y1" t="str">
        <f>歳入!K3</f>
        <v>９８(H10）</v>
      </c>
      <c r="Z1" t="str">
        <f>歳入!L3</f>
        <v>９９(H11）</v>
      </c>
      <c r="AA1" t="str">
        <f>歳入!M3</f>
        <v>００(H12）</v>
      </c>
      <c r="AB1" t="str">
        <f>歳入!N3</f>
        <v>０１(H13）</v>
      </c>
      <c r="AC1" t="str">
        <f>歳入!O3</f>
        <v>０２(H14）</v>
      </c>
      <c r="AD1" t="str">
        <f>歳入!P3</f>
        <v>０３(H15）</v>
      </c>
      <c r="AE1" t="str">
        <f>歳入!Q3</f>
        <v>０４(H16）</v>
      </c>
      <c r="AF1" t="str">
        <f>歳入!R3</f>
        <v>０５(H17）</v>
      </c>
      <c r="AG1" t="str">
        <f>歳入!S3</f>
        <v>０６(H18）</v>
      </c>
      <c r="AH1" t="str">
        <f>歳入!T3</f>
        <v>０７(H19）</v>
      </c>
      <c r="AI1" t="str">
        <f>歳入!U3</f>
        <v>０８(H20）</v>
      </c>
      <c r="AJ1" t="str">
        <f>歳入!V3</f>
        <v>０９(H21）</v>
      </c>
      <c r="AK1" t="str">
        <f>歳入!W3</f>
        <v>１０(H22）</v>
      </c>
      <c r="AL1" t="str">
        <f>歳入!X3</f>
        <v>１１(H23）</v>
      </c>
      <c r="AM1" t="str">
        <f>歳入!Y3</f>
        <v>１２(H24)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１７(H29)</v>
      </c>
      <c r="AS1" t="str">
        <f>歳入!AE3</f>
        <v>１８(H30)</v>
      </c>
      <c r="AT1" t="str">
        <f>歳入!AF3</f>
        <v>１９(R１)</v>
      </c>
    </row>
    <row r="2" spans="13:46" x14ac:dyDescent="0.2">
      <c r="P2" t="s">
        <v>138</v>
      </c>
      <c r="Q2" s="47">
        <f>歳入!B4</f>
        <v>0</v>
      </c>
      <c r="R2" s="47">
        <f>歳入!D4</f>
        <v>1701114</v>
      </c>
      <c r="S2" s="47">
        <f>歳入!E4</f>
        <v>1963547</v>
      </c>
      <c r="T2" s="47">
        <f>歳入!F4</f>
        <v>1981177</v>
      </c>
      <c r="U2" s="47">
        <f>歳入!G4</f>
        <v>2043409</v>
      </c>
      <c r="V2" s="47">
        <f>歳入!H4</f>
        <v>2101461</v>
      </c>
      <c r="W2" s="47">
        <f>歳入!I4</f>
        <v>2123037</v>
      </c>
      <c r="X2" s="47">
        <f>歳入!J4</f>
        <v>2352337</v>
      </c>
      <c r="Y2" s="47">
        <f>歳入!K4</f>
        <v>1926230</v>
      </c>
      <c r="Z2" s="47">
        <f>歳入!L4</f>
        <v>1916030</v>
      </c>
      <c r="AA2" s="47">
        <f>歳入!M4</f>
        <v>2171373</v>
      </c>
      <c r="AB2" s="47">
        <f>歳入!N4</f>
        <v>2249315</v>
      </c>
      <c r="AC2" s="47">
        <f>歳入!O4</f>
        <v>2148670</v>
      </c>
      <c r="AD2" s="47">
        <f>歳入!P4</f>
        <v>2073993</v>
      </c>
      <c r="AE2" s="47">
        <f>歳入!Q4</f>
        <v>2025900</v>
      </c>
      <c r="AF2" s="47">
        <f>歳入!R4</f>
        <v>2068568</v>
      </c>
      <c r="AG2" s="47">
        <f>歳入!S4</f>
        <v>2032603</v>
      </c>
      <c r="AH2" s="47">
        <f>歳入!T4</f>
        <v>2043523</v>
      </c>
      <c r="AI2" s="47">
        <f>歳入!U4</f>
        <v>2295821</v>
      </c>
      <c r="AJ2" s="47">
        <f>歳入!V4</f>
        <v>2079848</v>
      </c>
      <c r="AK2" s="47">
        <f>歳入!W4</f>
        <v>2109607</v>
      </c>
      <c r="AL2" s="47">
        <f>歳入!X4</f>
        <v>2095371</v>
      </c>
      <c r="AM2" s="47">
        <f>歳入!Y4</f>
        <v>2156779</v>
      </c>
      <c r="AN2" s="47">
        <f>歳入!Z4</f>
        <v>2141818</v>
      </c>
      <c r="AO2" s="47">
        <f>歳入!AA4</f>
        <v>2189016</v>
      </c>
      <c r="AP2" s="47">
        <f>歳入!AB4</f>
        <v>2086658</v>
      </c>
      <c r="AQ2" s="47">
        <f>歳入!AC4</f>
        <v>2274825</v>
      </c>
      <c r="AR2" s="47">
        <f>歳入!AD4</f>
        <v>2463946</v>
      </c>
      <c r="AS2" s="47">
        <f>歳入!AE4</f>
        <v>2459090</v>
      </c>
      <c r="AT2" s="47">
        <f>歳入!AF4</f>
        <v>2498155</v>
      </c>
    </row>
    <row r="3" spans="13:46" x14ac:dyDescent="0.2">
      <c r="P3" s="47" t="s">
        <v>173</v>
      </c>
      <c r="Q3" s="47">
        <f>歳入!B15</f>
        <v>0</v>
      </c>
      <c r="R3" s="47">
        <f>歳入!D15</f>
        <v>1015895</v>
      </c>
      <c r="S3" s="47">
        <f>歳入!E15</f>
        <v>1038273</v>
      </c>
      <c r="T3" s="47">
        <f>歳入!F15</f>
        <v>999037</v>
      </c>
      <c r="U3" s="47">
        <f>歳入!G15</f>
        <v>905019</v>
      </c>
      <c r="V3" s="47">
        <f>歳入!H15</f>
        <v>880679</v>
      </c>
      <c r="W3" s="47">
        <f>歳入!I15</f>
        <v>1028870</v>
      </c>
      <c r="X3" s="47">
        <f>歳入!J15</f>
        <v>1026485</v>
      </c>
      <c r="Y3" s="47">
        <f>歳入!K15</f>
        <v>990538</v>
      </c>
      <c r="Z3" s="47">
        <f>歳入!L15</f>
        <v>1346468</v>
      </c>
      <c r="AA3" s="47">
        <f>歳入!M15</f>
        <v>1407904</v>
      </c>
      <c r="AB3" s="47">
        <f>歳入!N15</f>
        <v>970271</v>
      </c>
      <c r="AC3" s="47">
        <f>歳入!O15</f>
        <v>558918</v>
      </c>
      <c r="AD3" s="47">
        <f>歳入!P15</f>
        <v>441504</v>
      </c>
      <c r="AE3" s="47">
        <f>歳入!Q15</f>
        <v>447631</v>
      </c>
      <c r="AF3" s="47">
        <f>歳入!R15</f>
        <v>495742</v>
      </c>
      <c r="AG3" s="47">
        <f>歳入!S15</f>
        <v>500230</v>
      </c>
      <c r="AH3" s="47">
        <f>歳入!T15</f>
        <v>619406</v>
      </c>
      <c r="AI3" s="47">
        <f>歳入!U15</f>
        <v>880780</v>
      </c>
      <c r="AJ3" s="47">
        <f>歳入!V15</f>
        <v>781903</v>
      </c>
      <c r="AK3" s="47">
        <f>歳入!W15</f>
        <v>896801</v>
      </c>
      <c r="AL3" s="47">
        <f>歳入!X15</f>
        <v>1580856</v>
      </c>
      <c r="AM3" s="47">
        <f>歳入!Y15</f>
        <v>1079806</v>
      </c>
      <c r="AN3" s="47">
        <f>歳入!Z15</f>
        <v>932473</v>
      </c>
      <c r="AO3" s="47">
        <f>歳入!AA15</f>
        <v>785802</v>
      </c>
      <c r="AP3" s="47">
        <f>歳入!AB15</f>
        <v>923033</v>
      </c>
      <c r="AQ3" s="47">
        <f>歳入!AC15</f>
        <v>949363</v>
      </c>
      <c r="AR3" s="47">
        <f>歳入!AD15</f>
        <v>666747</v>
      </c>
      <c r="AS3" s="47">
        <f>歳入!AE15</f>
        <v>517042</v>
      </c>
      <c r="AT3" s="47">
        <f>歳入!AF15</f>
        <v>750665</v>
      </c>
    </row>
    <row r="4" spans="13:46" x14ac:dyDescent="0.2">
      <c r="P4" t="s">
        <v>139</v>
      </c>
      <c r="Q4" s="47">
        <f>歳入!B23</f>
        <v>0</v>
      </c>
      <c r="R4" s="47">
        <f>歳入!D23</f>
        <v>104913</v>
      </c>
      <c r="S4" s="47">
        <f>歳入!E23</f>
        <v>113448</v>
      </c>
      <c r="T4" s="47">
        <f>歳入!F23</f>
        <v>154153</v>
      </c>
      <c r="U4" s="47">
        <f>歳入!G23</f>
        <v>143473</v>
      </c>
      <c r="V4" s="47">
        <f>歳入!H23</f>
        <v>142377</v>
      </c>
      <c r="W4" s="47">
        <f>歳入!I23</f>
        <v>159831</v>
      </c>
      <c r="X4" s="47">
        <f>歳入!J23</f>
        <v>172063</v>
      </c>
      <c r="Y4" s="47">
        <f>歳入!K23</f>
        <v>243889</v>
      </c>
      <c r="Z4" s="47">
        <f>歳入!L23</f>
        <v>315961</v>
      </c>
      <c r="AA4" s="47">
        <f>歳入!M23</f>
        <v>102626</v>
      </c>
      <c r="AB4" s="47">
        <f>歳入!N23</f>
        <v>195104</v>
      </c>
      <c r="AC4" s="47">
        <f>歳入!O23</f>
        <v>260922</v>
      </c>
      <c r="AD4" s="47">
        <f>歳入!P23</f>
        <v>200795</v>
      </c>
      <c r="AE4" s="47">
        <f>歳入!Q23</f>
        <v>244133</v>
      </c>
      <c r="AF4" s="47">
        <f>歳入!R23</f>
        <v>285492</v>
      </c>
      <c r="AG4" s="47">
        <f>歳入!S23</f>
        <v>234148</v>
      </c>
      <c r="AH4" s="47">
        <f>歳入!T23</f>
        <v>152556</v>
      </c>
      <c r="AI4" s="47">
        <f>歳入!U23</f>
        <v>267701</v>
      </c>
      <c r="AJ4" s="47">
        <f>歳入!V23</f>
        <v>723215</v>
      </c>
      <c r="AK4" s="47">
        <f>歳入!W23</f>
        <v>468833</v>
      </c>
      <c r="AL4" s="47">
        <f>歳入!X23</f>
        <v>593512</v>
      </c>
      <c r="AM4" s="47">
        <f>歳入!Y23</f>
        <v>642338</v>
      </c>
      <c r="AN4" s="47">
        <f>歳入!Z23</f>
        <v>1162106</v>
      </c>
      <c r="AO4" s="47">
        <f>歳入!AA23</f>
        <v>422878</v>
      </c>
      <c r="AP4" s="47">
        <f>歳入!AB23</f>
        <v>450494</v>
      </c>
      <c r="AQ4" s="47">
        <f>歳入!AC23</f>
        <v>452286</v>
      </c>
      <c r="AR4" s="47">
        <f>歳入!AD23</f>
        <v>410242</v>
      </c>
      <c r="AS4" s="47">
        <f>歳入!AE23</f>
        <v>399407</v>
      </c>
      <c r="AT4" s="47">
        <f>歳入!AF23</f>
        <v>456576</v>
      </c>
    </row>
    <row r="5" spans="13:46" x14ac:dyDescent="0.2">
      <c r="P5" t="s">
        <v>180</v>
      </c>
      <c r="Q5" s="47">
        <f>歳入!B29</f>
        <v>0</v>
      </c>
      <c r="R5" s="47">
        <f>歳入!D24</f>
        <v>401101</v>
      </c>
      <c r="S5" s="47">
        <f>歳入!E24</f>
        <v>352787</v>
      </c>
      <c r="T5" s="47">
        <f>歳入!F24</f>
        <v>349307</v>
      </c>
      <c r="U5" s="47">
        <f>歳入!G24</f>
        <v>586975</v>
      </c>
      <c r="V5" s="47">
        <f>歳入!H24</f>
        <v>258129</v>
      </c>
      <c r="W5" s="47">
        <f>歳入!I24</f>
        <v>298649</v>
      </c>
      <c r="X5" s="47">
        <f>歳入!J24</f>
        <v>359370</v>
      </c>
      <c r="Y5" s="47">
        <f>歳入!K24</f>
        <v>360208</v>
      </c>
      <c r="Z5" s="47">
        <f>歳入!L24</f>
        <v>362613</v>
      </c>
      <c r="AA5" s="47">
        <f>歳入!M24</f>
        <v>360956</v>
      </c>
      <c r="AB5" s="47">
        <f>歳入!N24</f>
        <v>558823</v>
      </c>
      <c r="AC5" s="47">
        <f>歳入!O24</f>
        <v>482569</v>
      </c>
      <c r="AD5" s="47">
        <f>歳入!P24</f>
        <v>421112</v>
      </c>
      <c r="AE5" s="47">
        <f>歳入!Q24</f>
        <v>483516</v>
      </c>
      <c r="AF5" s="47">
        <f>歳入!R24</f>
        <v>414757</v>
      </c>
      <c r="AG5" s="47">
        <f>歳入!S24</f>
        <v>215235</v>
      </c>
      <c r="AH5" s="47">
        <f>歳入!T24</f>
        <v>210519</v>
      </c>
      <c r="AI5" s="47">
        <f>歳入!U24</f>
        <v>292656</v>
      </c>
      <c r="AJ5" s="47">
        <f>歳入!V24</f>
        <v>289490</v>
      </c>
      <c r="AK5" s="47">
        <f>歳入!W24</f>
        <v>302735</v>
      </c>
      <c r="AL5" s="47">
        <f>歳入!X24</f>
        <v>459143</v>
      </c>
      <c r="AM5" s="47">
        <f>歳入!Y24</f>
        <v>404370</v>
      </c>
      <c r="AN5" s="47">
        <f>歳入!Z24</f>
        <v>289819</v>
      </c>
      <c r="AO5" s="47">
        <f>歳入!AA24</f>
        <v>450360</v>
      </c>
      <c r="AP5" s="47">
        <f>歳入!AB24</f>
        <v>338641</v>
      </c>
      <c r="AQ5" s="47">
        <f>歳入!AC24</f>
        <v>371619</v>
      </c>
      <c r="AR5" s="47">
        <f>歳入!AD24</f>
        <v>829708</v>
      </c>
      <c r="AS5" s="47">
        <f>歳入!AE24</f>
        <v>322766</v>
      </c>
      <c r="AT5" s="47">
        <f>歳入!AF24</f>
        <v>385643</v>
      </c>
    </row>
    <row r="6" spans="13:46" x14ac:dyDescent="0.2">
      <c r="P6" t="s">
        <v>140</v>
      </c>
      <c r="Q6" s="47">
        <f>歳入!B30</f>
        <v>0</v>
      </c>
      <c r="R6" s="47">
        <f>歳入!D30</f>
        <v>534700</v>
      </c>
      <c r="S6" s="47">
        <f>歳入!E30</f>
        <v>503700</v>
      </c>
      <c r="T6" s="47">
        <f>歳入!F30</f>
        <v>525800</v>
      </c>
      <c r="U6" s="47">
        <f>歳入!G30</f>
        <v>451900</v>
      </c>
      <c r="V6" s="47">
        <f>歳入!H30</f>
        <v>507300</v>
      </c>
      <c r="W6" s="47">
        <f>歳入!I30</f>
        <v>826000</v>
      </c>
      <c r="X6" s="47">
        <f>歳入!J30</f>
        <v>594100</v>
      </c>
      <c r="Y6" s="47">
        <f>歳入!K30</f>
        <v>277700</v>
      </c>
      <c r="Z6" s="47">
        <f>歳入!L30</f>
        <v>384600</v>
      </c>
      <c r="AA6" s="47">
        <f>歳入!M30</f>
        <v>188500</v>
      </c>
      <c r="AB6" s="47">
        <f>歳入!N30</f>
        <v>315700</v>
      </c>
      <c r="AC6" s="47">
        <f>歳入!O30</f>
        <v>891589</v>
      </c>
      <c r="AD6" s="47">
        <f>歳入!P30</f>
        <v>1225000</v>
      </c>
      <c r="AE6" s="47">
        <f>歳入!Q30</f>
        <v>530300</v>
      </c>
      <c r="AF6" s="47">
        <f>歳入!R30</f>
        <v>482900</v>
      </c>
      <c r="AG6" s="47">
        <f>歳入!S30</f>
        <v>384400</v>
      </c>
      <c r="AH6" s="47">
        <f>歳入!T30</f>
        <v>208400</v>
      </c>
      <c r="AI6" s="47">
        <f>歳入!U30</f>
        <v>208300</v>
      </c>
      <c r="AJ6" s="47">
        <f>歳入!V30</f>
        <v>366400</v>
      </c>
      <c r="AK6" s="47">
        <f>歳入!W30</f>
        <v>389200</v>
      </c>
      <c r="AL6" s="47">
        <f>歳入!X30</f>
        <v>313800</v>
      </c>
      <c r="AM6" s="47">
        <f>歳入!Y30</f>
        <v>311800</v>
      </c>
      <c r="AN6" s="47">
        <f>歳入!Z30</f>
        <v>345900</v>
      </c>
      <c r="AO6" s="47">
        <f>歳入!AA30</f>
        <v>250000</v>
      </c>
      <c r="AP6" s="47">
        <f>歳入!AB30</f>
        <v>300000</v>
      </c>
      <c r="AQ6" s="47">
        <f>歳入!AC30</f>
        <v>200000</v>
      </c>
      <c r="AR6" s="47">
        <f>歳入!AD30</f>
        <v>176000</v>
      </c>
      <c r="AS6" s="47">
        <f>歳入!AE30</f>
        <v>161200</v>
      </c>
      <c r="AT6" s="47">
        <f>歳入!AF30</f>
        <v>266600</v>
      </c>
    </row>
    <row r="7" spans="13:46" x14ac:dyDescent="0.2">
      <c r="P7" s="72" t="str">
        <f>歳入!A33</f>
        <v>　 歳 入 合 計</v>
      </c>
      <c r="Q7" s="47">
        <f>歳入!B33</f>
        <v>0</v>
      </c>
      <c r="R7" s="47">
        <f>歳入!D33</f>
        <v>4765898</v>
      </c>
      <c r="S7" s="47">
        <f>歳入!E33</f>
        <v>5006146</v>
      </c>
      <c r="T7" s="47">
        <f>歳入!F33</f>
        <v>5154945</v>
      </c>
      <c r="U7" s="47">
        <f>歳入!G33</f>
        <v>5178859</v>
      </c>
      <c r="V7" s="47">
        <f>歳入!H33</f>
        <v>4840821</v>
      </c>
      <c r="W7" s="47">
        <f>歳入!I33</f>
        <v>5950939</v>
      </c>
      <c r="X7" s="47">
        <f>歳入!J33</f>
        <v>6650662</v>
      </c>
      <c r="Y7" s="47">
        <f>歳入!K33</f>
        <v>5012462</v>
      </c>
      <c r="Z7" s="47">
        <f>歳入!L33</f>
        <v>5655545</v>
      </c>
      <c r="AA7" s="47">
        <f>歳入!M33</f>
        <v>5477849</v>
      </c>
      <c r="AB7" s="47">
        <f>歳入!N33</f>
        <v>5913411</v>
      </c>
      <c r="AC7" s="47">
        <f>歳入!O33</f>
        <v>6034990</v>
      </c>
      <c r="AD7" s="47">
        <f>歳入!P33</f>
        <v>5601033</v>
      </c>
      <c r="AE7" s="47">
        <f>歳入!Q33</f>
        <v>5009665</v>
      </c>
      <c r="AF7" s="47">
        <f>歳入!R33</f>
        <v>5032746</v>
      </c>
      <c r="AG7" s="47">
        <f>歳入!S33</f>
        <v>4785300</v>
      </c>
      <c r="AH7" s="47">
        <f>歳入!T33</f>
        <v>4531725</v>
      </c>
      <c r="AI7" s="47">
        <f>歳入!U33</f>
        <v>5054632</v>
      </c>
      <c r="AJ7" s="47">
        <f>歳入!V33</f>
        <v>5273431</v>
      </c>
      <c r="AK7" s="47">
        <f>歳入!W33</f>
        <v>5398480</v>
      </c>
      <c r="AL7" s="47">
        <f>歳入!X33</f>
        <v>6649608</v>
      </c>
      <c r="AM7" s="47">
        <f>歳入!Y33</f>
        <v>6464321</v>
      </c>
      <c r="AN7" s="47">
        <f>歳入!Z33</f>
        <v>6816465</v>
      </c>
      <c r="AO7" s="47">
        <f>歳入!AA33</f>
        <v>5577942</v>
      </c>
      <c r="AP7" s="47">
        <f>歳入!AB33</f>
        <v>5605837</v>
      </c>
      <c r="AQ7" s="47">
        <f>歳入!AC33</f>
        <v>5914219</v>
      </c>
      <c r="AR7" s="47">
        <f>歳入!AD33</f>
        <v>6312891</v>
      </c>
      <c r="AS7" s="47">
        <f>歳入!AE33</f>
        <v>5342830</v>
      </c>
      <c r="AT7" s="47">
        <f>歳入!AF33</f>
        <v>5527891</v>
      </c>
    </row>
    <row r="40" spans="13:46" x14ac:dyDescent="0.2">
      <c r="M40" t="str">
        <f>財政指標!$L$1</f>
        <v>市貝町</v>
      </c>
    </row>
    <row r="42" spans="13:46" x14ac:dyDescent="0.2">
      <c r="Q42" t="str">
        <f>税!B3</f>
        <v>８９（元）</v>
      </c>
      <c r="R42" t="str">
        <f>税!D3</f>
        <v>９１（H3）</v>
      </c>
      <c r="S42" t="str">
        <f>税!E3</f>
        <v>９２（H4）</v>
      </c>
      <c r="T42" t="str">
        <f>税!F3</f>
        <v>９３（H5）</v>
      </c>
      <c r="U42" t="str">
        <f>税!G3</f>
        <v>９４（H6）</v>
      </c>
      <c r="V42" t="str">
        <f>税!H3</f>
        <v>９５（H7）</v>
      </c>
      <c r="W42" t="str">
        <f>税!I3</f>
        <v>９６（H8）</v>
      </c>
      <c r="X42" t="str">
        <f>税!J3</f>
        <v>９７（H9）</v>
      </c>
      <c r="Y42" t="str">
        <f>税!K3</f>
        <v>９８(H10)</v>
      </c>
      <c r="Z42" t="str">
        <f>税!L3</f>
        <v>９９(H11)</v>
      </c>
      <c r="AA42" t="str">
        <f>税!M3</f>
        <v>００(H12)</v>
      </c>
      <c r="AB42" t="str">
        <f>税!N3</f>
        <v>０１(H13)</v>
      </c>
      <c r="AC42" t="str">
        <f>税!O3</f>
        <v>０２(H14）</v>
      </c>
      <c r="AD42" t="str">
        <f>税!P3</f>
        <v>０３(H15）</v>
      </c>
      <c r="AE42" t="str">
        <f>税!Q3</f>
        <v>０４(H16）</v>
      </c>
      <c r="AF42" t="str">
        <f>税!R3</f>
        <v>０５(H17）</v>
      </c>
      <c r="AG42" t="str">
        <f>税!S3</f>
        <v>０６(H18）</v>
      </c>
      <c r="AH42" t="str">
        <f>税!T3</f>
        <v>０７(H19）</v>
      </c>
      <c r="AI42" t="str">
        <f>税!U3</f>
        <v>０８(H20）</v>
      </c>
      <c r="AJ42" t="str">
        <f>税!V3</f>
        <v>０９(H21）</v>
      </c>
      <c r="AK42" t="str">
        <f>税!W3</f>
        <v>１０(H22）</v>
      </c>
      <c r="AL42" t="str">
        <f>税!X3</f>
        <v>１１(H23）</v>
      </c>
      <c r="AM42" t="str">
        <f>税!Y3</f>
        <v>１２(H24)</v>
      </c>
      <c r="AN42" t="str">
        <f>税!Z3</f>
        <v>１３(H25)</v>
      </c>
      <c r="AO42" t="str">
        <f>税!AA3</f>
        <v>１４(H26)</v>
      </c>
      <c r="AP42" t="str">
        <f>税!AB3</f>
        <v>１５(H27)</v>
      </c>
      <c r="AQ42" t="str">
        <f>税!AC3</f>
        <v>１６(H28)</v>
      </c>
      <c r="AR42" t="str">
        <f>税!AD3</f>
        <v>１７(H29)</v>
      </c>
      <c r="AS42" t="str">
        <f>税!AE3</f>
        <v>１８(H30)</v>
      </c>
      <c r="AT42" t="str">
        <f>税!AF3</f>
        <v>１９(R１)</v>
      </c>
    </row>
    <row r="43" spans="13:46" x14ac:dyDescent="0.2">
      <c r="P43" t="s">
        <v>142</v>
      </c>
      <c r="Q43">
        <f>税!B4</f>
        <v>0</v>
      </c>
      <c r="R43" s="47">
        <f>税!D4</f>
        <v>938757</v>
      </c>
      <c r="S43" s="47">
        <f>税!E4</f>
        <v>1098301</v>
      </c>
      <c r="T43" s="47">
        <f>税!F4</f>
        <v>1058629</v>
      </c>
      <c r="U43" s="47">
        <f>税!G4</f>
        <v>1098722</v>
      </c>
      <c r="V43" s="47">
        <f>税!H4</f>
        <v>1047607</v>
      </c>
      <c r="W43" s="47">
        <f>税!I4</f>
        <v>1037615</v>
      </c>
      <c r="X43" s="47">
        <f>税!J4</f>
        <v>1200260</v>
      </c>
      <c r="Y43" s="47">
        <f>税!K4</f>
        <v>818905</v>
      </c>
      <c r="Z43" s="47">
        <f>税!L4</f>
        <v>832538</v>
      </c>
      <c r="AA43" s="47">
        <f>税!M4</f>
        <v>1148502</v>
      </c>
      <c r="AB43" s="47">
        <f>税!N4</f>
        <v>1224900</v>
      </c>
      <c r="AC43" s="47">
        <f>税!O4</f>
        <v>1132034</v>
      </c>
      <c r="AD43" s="47">
        <f>税!P4</f>
        <v>1112994</v>
      </c>
      <c r="AE43" s="47">
        <f>税!Q4</f>
        <v>1041157</v>
      </c>
      <c r="AF43" s="47">
        <f>税!R4</f>
        <v>1044414</v>
      </c>
      <c r="AG43" s="47">
        <f>税!S4</f>
        <v>1025428</v>
      </c>
      <c r="AH43" s="47">
        <f>税!T4</f>
        <v>1025513</v>
      </c>
      <c r="AI43" s="47">
        <f>税!U4</f>
        <v>1277845</v>
      </c>
      <c r="AJ43" s="47">
        <f>税!V4</f>
        <v>1087083</v>
      </c>
      <c r="AK43" s="47">
        <f>税!W4</f>
        <v>1116870</v>
      </c>
      <c r="AL43" s="47">
        <f>税!X4</f>
        <v>1080582</v>
      </c>
      <c r="AM43" s="47">
        <f>税!Y4</f>
        <v>1211446</v>
      </c>
      <c r="AN43" s="47">
        <f>税!Z4</f>
        <v>1163971</v>
      </c>
      <c r="AO43" s="47">
        <f>税!AA4</f>
        <v>1201320</v>
      </c>
      <c r="AP43" s="47">
        <f>税!AB4</f>
        <v>1094784</v>
      </c>
      <c r="AQ43" s="47">
        <f>税!AC4</f>
        <v>1199636</v>
      </c>
      <c r="AR43" s="47">
        <f>税!AD4</f>
        <v>1305699</v>
      </c>
      <c r="AS43" s="47">
        <f>税!AE4</f>
        <v>1253941</v>
      </c>
      <c r="AT43" s="47">
        <f>税!AF4</f>
        <v>1258218</v>
      </c>
    </row>
    <row r="44" spans="13:46" x14ac:dyDescent="0.2">
      <c r="P44" t="s">
        <v>143</v>
      </c>
      <c r="Q44">
        <f>税!B9</f>
        <v>0</v>
      </c>
      <c r="R44" s="47">
        <f>税!D9</f>
        <v>690456</v>
      </c>
      <c r="S44" s="47">
        <f>税!E9</f>
        <v>795501</v>
      </c>
      <c r="T44" s="47">
        <f>税!F9</f>
        <v>849900</v>
      </c>
      <c r="U44" s="47">
        <f>税!G9</f>
        <v>875880</v>
      </c>
      <c r="V44" s="47">
        <f>税!H9</f>
        <v>975930</v>
      </c>
      <c r="W44" s="47">
        <f>税!I9</f>
        <v>1008509</v>
      </c>
      <c r="X44" s="47">
        <f>税!J9</f>
        <v>1062841</v>
      </c>
      <c r="Y44" s="47">
        <f>税!K9</f>
        <v>1018449</v>
      </c>
      <c r="Z44" s="47">
        <f>税!L9</f>
        <v>986041</v>
      </c>
      <c r="AA44" s="47">
        <f>税!M9</f>
        <v>923763</v>
      </c>
      <c r="AB44" s="47">
        <f>税!N9</f>
        <v>927381</v>
      </c>
      <c r="AC44" s="47">
        <f>税!O9</f>
        <v>919688</v>
      </c>
      <c r="AD44" s="47">
        <f>税!P9</f>
        <v>864411</v>
      </c>
      <c r="AE44" s="47">
        <f>税!Q9</f>
        <v>888093</v>
      </c>
      <c r="AF44" s="47">
        <f>税!R9</f>
        <v>928586</v>
      </c>
      <c r="AG44" s="47">
        <f>税!S9</f>
        <v>909981</v>
      </c>
      <c r="AH44" s="47">
        <f>税!T9</f>
        <v>921006</v>
      </c>
      <c r="AI44" s="47">
        <f>税!U9</f>
        <v>921228</v>
      </c>
      <c r="AJ44" s="47">
        <f>税!V9</f>
        <v>901721</v>
      </c>
      <c r="AK44" s="47">
        <f>税!W9</f>
        <v>900081</v>
      </c>
      <c r="AL44" s="47">
        <f>税!X9</f>
        <v>908898</v>
      </c>
      <c r="AM44" s="47">
        <f>税!Y9</f>
        <v>843878</v>
      </c>
      <c r="AN44" s="47">
        <f>税!Z9</f>
        <v>870534</v>
      </c>
      <c r="AO44" s="47">
        <f>税!AA9</f>
        <v>887340</v>
      </c>
      <c r="AP44" s="47">
        <f>税!AB9</f>
        <v>890424</v>
      </c>
      <c r="AQ44" s="47">
        <f>税!AC9</f>
        <v>972284</v>
      </c>
      <c r="AR44" s="47">
        <f>税!AD9</f>
        <v>1058905</v>
      </c>
      <c r="AS44" s="47">
        <f>税!AE9</f>
        <v>1103008</v>
      </c>
      <c r="AT44" s="47">
        <f>税!AF9</f>
        <v>1130122</v>
      </c>
    </row>
    <row r="45" spans="13:46" x14ac:dyDescent="0.2">
      <c r="P45" t="s">
        <v>144</v>
      </c>
      <c r="Q45">
        <f>税!B12</f>
        <v>0</v>
      </c>
      <c r="R45" s="47">
        <f>税!D12</f>
        <v>46615</v>
      </c>
      <c r="S45" s="47">
        <f>税!E12</f>
        <v>45415</v>
      </c>
      <c r="T45" s="47">
        <f>税!F12</f>
        <v>47525</v>
      </c>
      <c r="U45" s="47">
        <f>税!G12</f>
        <v>48482</v>
      </c>
      <c r="V45" s="47">
        <f>税!H12</f>
        <v>49791</v>
      </c>
      <c r="W45" s="47">
        <f>税!I12</f>
        <v>52960</v>
      </c>
      <c r="X45" s="47">
        <f>税!J12</f>
        <v>64819</v>
      </c>
      <c r="Y45" s="47">
        <f>税!K12</f>
        <v>64947</v>
      </c>
      <c r="Z45" s="47">
        <f>税!L12</f>
        <v>72495</v>
      </c>
      <c r="AA45" s="47">
        <f>税!M12</f>
        <v>74299</v>
      </c>
      <c r="AB45" s="47">
        <f>税!N12</f>
        <v>73427</v>
      </c>
      <c r="AC45" s="47">
        <f>税!O12</f>
        <v>73408</v>
      </c>
      <c r="AD45" s="47">
        <f>税!P12</f>
        <v>76375</v>
      </c>
      <c r="AE45" s="47">
        <f>税!Q12</f>
        <v>75361</v>
      </c>
      <c r="AF45" s="47">
        <f>税!R12</f>
        <v>73227</v>
      </c>
      <c r="AG45" s="47">
        <f>税!S12</f>
        <v>73875</v>
      </c>
      <c r="AH45" s="47">
        <f>税!T12</f>
        <v>72817</v>
      </c>
      <c r="AI45" s="47">
        <f>税!U12</f>
        <v>71786</v>
      </c>
      <c r="AJ45" s="47">
        <f>税!V12</f>
        <v>65484</v>
      </c>
      <c r="AK45" s="47">
        <f>税!W12</f>
        <v>66619</v>
      </c>
      <c r="AL45" s="47">
        <f>税!X12</f>
        <v>79205</v>
      </c>
      <c r="AM45" s="47">
        <f>税!Y12</f>
        <v>74059</v>
      </c>
      <c r="AN45" s="47">
        <f>税!Z12</f>
        <v>79090</v>
      </c>
      <c r="AO45" s="47">
        <f>税!AA12</f>
        <v>69720</v>
      </c>
      <c r="AP45" s="47">
        <f>税!AB12</f>
        <v>70350</v>
      </c>
      <c r="AQ45" s="47">
        <f>税!AC12</f>
        <v>65717</v>
      </c>
      <c r="AR45" s="47">
        <f>税!AD12</f>
        <v>60146</v>
      </c>
      <c r="AS45" s="47">
        <f>税!AE12</f>
        <v>61823</v>
      </c>
      <c r="AT45" s="47">
        <f>税!AF12</f>
        <v>66836</v>
      </c>
    </row>
    <row r="46" spans="13:46" x14ac:dyDescent="0.2">
      <c r="P46" t="s">
        <v>141</v>
      </c>
      <c r="Q46">
        <f>税!B22</f>
        <v>0</v>
      </c>
      <c r="R46" s="47">
        <f>税!D22</f>
        <v>1701114</v>
      </c>
      <c r="S46" s="47">
        <f>税!E22</f>
        <v>1963547</v>
      </c>
      <c r="T46" s="47">
        <f>税!F22</f>
        <v>1981177</v>
      </c>
      <c r="U46" s="47">
        <f>税!G22</f>
        <v>2043409</v>
      </c>
      <c r="V46" s="47">
        <f>税!H22</f>
        <v>2101461</v>
      </c>
      <c r="W46" s="47">
        <f>税!I22</f>
        <v>2123037</v>
      </c>
      <c r="X46" s="47">
        <f>税!J22</f>
        <v>2352337</v>
      </c>
      <c r="Y46" s="47">
        <f>税!K22</f>
        <v>1926230</v>
      </c>
      <c r="Z46" s="47">
        <f>税!L22</f>
        <v>1916030</v>
      </c>
      <c r="AA46" s="47">
        <f>税!M22</f>
        <v>2171373</v>
      </c>
      <c r="AB46" s="47">
        <f>税!N22</f>
        <v>2249315</v>
      </c>
      <c r="AC46" s="47">
        <f>税!O22</f>
        <v>2148676</v>
      </c>
      <c r="AD46" s="47">
        <f>税!P22</f>
        <v>2073999</v>
      </c>
      <c r="AE46" s="47">
        <f>税!Q22</f>
        <v>2025906</v>
      </c>
      <c r="AF46" s="47">
        <f>税!R22</f>
        <v>2068574</v>
      </c>
      <c r="AG46" s="47">
        <f>税!S22</f>
        <v>2032609</v>
      </c>
      <c r="AH46" s="47">
        <f>税!T22</f>
        <v>2043529</v>
      </c>
      <c r="AI46" s="47">
        <f>税!U22</f>
        <v>2295827</v>
      </c>
      <c r="AJ46" s="47">
        <f>税!V22</f>
        <v>2079854</v>
      </c>
      <c r="AK46" s="47">
        <f>税!W22</f>
        <v>2109613</v>
      </c>
      <c r="AL46" s="47">
        <f>税!X22</f>
        <v>2095377</v>
      </c>
      <c r="AM46" s="47">
        <f>税!Y22</f>
        <v>2156785</v>
      </c>
      <c r="AN46" s="47">
        <f>税!Z22</f>
        <v>2141823</v>
      </c>
      <c r="AO46" s="47">
        <f>税!AA22</f>
        <v>2189021</v>
      </c>
      <c r="AP46" s="47">
        <f>税!AB22</f>
        <v>2086663</v>
      </c>
      <c r="AQ46" s="47">
        <f>税!AC22</f>
        <v>2274830</v>
      </c>
      <c r="AR46" s="47">
        <f>税!AD22</f>
        <v>2463951</v>
      </c>
      <c r="AS46" s="47">
        <f>税!AE22</f>
        <v>2459095</v>
      </c>
      <c r="AT46" s="47">
        <f>税!AF22</f>
        <v>2498160</v>
      </c>
    </row>
    <row r="77" spans="13:46" x14ac:dyDescent="0.2">
      <c r="M77" t="str">
        <f>財政指標!$L$1</f>
        <v>市貝町</v>
      </c>
    </row>
    <row r="79" spans="13:46" x14ac:dyDescent="0.2">
      <c r="M79" t="str">
        <f>財政指標!$L$1</f>
        <v>市貝町</v>
      </c>
    </row>
    <row r="80" spans="13:46" x14ac:dyDescent="0.2">
      <c r="P80">
        <f>'歳出（性質別）'!A3</f>
        <v>0</v>
      </c>
      <c r="Q80" t="str">
        <f>'歳出（性質別）'!B3</f>
        <v>８９（元）</v>
      </c>
      <c r="R80" t="str">
        <f>'歳出（性質別）'!D3</f>
        <v>９１（H3）</v>
      </c>
      <c r="S80" t="str">
        <f>'歳出（性質別）'!E3</f>
        <v>９２（H4）</v>
      </c>
      <c r="T80" t="str">
        <f>'歳出（性質別）'!F3</f>
        <v>９３（H5）</v>
      </c>
      <c r="U80" t="str">
        <f>'歳出（性質別）'!G3</f>
        <v>９４（H6）</v>
      </c>
      <c r="V80" t="str">
        <f>'歳出（性質別）'!H3</f>
        <v>９５（H7）</v>
      </c>
      <c r="W80" t="str">
        <f>'歳出（性質別）'!I3</f>
        <v>９６（H8）</v>
      </c>
      <c r="X80" t="str">
        <f>'歳出（性質別）'!J3</f>
        <v>９７(H9）</v>
      </c>
      <c r="Y80" t="str">
        <f>'歳出（性質別）'!K3</f>
        <v>９８(H10）</v>
      </c>
      <c r="Z80" t="str">
        <f>'歳出（性質別）'!L3</f>
        <v>９９(H11)</v>
      </c>
      <c r="AA80" t="str">
        <f>'歳出（性質別）'!M3</f>
        <v>００(H12)</v>
      </c>
      <c r="AB80" t="str">
        <f>'歳出（性質別）'!N3</f>
        <v>０１(H13)</v>
      </c>
      <c r="AC80" t="str">
        <f>'歳出（性質別）'!O3</f>
        <v>０２(H14）</v>
      </c>
      <c r="AD80" t="str">
        <f>'歳出（性質別）'!P3</f>
        <v>０３(H15）</v>
      </c>
      <c r="AE80" t="str">
        <f>'歳出（性質別）'!Q3</f>
        <v>０４(H16）</v>
      </c>
      <c r="AF80" t="str">
        <f>'歳出（性質別）'!R3</f>
        <v>０５(H17）</v>
      </c>
      <c r="AG80" t="str">
        <f>'歳出（性質別）'!S3</f>
        <v>０６(H18）</v>
      </c>
      <c r="AH80" t="str">
        <f>'歳出（性質別）'!T3</f>
        <v>０７(H19）</v>
      </c>
      <c r="AI80" t="str">
        <f>'歳出（性質別）'!U3</f>
        <v>０８(H20）</v>
      </c>
      <c r="AJ80" t="str">
        <f>'歳出（性質別）'!V3</f>
        <v>０９(H21）</v>
      </c>
      <c r="AK80" t="str">
        <f>'歳出（性質別）'!W3</f>
        <v>１０(H22）</v>
      </c>
      <c r="AL80" t="str">
        <f>'歳出（性質別）'!X3</f>
        <v>１１(H23）</v>
      </c>
      <c r="AM80" t="str">
        <f>'歳出（性質別）'!Y3</f>
        <v>１２(H24)</v>
      </c>
      <c r="AN80" t="str">
        <f>'歳出（性質別）'!Z3</f>
        <v>１３(H25)</v>
      </c>
      <c r="AO80" t="str">
        <f>'歳出（性質別）'!AA3</f>
        <v>１４(H26)</v>
      </c>
      <c r="AP80" t="str">
        <f>'歳出（性質別）'!AB3</f>
        <v>１５(H27)</v>
      </c>
      <c r="AQ80" t="str">
        <f>'歳出（性質別）'!AC3</f>
        <v>１６(H28)</v>
      </c>
      <c r="AR80" t="str">
        <f>'歳出（性質別）'!AD3</f>
        <v>１７(H29)</v>
      </c>
      <c r="AS80" t="str">
        <f>'歳出（性質別）'!AE3</f>
        <v>１８(H30)</v>
      </c>
      <c r="AT80" t="str">
        <f>'歳出（性質別）'!AF3</f>
        <v>１９(R１)</v>
      </c>
    </row>
    <row r="81" spans="16:46" x14ac:dyDescent="0.2">
      <c r="P81" t="s">
        <v>147</v>
      </c>
      <c r="Q81">
        <f>'歳出（性質別）'!B4</f>
        <v>0</v>
      </c>
      <c r="R81" s="47">
        <f>'歳出（性質別）'!D4</f>
        <v>878831</v>
      </c>
      <c r="S81" s="47">
        <f>'歳出（性質別）'!E4</f>
        <v>937239</v>
      </c>
      <c r="T81" s="47">
        <f>'歳出（性質別）'!F4</f>
        <v>947230</v>
      </c>
      <c r="U81" s="47">
        <f>'歳出（性質別）'!G4</f>
        <v>996489</v>
      </c>
      <c r="V81" s="47">
        <f>'歳出（性質別）'!H4</f>
        <v>1034139</v>
      </c>
      <c r="W81" s="47">
        <f>'歳出（性質別）'!I4</f>
        <v>1087346</v>
      </c>
      <c r="X81" s="47">
        <f>'歳出（性質別）'!J4</f>
        <v>1092146</v>
      </c>
      <c r="Y81" s="47">
        <f>'歳出（性質別）'!K4</f>
        <v>1108142</v>
      </c>
      <c r="Z81" s="47">
        <f>'歳出（性質別）'!L4</f>
        <v>1103689</v>
      </c>
      <c r="AA81" s="47">
        <f>'歳出（性質別）'!M4</f>
        <v>1086160</v>
      </c>
      <c r="AB81" s="47">
        <f>'歳出（性質別）'!N4</f>
        <v>1071659</v>
      </c>
      <c r="AC81" s="47">
        <f>'歳出（性質別）'!O4</f>
        <v>1078586</v>
      </c>
      <c r="AD81" s="47">
        <f>'歳出（性質別）'!P4</f>
        <v>1110600</v>
      </c>
      <c r="AE81" s="47">
        <f>'歳出（性質別）'!Q4</f>
        <v>1123055</v>
      </c>
      <c r="AF81" s="47">
        <f>'歳出（性質別）'!R4</f>
        <v>1085683</v>
      </c>
      <c r="AG81" s="47">
        <f>'歳出（性質別）'!S4</f>
        <v>1065321</v>
      </c>
      <c r="AH81" s="47">
        <f>'歳出（性質別）'!T4</f>
        <v>1060623</v>
      </c>
      <c r="AI81" s="47">
        <f>'歳出（性質別）'!U4</f>
        <v>1016474</v>
      </c>
      <c r="AJ81" s="47">
        <f>'歳出（性質別）'!V4</f>
        <v>973484</v>
      </c>
      <c r="AK81" s="47">
        <f>'歳出（性質別）'!W4</f>
        <v>897416</v>
      </c>
      <c r="AL81" s="47">
        <f>'歳出（性質別）'!X4</f>
        <v>928249</v>
      </c>
      <c r="AM81" s="47">
        <f>'歳出（性質別）'!Y4</f>
        <v>871965</v>
      </c>
      <c r="AN81" s="47">
        <f>'歳出（性質別）'!Z4</f>
        <v>879627</v>
      </c>
      <c r="AO81" s="47">
        <f>'歳出（性質別）'!AA4</f>
        <v>907175</v>
      </c>
      <c r="AP81" s="47">
        <f>'歳出（性質別）'!AB4</f>
        <v>924177</v>
      </c>
      <c r="AQ81" s="47">
        <f>'歳出（性質別）'!AC4</f>
        <v>910849</v>
      </c>
      <c r="AR81" s="47">
        <f>'歳出（性質別）'!AD4</f>
        <v>921725</v>
      </c>
      <c r="AS81" s="47">
        <f>'歳出（性質別）'!AE4</f>
        <v>943516</v>
      </c>
      <c r="AT81" s="47">
        <f>'歳出（性質別）'!AF4</f>
        <v>946526</v>
      </c>
    </row>
    <row r="82" spans="16:46" x14ac:dyDescent="0.2">
      <c r="P82" t="s">
        <v>148</v>
      </c>
      <c r="Q82">
        <f>'歳出（性質別）'!B6</f>
        <v>0</v>
      </c>
      <c r="R82" s="47">
        <f>'歳出（性質別）'!D6</f>
        <v>26140</v>
      </c>
      <c r="S82" s="47">
        <f>'歳出（性質別）'!E6</f>
        <v>36603</v>
      </c>
      <c r="T82" s="47">
        <f>'歳出（性質別）'!F6</f>
        <v>34163</v>
      </c>
      <c r="U82" s="47">
        <f>'歳出（性質別）'!G6</f>
        <v>34046</v>
      </c>
      <c r="V82" s="47">
        <f>'歳出（性質別）'!H6</f>
        <v>36190</v>
      </c>
      <c r="W82" s="47">
        <f>'歳出（性質別）'!I6</f>
        <v>37583</v>
      </c>
      <c r="X82" s="47">
        <f>'歳出（性質別）'!J6</f>
        <v>44138</v>
      </c>
      <c r="Y82" s="47">
        <f>'歳出（性質別）'!K6</f>
        <v>44701</v>
      </c>
      <c r="Z82" s="47">
        <f>'歳出（性質別）'!L6</f>
        <v>50739</v>
      </c>
      <c r="AA82" s="47">
        <f>'歳出（性質別）'!M6</f>
        <v>61359</v>
      </c>
      <c r="AB82" s="47">
        <f>'歳出（性質別）'!N6</f>
        <v>77061</v>
      </c>
      <c r="AC82" s="47">
        <f>'歳出（性質別）'!O6</f>
        <v>83318</v>
      </c>
      <c r="AD82" s="47">
        <f>'歳出（性質別）'!P6</f>
        <v>157434</v>
      </c>
      <c r="AE82" s="47">
        <f>'歳出（性質別）'!Q6</f>
        <v>187067</v>
      </c>
      <c r="AF82" s="47">
        <f>'歳出（性質別）'!R6</f>
        <v>195780</v>
      </c>
      <c r="AG82" s="47">
        <f>'歳出（性質別）'!S6</f>
        <v>206080</v>
      </c>
      <c r="AH82" s="47">
        <f>'歳出（性質別）'!T6</f>
        <v>243364</v>
      </c>
      <c r="AI82" s="47">
        <f>'歳出（性質別）'!U6</f>
        <v>244918</v>
      </c>
      <c r="AJ82" s="47">
        <f>'歳出（性質別）'!V6</f>
        <v>261419</v>
      </c>
      <c r="AK82" s="47">
        <f>'歳出（性質別）'!W6</f>
        <v>405792</v>
      </c>
      <c r="AL82" s="47">
        <f>'歳出（性質別）'!X6</f>
        <v>439439</v>
      </c>
      <c r="AM82" s="47">
        <f>'歳出（性質別）'!Y6</f>
        <v>421568</v>
      </c>
      <c r="AN82" s="47">
        <f>'歳出（性質別）'!Z6</f>
        <v>426096</v>
      </c>
      <c r="AO82" s="47">
        <f>'歳出（性質別）'!AA6</f>
        <v>471652</v>
      </c>
      <c r="AP82" s="47">
        <f>'歳出（性質別）'!AB6</f>
        <v>452787</v>
      </c>
      <c r="AQ82" s="47">
        <f>'歳出（性質別）'!AC6</f>
        <v>435515</v>
      </c>
      <c r="AR82" s="47">
        <f>'歳出（性質別）'!AD6</f>
        <v>466924</v>
      </c>
      <c r="AS82" s="47">
        <f>'歳出（性質別）'!AE6</f>
        <v>457266</v>
      </c>
      <c r="AT82" s="47">
        <f>'歳出（性質別）'!AF6</f>
        <v>486449</v>
      </c>
    </row>
    <row r="83" spans="16:46" x14ac:dyDescent="0.2">
      <c r="P83" t="s">
        <v>149</v>
      </c>
      <c r="Q83">
        <f>'歳出（性質別）'!B7</f>
        <v>0</v>
      </c>
      <c r="R83" s="47">
        <f>'歳出（性質別）'!D7</f>
        <v>311333</v>
      </c>
      <c r="S83" s="47">
        <f>'歳出（性質別）'!E7</f>
        <v>336246</v>
      </c>
      <c r="T83" s="47">
        <f>'歳出（性質別）'!F7</f>
        <v>359825</v>
      </c>
      <c r="U83" s="47">
        <f>'歳出（性質別）'!G7</f>
        <v>404956</v>
      </c>
      <c r="V83" s="47">
        <f>'歳出（性質別）'!H7</f>
        <v>459385</v>
      </c>
      <c r="W83" s="47">
        <f>'歳出（性質別）'!I7</f>
        <v>489096</v>
      </c>
      <c r="X83" s="47">
        <f>'歳出（性質別）'!J7</f>
        <v>479743</v>
      </c>
      <c r="Y83" s="47">
        <f>'歳出（性質別）'!K7</f>
        <v>501777</v>
      </c>
      <c r="Z83" s="47">
        <f>'歳出（性質別）'!L7</f>
        <v>502682</v>
      </c>
      <c r="AA83" s="47">
        <f>'歳出（性質別）'!M7</f>
        <v>521636</v>
      </c>
      <c r="AB83" s="47">
        <f>'歳出（性質別）'!N7</f>
        <v>514258</v>
      </c>
      <c r="AC83" s="47">
        <f>'歳出（性質別）'!O7</f>
        <v>505808</v>
      </c>
      <c r="AD83" s="47">
        <f>'歳出（性質別）'!P7</f>
        <v>481152</v>
      </c>
      <c r="AE83" s="47">
        <f>'歳出（性質別）'!Q7</f>
        <v>469215</v>
      </c>
      <c r="AF83" s="47">
        <f>'歳出（性質別）'!R7</f>
        <v>454192</v>
      </c>
      <c r="AG83" s="47">
        <f>'歳出（性質別）'!S7</f>
        <v>561589</v>
      </c>
      <c r="AH83" s="47">
        <f>'歳出（性質別）'!T7</f>
        <v>601333</v>
      </c>
      <c r="AI83" s="47">
        <f>'歳出（性質別）'!U7</f>
        <v>569218</v>
      </c>
      <c r="AJ83" s="47">
        <f>'歳出（性質別）'!V7</f>
        <v>598761</v>
      </c>
      <c r="AK83" s="47">
        <f>'歳出（性質別）'!W7</f>
        <v>556181</v>
      </c>
      <c r="AL83" s="47">
        <f>'歳出（性質別）'!X7</f>
        <v>554818</v>
      </c>
      <c r="AM83" s="47">
        <f>'歳出（性質別）'!Y7</f>
        <v>560412</v>
      </c>
      <c r="AN83" s="47">
        <f>'歳出（性質別）'!Z7</f>
        <v>571860</v>
      </c>
      <c r="AO83" s="47">
        <f>'歳出（性質別）'!AA7</f>
        <v>415181</v>
      </c>
      <c r="AP83" s="47">
        <f>'歳出（性質別）'!AB7</f>
        <v>399862</v>
      </c>
      <c r="AQ83" s="47">
        <f>'歳出（性質別）'!AC7</f>
        <v>390734</v>
      </c>
      <c r="AR83" s="47">
        <f>'歳出（性質別）'!AD7</f>
        <v>381205</v>
      </c>
      <c r="AS83" s="47">
        <f>'歳出（性質別）'!AE7</f>
        <v>381810</v>
      </c>
      <c r="AT83" s="47">
        <f>'歳出（性質別）'!AF7</f>
        <v>388136</v>
      </c>
    </row>
    <row r="84" spans="16:46" x14ac:dyDescent="0.2">
      <c r="P84" t="s">
        <v>150</v>
      </c>
      <c r="Q84">
        <f>'歳出（性質別）'!B10</f>
        <v>0</v>
      </c>
      <c r="R84" s="47">
        <f>'歳出（性質別）'!D10</f>
        <v>393253</v>
      </c>
      <c r="S84" s="47">
        <f>'歳出（性質別）'!E10</f>
        <v>470185</v>
      </c>
      <c r="T84" s="47">
        <f>'歳出（性質別）'!F10</f>
        <v>605622</v>
      </c>
      <c r="U84" s="47">
        <f>'歳出（性質別）'!G10</f>
        <v>613816</v>
      </c>
      <c r="V84" s="47">
        <f>'歳出（性質別）'!H10</f>
        <v>630605</v>
      </c>
      <c r="W84" s="47">
        <f>'歳出（性質別）'!I10</f>
        <v>687818</v>
      </c>
      <c r="X84" s="47">
        <f>'歳出（性質別）'!J10</f>
        <v>765107</v>
      </c>
      <c r="Y84" s="47">
        <f>'歳出（性質別）'!K10</f>
        <v>725009</v>
      </c>
      <c r="Z84" s="47">
        <f>'歳出（性質別）'!L10</f>
        <v>814970</v>
      </c>
      <c r="AA84" s="47">
        <f>'歳出（性質別）'!M10</f>
        <v>587422</v>
      </c>
      <c r="AB84" s="47">
        <f>'歳出（性質別）'!N10</f>
        <v>650225</v>
      </c>
      <c r="AC84" s="47">
        <f>'歳出（性質別）'!O10</f>
        <v>679382</v>
      </c>
      <c r="AD84" s="47">
        <f>'歳出（性質別）'!P10</f>
        <v>643083</v>
      </c>
      <c r="AE84" s="47">
        <f>'歳出（性質別）'!Q10</f>
        <v>603320</v>
      </c>
      <c r="AF84" s="47">
        <f>'歳出（性質別）'!R10</f>
        <v>575361</v>
      </c>
      <c r="AG84" s="47">
        <f>'歳出（性質別）'!S10</f>
        <v>561915</v>
      </c>
      <c r="AH84" s="47">
        <f>'歳出（性質別）'!T10</f>
        <v>574145</v>
      </c>
      <c r="AI84" s="47">
        <f>'歳出（性質別）'!U10</f>
        <v>599490</v>
      </c>
      <c r="AJ84" s="47">
        <f>'歳出（性質別）'!V10</f>
        <v>732234</v>
      </c>
      <c r="AK84" s="47">
        <f>'歳出（性質別）'!W10</f>
        <v>751351</v>
      </c>
      <c r="AL84" s="47">
        <f>'歳出（性質別）'!X10</f>
        <v>704006</v>
      </c>
      <c r="AM84" s="47">
        <f>'歳出（性質別）'!Y10</f>
        <v>758400</v>
      </c>
      <c r="AN84" s="47">
        <f>'歳出（性質別）'!Z10</f>
        <v>759537</v>
      </c>
      <c r="AO84" s="47">
        <f>'歳出（性質別）'!AA10</f>
        <v>865613</v>
      </c>
      <c r="AP84" s="47">
        <f>'歳出（性質別）'!AB10</f>
        <v>989346</v>
      </c>
      <c r="AQ84" s="47">
        <f>'歳出（性質別）'!AC10</f>
        <v>1018547</v>
      </c>
      <c r="AR84" s="47">
        <f>'歳出（性質別）'!AD10</f>
        <v>1028129</v>
      </c>
      <c r="AS84" s="47">
        <f>'歳出（性質別）'!AE10</f>
        <v>1079737</v>
      </c>
      <c r="AT84" s="47">
        <f>'歳出（性質別）'!AF10</f>
        <v>1096029</v>
      </c>
    </row>
    <row r="85" spans="16:46" x14ac:dyDescent="0.2">
      <c r="P85" t="s">
        <v>151</v>
      </c>
      <c r="Q85">
        <f>'歳出（性質別）'!B11</f>
        <v>0</v>
      </c>
      <c r="R85" s="47">
        <f>'歳出（性質別）'!D11</f>
        <v>39129</v>
      </c>
      <c r="S85" s="47">
        <f>'歳出（性質別）'!E11</f>
        <v>48954</v>
      </c>
      <c r="T85" s="47">
        <f>'歳出（性質別）'!F11</f>
        <v>78978</v>
      </c>
      <c r="U85" s="47">
        <f>'歳出（性質別）'!G11</f>
        <v>76844</v>
      </c>
      <c r="V85" s="47">
        <f>'歳出（性質別）'!H11</f>
        <v>55015</v>
      </c>
      <c r="W85" s="47">
        <f>'歳出（性質別）'!I11</f>
        <v>78668</v>
      </c>
      <c r="X85" s="47">
        <f>'歳出（性質別）'!J11</f>
        <v>99900</v>
      </c>
      <c r="Y85" s="47">
        <f>'歳出（性質別）'!K11</f>
        <v>92374</v>
      </c>
      <c r="Z85" s="47">
        <f>'歳出（性質別）'!L11</f>
        <v>89540</v>
      </c>
      <c r="AA85" s="47">
        <f>'歳出（性質別）'!M11</f>
        <v>92212</v>
      </c>
      <c r="AB85" s="47">
        <f>'歳出（性質別）'!N11</f>
        <v>72577</v>
      </c>
      <c r="AC85" s="47">
        <f>'歳出（性質別）'!O11</f>
        <v>78589</v>
      </c>
      <c r="AD85" s="47">
        <f>'歳出（性質別）'!P11</f>
        <v>66853</v>
      </c>
      <c r="AE85" s="47">
        <f>'歳出（性質別）'!Q11</f>
        <v>47592</v>
      </c>
      <c r="AF85" s="47">
        <f>'歳出（性質別）'!R11</f>
        <v>36333</v>
      </c>
      <c r="AG85" s="47">
        <f>'歳出（性質別）'!S11</f>
        <v>31212</v>
      </c>
      <c r="AH85" s="47">
        <f>'歳出（性質別）'!T11</f>
        <v>42525</v>
      </c>
      <c r="AI85" s="47">
        <f>'歳出（性質別）'!U11</f>
        <v>31026</v>
      </c>
      <c r="AJ85" s="47">
        <f>'歳出（性質別）'!V11</f>
        <v>36494</v>
      </c>
      <c r="AK85" s="47">
        <f>'歳出（性質別）'!W11</f>
        <v>54196</v>
      </c>
      <c r="AL85" s="47">
        <f>'歳出（性質別）'!X11</f>
        <v>32597</v>
      </c>
      <c r="AM85" s="47">
        <f>'歳出（性質別）'!Y11</f>
        <v>32056</v>
      </c>
      <c r="AN85" s="47">
        <f>'歳出（性質別）'!Z11</f>
        <v>53002</v>
      </c>
      <c r="AO85" s="47">
        <f>'歳出（性質別）'!AA11</f>
        <v>51254</v>
      </c>
      <c r="AP85" s="47">
        <f>'歳出（性質別）'!AB11</f>
        <v>61916</v>
      </c>
      <c r="AQ85" s="47">
        <f>'歳出（性質別）'!AC11</f>
        <v>57082</v>
      </c>
      <c r="AR85" s="47">
        <f>'歳出（性質別）'!AD11</f>
        <v>105572</v>
      </c>
      <c r="AS85" s="47">
        <f>'歳出（性質別）'!AE11</f>
        <v>104298</v>
      </c>
      <c r="AT85" s="47">
        <f>'歳出（性質別）'!AF11</f>
        <v>44144</v>
      </c>
    </row>
    <row r="86" spans="16:46" x14ac:dyDescent="0.2">
      <c r="P86" t="s">
        <v>152</v>
      </c>
      <c r="Q86">
        <f>'歳出（性質別）'!B16</f>
        <v>0</v>
      </c>
      <c r="R86" s="47">
        <f>'歳出（性質別）'!D16</f>
        <v>65575</v>
      </c>
      <c r="S86" s="47">
        <f>'歳出（性質別）'!E16</f>
        <v>70605</v>
      </c>
      <c r="T86" s="47">
        <f>'歳出（性質別）'!F16</f>
        <v>54305</v>
      </c>
      <c r="U86" s="47">
        <f>'歳出（性質別）'!G16</f>
        <v>73605</v>
      </c>
      <c r="V86" s="47">
        <f>'歳出（性質別）'!H16</f>
        <v>78648</v>
      </c>
      <c r="W86" s="47">
        <f>'歳出（性質別）'!I16</f>
        <v>53608</v>
      </c>
      <c r="X86" s="47">
        <f>'歳出（性質別）'!J16</f>
        <v>48000</v>
      </c>
      <c r="Y86" s="47">
        <f>'歳出（性質別）'!K16</f>
        <v>70200</v>
      </c>
      <c r="Z86" s="47">
        <f>'歳出（性質別）'!L16</f>
        <v>64200</v>
      </c>
      <c r="AA86" s="47">
        <f>'歳出（性質別）'!M16</f>
        <v>50200</v>
      </c>
      <c r="AB86" s="47">
        <f>'歳出（性質別）'!N16</f>
        <v>28000</v>
      </c>
      <c r="AC86" s="47">
        <f>'歳出（性質別）'!O16</f>
        <v>29000</v>
      </c>
      <c r="AD86" s="47">
        <f>'歳出（性質別）'!P16</f>
        <v>34720</v>
      </c>
      <c r="AE86" s="47">
        <f>'歳出（性質別）'!Q16</f>
        <v>29080</v>
      </c>
      <c r="AF86" s="47">
        <f>'歳出（性質別）'!R16</f>
        <v>23720</v>
      </c>
      <c r="AG86" s="47">
        <f>'歳出（性質別）'!S16</f>
        <v>23840</v>
      </c>
      <c r="AH86" s="47">
        <f>'歳出（性質別）'!T16</f>
        <v>23240</v>
      </c>
      <c r="AI86" s="47">
        <f>'歳出（性質別）'!U16</f>
        <v>23940</v>
      </c>
      <c r="AJ86" s="47">
        <f>'歳出（性質別）'!V16</f>
        <v>39860</v>
      </c>
      <c r="AK86" s="47">
        <f>'歳出（性質別）'!W16</f>
        <v>34440</v>
      </c>
      <c r="AL86" s="47">
        <f>'歳出（性質別）'!X16</f>
        <v>35160</v>
      </c>
      <c r="AM86" s="47">
        <f>'歳出（性質別）'!Y16</f>
        <v>35160</v>
      </c>
      <c r="AN86" s="47">
        <f>'歳出（性質別）'!Z16</f>
        <v>33960</v>
      </c>
      <c r="AO86" s="47">
        <f>'歳出（性質別）'!AA16</f>
        <v>38480</v>
      </c>
      <c r="AP86" s="47">
        <f>'歳出（性質別）'!AB16</f>
        <v>38000</v>
      </c>
      <c r="AQ86" s="47">
        <f>'歳出（性質別）'!AC16</f>
        <v>43240</v>
      </c>
      <c r="AR86" s="47">
        <f>'歳出（性質別）'!AD16</f>
        <v>49620</v>
      </c>
      <c r="AS86" s="47">
        <f>'歳出（性質別）'!AE16</f>
        <v>62880</v>
      </c>
      <c r="AT86" s="47">
        <f>'歳出（性質別）'!AF16</f>
        <v>42040</v>
      </c>
    </row>
    <row r="87" spans="16:46" x14ac:dyDescent="0.2">
      <c r="P87" t="s">
        <v>154</v>
      </c>
      <c r="Q87">
        <f>'歳出（性質別）'!B18</f>
        <v>0</v>
      </c>
      <c r="R87" s="47">
        <f>'歳出（性質別）'!D18</f>
        <v>1702323</v>
      </c>
      <c r="S87" s="47">
        <f>'歳出（性質別）'!E18</f>
        <v>1689921</v>
      </c>
      <c r="T87" s="47">
        <f>'歳出（性質別）'!F18</f>
        <v>1574018</v>
      </c>
      <c r="U87" s="47">
        <f>'歳出（性質別）'!G18</f>
        <v>1653365</v>
      </c>
      <c r="V87" s="47">
        <f>'歳出（性質別）'!H18</f>
        <v>1439315</v>
      </c>
      <c r="W87" s="47">
        <f>'歳出（性質別）'!I18</f>
        <v>1935345</v>
      </c>
      <c r="X87" s="47">
        <f>'歳出（性質別）'!J18</f>
        <v>2933900</v>
      </c>
      <c r="Y87" s="47">
        <f>'歳出（性質別）'!K18</f>
        <v>928768</v>
      </c>
      <c r="Z87" s="47">
        <f>'歳出（性質別）'!L18</f>
        <v>1210783</v>
      </c>
      <c r="AA87" s="47">
        <f>'歳出（性質別）'!M18</f>
        <v>959074</v>
      </c>
      <c r="AB87" s="47">
        <f>'歳出（性質別）'!N18</f>
        <v>1609619</v>
      </c>
      <c r="AC87" s="47">
        <f>'歳出（性質別）'!O18</f>
        <v>2100634</v>
      </c>
      <c r="AD87" s="47">
        <f>'歳出（性質別）'!P18</f>
        <v>1659298</v>
      </c>
      <c r="AE87" s="47">
        <f>'歳出（性質別）'!Q18</f>
        <v>983466</v>
      </c>
      <c r="AF87" s="47">
        <f>'歳出（性質別）'!R18</f>
        <v>1061781</v>
      </c>
      <c r="AG87" s="47">
        <f>'歳出（性質別）'!S18</f>
        <v>722144</v>
      </c>
      <c r="AH87" s="47">
        <f>'歳出（性質別）'!T18</f>
        <v>399370</v>
      </c>
      <c r="AI87" s="47">
        <f>'歳出（性質別）'!U18</f>
        <v>564397</v>
      </c>
      <c r="AJ87" s="47">
        <f>'歳出（性質別）'!V18</f>
        <v>733694</v>
      </c>
      <c r="AK87" s="47">
        <f>'歳出（性質別）'!W18</f>
        <v>549616</v>
      </c>
      <c r="AL87" s="47">
        <f>'歳出（性質別）'!X18</f>
        <v>356417</v>
      </c>
      <c r="AM87" s="47">
        <f>'歳出（性質別）'!Y18</f>
        <v>389579</v>
      </c>
      <c r="AN87" s="47">
        <f>'歳出（性質別）'!Z18</f>
        <v>614096</v>
      </c>
      <c r="AO87" s="47">
        <f>'歳出（性質別）'!AA18</f>
        <v>701605</v>
      </c>
      <c r="AP87" s="47">
        <f>'歳出（性質別）'!AB18</f>
        <v>390052</v>
      </c>
      <c r="AQ87" s="47">
        <f>'歳出（性質別）'!AC18</f>
        <v>469611</v>
      </c>
      <c r="AR87" s="47">
        <f>'歳出（性質別）'!AD18</f>
        <v>1072119</v>
      </c>
      <c r="AS87" s="47">
        <f>'歳出（性質別）'!AE18</f>
        <v>558070</v>
      </c>
      <c r="AT87" s="47">
        <f>'歳出（性質別）'!AF18</f>
        <v>479470</v>
      </c>
    </row>
    <row r="88" spans="16:46" x14ac:dyDescent="0.2">
      <c r="P88" t="s">
        <v>153</v>
      </c>
      <c r="Q88">
        <f>'歳出（性質別）'!B23</f>
        <v>0</v>
      </c>
      <c r="R88" s="47">
        <f>'歳出（性質別）'!D23</f>
        <v>4505697</v>
      </c>
      <c r="S88" s="47">
        <f>'歳出（性質別）'!E23</f>
        <v>4723126</v>
      </c>
      <c r="T88" s="47">
        <f>'歳出（性質別）'!F23</f>
        <v>4928072</v>
      </c>
      <c r="U88" s="47">
        <f>'歳出（性質別）'!G23</f>
        <v>4941166</v>
      </c>
      <c r="V88" s="47">
        <f>'歳出（性質別）'!H23</f>
        <v>4619845</v>
      </c>
      <c r="W88" s="47">
        <f>'歳出（性質別）'!I23</f>
        <v>5692128</v>
      </c>
      <c r="X88" s="47">
        <f>'歳出（性質別）'!J23</f>
        <v>6411435</v>
      </c>
      <c r="Y88" s="47">
        <f>'歳出（性質別）'!K23</f>
        <v>4519779</v>
      </c>
      <c r="Z88" s="47">
        <f>'歳出（性質別）'!L23</f>
        <v>5208167</v>
      </c>
      <c r="AA88" s="47">
        <f>'歳出（性質別）'!M23</f>
        <v>4808511</v>
      </c>
      <c r="AB88" s="47">
        <f>'歳出（性質別）'!N23</f>
        <v>5512470</v>
      </c>
      <c r="AC88" s="47">
        <f>'歳出（性質別）'!O23</f>
        <v>5739442</v>
      </c>
      <c r="AD88" s="47">
        <f>'歳出（性質別）'!P23</f>
        <v>5314181</v>
      </c>
      <c r="AE88" s="47">
        <f>'歳出（性質別）'!Q23</f>
        <v>4682929</v>
      </c>
      <c r="AF88" s="47">
        <f>'歳出（性質別）'!R23</f>
        <v>4658682</v>
      </c>
      <c r="AG88" s="47">
        <f>'歳出（性質別）'!S23</f>
        <v>4327418</v>
      </c>
      <c r="AH88" s="47">
        <f>'歳出（性質別）'!T23</f>
        <v>4152541</v>
      </c>
      <c r="AI88" s="47">
        <f>'歳出（性質別）'!U23</f>
        <v>4758657</v>
      </c>
      <c r="AJ88" s="47">
        <f>'歳出（性質別）'!V23</f>
        <v>4967397</v>
      </c>
      <c r="AK88" s="47">
        <f>'歳出（性質別）'!W23</f>
        <v>4787716</v>
      </c>
      <c r="AL88" s="47">
        <f>'歳出（性質別）'!X23</f>
        <v>5434225</v>
      </c>
      <c r="AM88" s="47">
        <f>'歳出（性質別）'!Y23</f>
        <v>5347166</v>
      </c>
      <c r="AN88" s="47">
        <f>'歳出（性質別）'!Z23</f>
        <v>6118013</v>
      </c>
      <c r="AO88" s="47">
        <f>'歳出（性質別）'!AA23</f>
        <v>4952906</v>
      </c>
      <c r="AP88" s="47">
        <f>'歳出（性質別）'!AB23</f>
        <v>4787272</v>
      </c>
      <c r="AQ88" s="47">
        <f>'歳出（性質別）'!AC23</f>
        <v>5085524</v>
      </c>
      <c r="AR88" s="47">
        <f>'歳出（性質別）'!AD23</f>
        <v>5998157</v>
      </c>
      <c r="AS88" s="47">
        <f>'歳出（性質別）'!AE23</f>
        <v>4971800</v>
      </c>
      <c r="AT88" s="47">
        <f>'歳出（性質別）'!AF23</f>
        <v>4871882</v>
      </c>
    </row>
    <row r="118" spans="13:46" x14ac:dyDescent="0.2">
      <c r="M118" t="str">
        <f>財政指標!$L$1</f>
        <v>市貝町</v>
      </c>
    </row>
    <row r="120" spans="13:46" x14ac:dyDescent="0.2">
      <c r="P120">
        <f>'歳出（目的別）'!A3</f>
        <v>0</v>
      </c>
      <c r="Q120" t="str">
        <f>'歳出（目的別）'!B3</f>
        <v>８９（元）</v>
      </c>
      <c r="R120" t="str">
        <f>'歳出（目的別）'!D3</f>
        <v>９１（H3）</v>
      </c>
      <c r="S120" t="str">
        <f>'歳出（目的別）'!E3</f>
        <v>９２（H4）</v>
      </c>
      <c r="T120" t="str">
        <f>'歳出（目的別）'!F3</f>
        <v>９３（H5）</v>
      </c>
      <c r="U120" t="str">
        <f>'歳出（目的別）'!G3</f>
        <v>９４（H6）</v>
      </c>
      <c r="V120" t="str">
        <f>'歳出（目的別）'!H3</f>
        <v>９５（H7）</v>
      </c>
      <c r="W120" t="str">
        <f>'歳出（目的別）'!I3</f>
        <v>９６（H8）</v>
      </c>
      <c r="X120" t="str">
        <f>'歳出（目的別）'!J3</f>
        <v>９７(H9）</v>
      </c>
      <c r="Y120" t="str">
        <f>'歳出（目的別）'!K3</f>
        <v>９８(H10）</v>
      </c>
      <c r="Z120" t="str">
        <f>'歳出（目的別）'!L3</f>
        <v>９９(H11)</v>
      </c>
      <c r="AA120" t="str">
        <f>'歳出（目的別）'!M3</f>
        <v>００(H12)</v>
      </c>
      <c r="AB120" t="str">
        <f>'歳出（目的別）'!N3</f>
        <v>０１(H13)</v>
      </c>
      <c r="AC120" t="str">
        <f>'歳出（目的別）'!O3</f>
        <v>０２(H14）</v>
      </c>
      <c r="AD120" t="str">
        <f>'歳出（目的別）'!P3</f>
        <v>０３(H15）</v>
      </c>
      <c r="AE120" t="str">
        <f>'歳出（目的別）'!Q3</f>
        <v>０４(H16）</v>
      </c>
      <c r="AF120" t="str">
        <f>'歳出（目的別）'!R3</f>
        <v>０５(H17）</v>
      </c>
      <c r="AG120" t="str">
        <f>'歳出（目的別）'!S3</f>
        <v>０６(H18）</v>
      </c>
      <c r="AH120" t="str">
        <f>'歳出（目的別）'!T3</f>
        <v>０７(H19）</v>
      </c>
      <c r="AI120" t="str">
        <f>'歳出（目的別）'!U3</f>
        <v>０８(H20）</v>
      </c>
      <c r="AJ120" t="str">
        <f>'歳出（目的別）'!V3</f>
        <v>０９(H21）</v>
      </c>
      <c r="AK120" t="str">
        <f>'歳出（目的別）'!W3</f>
        <v>１０(H21）</v>
      </c>
      <c r="AL120" t="str">
        <f>'歳出（目的別）'!X3</f>
        <v>１１(H21）</v>
      </c>
      <c r="AM120" t="str">
        <f>'歳出（目的別）'!Y3</f>
        <v>１２(H24)</v>
      </c>
      <c r="AN120" t="str">
        <f>'歳出（目的別）'!Z3</f>
        <v>１３(H25)</v>
      </c>
      <c r="AO120" t="str">
        <f>'歳出（目的別）'!AA3</f>
        <v>１４(H26)</v>
      </c>
      <c r="AP120" t="str">
        <f>'歳出（目的別）'!AB3</f>
        <v>１５(H27)</v>
      </c>
      <c r="AQ120" t="str">
        <f>'歳出（目的別）'!AC3</f>
        <v>１６(H28)</v>
      </c>
      <c r="AR120" t="str">
        <f>'歳出（目的別）'!AD3</f>
        <v>１７(H29)</v>
      </c>
      <c r="AS120" t="str">
        <f>'歳出（目的別）'!AE3</f>
        <v>１８(H30)</v>
      </c>
      <c r="AT120" t="str">
        <f>'歳出（目的別）'!AF3</f>
        <v>１９(R１)</v>
      </c>
    </row>
    <row r="121" spans="13:46" x14ac:dyDescent="0.2">
      <c r="P121" t="s">
        <v>155</v>
      </c>
      <c r="Q121">
        <f>'歳出（目的別）'!B5</f>
        <v>0</v>
      </c>
      <c r="R121" s="47">
        <f>'歳出（目的別）'!D5</f>
        <v>1027799</v>
      </c>
      <c r="S121" s="47">
        <f>'歳出（目的別）'!E5</f>
        <v>1082837</v>
      </c>
      <c r="T121" s="47">
        <f>'歳出（目的別）'!F5</f>
        <v>1131255</v>
      </c>
      <c r="U121" s="47">
        <f>'歳出（目的別）'!G5</f>
        <v>1059406</v>
      </c>
      <c r="V121" s="47">
        <f>'歳出（目的別）'!H5</f>
        <v>999708</v>
      </c>
      <c r="W121" s="47">
        <f>'歳出（目的別）'!I5</f>
        <v>1906426</v>
      </c>
      <c r="X121" s="47">
        <f>'歳出（目的別）'!J5</f>
        <v>2304926</v>
      </c>
      <c r="Y121" s="47">
        <f>'歳出（目的別）'!K5</f>
        <v>709099</v>
      </c>
      <c r="Z121" s="47">
        <f>'歳出（目的別）'!L5</f>
        <v>879755</v>
      </c>
      <c r="AA121" s="47">
        <f>'歳出（目的別）'!M5</f>
        <v>1035269</v>
      </c>
      <c r="AB121" s="47">
        <f>'歳出（目的別）'!N5</f>
        <v>1116588</v>
      </c>
      <c r="AC121" s="47">
        <f>'歳出（目的別）'!O5</f>
        <v>806222</v>
      </c>
      <c r="AD121" s="47">
        <f>'歳出（目的別）'!P5</f>
        <v>786358</v>
      </c>
      <c r="AE121" s="47">
        <f>'歳出（目的別）'!Q5</f>
        <v>818207</v>
      </c>
      <c r="AF121" s="47">
        <f>'歳出（目的別）'!R5</f>
        <v>777432</v>
      </c>
      <c r="AG121" s="47">
        <f>'歳出（目的別）'!S5</f>
        <v>696387</v>
      </c>
      <c r="AH121" s="47">
        <f>'歳出（目的別）'!T5</f>
        <v>793911</v>
      </c>
      <c r="AI121" s="47">
        <f>'歳出（目的別）'!U5</f>
        <v>1214355</v>
      </c>
      <c r="AJ121" s="47">
        <f>'歳出（目的別）'!V5</f>
        <v>1062021</v>
      </c>
      <c r="AK121" s="47">
        <f>'歳出（目的別）'!W5</f>
        <v>990351</v>
      </c>
      <c r="AL121" s="47">
        <f>'歳出（目的別）'!X5</f>
        <v>1025880</v>
      </c>
      <c r="AM121" s="47">
        <f>'歳出（目的別）'!Y5</f>
        <v>890225</v>
      </c>
      <c r="AN121" s="47">
        <f>'歳出（目的別）'!Z5</f>
        <v>1013759</v>
      </c>
      <c r="AO121" s="47">
        <f>'歳出（目的別）'!AA5</f>
        <v>910501</v>
      </c>
      <c r="AP121" s="47">
        <f>'歳出（目的別）'!AB5</f>
        <v>860934</v>
      </c>
      <c r="AQ121" s="47">
        <f>'歳出（目的別）'!AC5</f>
        <v>988987</v>
      </c>
      <c r="AR121" s="47">
        <f>'歳出（目的別）'!AD5</f>
        <v>1318105</v>
      </c>
      <c r="AS121" s="47">
        <f>'歳出（目的別）'!AE5</f>
        <v>688226</v>
      </c>
      <c r="AT121" s="47">
        <f>'歳出（目的別）'!AF5</f>
        <v>761539</v>
      </c>
    </row>
    <row r="122" spans="13:46" x14ac:dyDescent="0.2">
      <c r="P122" t="s">
        <v>156</v>
      </c>
      <c r="Q122">
        <f>'歳出（目的別）'!B6</f>
        <v>0</v>
      </c>
      <c r="R122" s="47">
        <f>'歳出（目的別）'!D6</f>
        <v>327568</v>
      </c>
      <c r="S122" s="47">
        <f>'歳出（目的別）'!E6</f>
        <v>387573</v>
      </c>
      <c r="T122" s="47">
        <f>'歳出（目的別）'!F6</f>
        <v>502436</v>
      </c>
      <c r="U122" s="47">
        <f>'歳出（目的別）'!G6</f>
        <v>560840</v>
      </c>
      <c r="V122" s="47">
        <f>'歳出（目的別）'!H6</f>
        <v>573728</v>
      </c>
      <c r="W122" s="47">
        <f>'歳出（目的別）'!I6</f>
        <v>613776</v>
      </c>
      <c r="X122" s="47">
        <f>'歳出（目的別）'!J6</f>
        <v>639633</v>
      </c>
      <c r="Y122" s="47">
        <f>'歳出（目的別）'!K6</f>
        <v>691684</v>
      </c>
      <c r="Z122" s="47">
        <f>'歳出（目的別）'!L6</f>
        <v>1154567</v>
      </c>
      <c r="AA122" s="47">
        <f>'歳出（目的別）'!M6</f>
        <v>621642</v>
      </c>
      <c r="AB122" s="47">
        <f>'歳出（目的別）'!N6</f>
        <v>635083</v>
      </c>
      <c r="AC122" s="47">
        <f>'歳出（目的別）'!O6</f>
        <v>659927</v>
      </c>
      <c r="AD122" s="47">
        <f>'歳出（目的別）'!P6</f>
        <v>714678</v>
      </c>
      <c r="AE122" s="47">
        <f>'歳出（目的別）'!Q6</f>
        <v>732468</v>
      </c>
      <c r="AF122" s="47">
        <f>'歳出（目的別）'!R6</f>
        <v>752290</v>
      </c>
      <c r="AG122" s="47">
        <f>'歳出（目的別）'!S6</f>
        <v>768790</v>
      </c>
      <c r="AH122" s="47">
        <f>'歳出（目的別）'!T6</f>
        <v>826520</v>
      </c>
      <c r="AI122" s="47">
        <f>'歳出（目的別）'!U6</f>
        <v>889568</v>
      </c>
      <c r="AJ122" s="47">
        <f>'歳出（目的別）'!V6</f>
        <v>891297</v>
      </c>
      <c r="AK122" s="47">
        <f>'歳出（目的別）'!W6</f>
        <v>1102529</v>
      </c>
      <c r="AL122" s="47">
        <f>'歳出（目的別）'!X6</f>
        <v>1228714</v>
      </c>
      <c r="AM122" s="47">
        <f>'歳出（目的別）'!Y6</f>
        <v>1297693</v>
      </c>
      <c r="AN122" s="47">
        <f>'歳出（目的別）'!Z6</f>
        <v>1217695</v>
      </c>
      <c r="AO122" s="47">
        <f>'歳出（目的別）'!AA6</f>
        <v>1404966</v>
      </c>
      <c r="AP122" s="47">
        <f>'歳出（目的別）'!AB6</f>
        <v>1345734</v>
      </c>
      <c r="AQ122" s="47">
        <f>'歳出（目的別）'!AC6</f>
        <v>1397551</v>
      </c>
      <c r="AR122" s="47">
        <f>'歳出（目的別）'!AD6</f>
        <v>1409653</v>
      </c>
      <c r="AS122" s="47">
        <f>'歳出（目的別）'!AE6</f>
        <v>1444348</v>
      </c>
      <c r="AT122" s="47">
        <f>'歳出（目的別）'!AF6</f>
        <v>1531844</v>
      </c>
    </row>
    <row r="123" spans="13:46" x14ac:dyDescent="0.2">
      <c r="P123" t="s">
        <v>157</v>
      </c>
      <c r="Q123">
        <f>'歳出（目的別）'!B7</f>
        <v>0</v>
      </c>
      <c r="R123" s="47">
        <f>'歳出（目的別）'!D7</f>
        <v>694192</v>
      </c>
      <c r="S123" s="47">
        <f>'歳出（目的別）'!E7</f>
        <v>361506</v>
      </c>
      <c r="T123" s="47">
        <f>'歳出（目的別）'!F7</f>
        <v>519639</v>
      </c>
      <c r="U123" s="47">
        <f>'歳出（目的別）'!G7</f>
        <v>438880</v>
      </c>
      <c r="V123" s="47">
        <f>'歳出（目的別）'!H7</f>
        <v>438993</v>
      </c>
      <c r="W123" s="47">
        <f>'歳出（目的別）'!I7</f>
        <v>418885</v>
      </c>
      <c r="X123" s="47">
        <f>'歳出（目的別）'!J7</f>
        <v>442847</v>
      </c>
      <c r="Y123" s="47">
        <f>'歳出（目的別）'!K7</f>
        <v>517453</v>
      </c>
      <c r="Z123" s="47">
        <f>'歳出（目的別）'!L7</f>
        <v>517888</v>
      </c>
      <c r="AA123" s="47">
        <f>'歳出（目的別）'!M7</f>
        <v>519878</v>
      </c>
      <c r="AB123" s="47">
        <f>'歳出（目的別）'!N7</f>
        <v>474492</v>
      </c>
      <c r="AC123" s="47">
        <f>'歳出（目的別）'!O7</f>
        <v>432771</v>
      </c>
      <c r="AD123" s="47">
        <f>'歳出（目的別）'!P7</f>
        <v>409303</v>
      </c>
      <c r="AE123" s="47">
        <f>'歳出（目的別）'!Q7</f>
        <v>395404</v>
      </c>
      <c r="AF123" s="47">
        <f>'歳出（目的別）'!R7</f>
        <v>409523</v>
      </c>
      <c r="AG123" s="47">
        <f>'歳出（目的別）'!S7</f>
        <v>320407</v>
      </c>
      <c r="AH123" s="47">
        <f>'歳出（目的別）'!T7</f>
        <v>324187</v>
      </c>
      <c r="AI123" s="47">
        <f>'歳出（目的別）'!U7</f>
        <v>303108</v>
      </c>
      <c r="AJ123" s="47">
        <f>'歳出（目的別）'!V7</f>
        <v>305586</v>
      </c>
      <c r="AK123" s="47">
        <f>'歳出（目的別）'!W7</f>
        <v>302491</v>
      </c>
      <c r="AL123" s="47">
        <f>'歳出（目的別）'!X7</f>
        <v>315227</v>
      </c>
      <c r="AM123" s="47">
        <f>'歳出（目的別）'!Y7</f>
        <v>378357</v>
      </c>
      <c r="AN123" s="47">
        <f>'歳出（目的別）'!Z7</f>
        <v>502259</v>
      </c>
      <c r="AO123" s="47">
        <f>'歳出（目的別）'!AA7</f>
        <v>352988</v>
      </c>
      <c r="AP123" s="47">
        <f>'歳出（目的別）'!AB7</f>
        <v>429825</v>
      </c>
      <c r="AQ123" s="47">
        <f>'歳出（目的別）'!AC7</f>
        <v>438511</v>
      </c>
      <c r="AR123" s="47">
        <f>'歳出（目的別）'!AD7</f>
        <v>385416</v>
      </c>
      <c r="AS123" s="47">
        <f>'歳出（目的別）'!AE7</f>
        <v>378466</v>
      </c>
      <c r="AT123" s="47">
        <f>'歳出（目的別）'!AF7</f>
        <v>348782</v>
      </c>
    </row>
    <row r="124" spans="13:46" x14ac:dyDescent="0.2">
      <c r="P124" t="s">
        <v>171</v>
      </c>
      <c r="Q124">
        <f>'歳出（目的別）'!B9</f>
        <v>0</v>
      </c>
      <c r="R124" s="47">
        <f>'歳出（目的別）'!D9</f>
        <v>623322</v>
      </c>
      <c r="S124" s="47">
        <f>'歳出（目的別）'!E9</f>
        <v>648668</v>
      </c>
      <c r="T124" s="47">
        <f>'歳出（目的別）'!F9</f>
        <v>648543</v>
      </c>
      <c r="U124" s="47">
        <f>'歳出（目的別）'!G9</f>
        <v>915180</v>
      </c>
      <c r="V124" s="47">
        <f>'歳出（目的別）'!H9</f>
        <v>491648</v>
      </c>
      <c r="W124" s="47">
        <f>'歳出（目的別）'!I9</f>
        <v>554627</v>
      </c>
      <c r="X124" s="47">
        <f>'歳出（目的別）'!J9</f>
        <v>594936</v>
      </c>
      <c r="Y124" s="47">
        <f>'歳出（目的別）'!K9</f>
        <v>565390</v>
      </c>
      <c r="Z124" s="47">
        <f>'歳出（目的別）'!L9</f>
        <v>426883</v>
      </c>
      <c r="AA124" s="47">
        <f>'歳出（目的別）'!M9</f>
        <v>617557</v>
      </c>
      <c r="AB124" s="47">
        <f>'歳出（目的別）'!N9</f>
        <v>852120</v>
      </c>
      <c r="AC124" s="47">
        <f>'歳出（目的別）'!O9</f>
        <v>799905</v>
      </c>
      <c r="AD124" s="47">
        <f>'歳出（目的別）'!P9</f>
        <v>1409666</v>
      </c>
      <c r="AE124" s="47">
        <f>'歳出（目的別）'!Q9</f>
        <v>737421</v>
      </c>
      <c r="AF124" s="47">
        <f>'歳出（目的別）'!R9</f>
        <v>652835</v>
      </c>
      <c r="AG124" s="47">
        <f>'歳出（目的別）'!S9</f>
        <v>440393</v>
      </c>
      <c r="AH124" s="47">
        <f>'歳出（目的別）'!T9</f>
        <v>370366</v>
      </c>
      <c r="AI124" s="47">
        <f>'歳出（目的別）'!U9</f>
        <v>594643</v>
      </c>
      <c r="AJ124" s="47">
        <f>'歳出（目的別）'!V9</f>
        <v>598195</v>
      </c>
      <c r="AK124" s="47">
        <f>'歳出（目的別）'!W9</f>
        <v>469504</v>
      </c>
      <c r="AL124" s="47">
        <f>'歳出（目的別）'!X9</f>
        <v>378228</v>
      </c>
      <c r="AM124" s="47">
        <f>'歳出（目的別）'!Y9</f>
        <v>341318</v>
      </c>
      <c r="AN124" s="47">
        <f>'歳出（目的別）'!Z9</f>
        <v>609592</v>
      </c>
      <c r="AO124" s="47">
        <f>'歳出（目的別）'!AA9</f>
        <v>358428</v>
      </c>
      <c r="AP124" s="47">
        <f>'歳出（目的別）'!AB9</f>
        <v>350756</v>
      </c>
      <c r="AQ124" s="47">
        <f>'歳出（目的別）'!AC9</f>
        <v>372147</v>
      </c>
      <c r="AR124" s="47">
        <f>'歳出（目的別）'!AD9</f>
        <v>852623</v>
      </c>
      <c r="AS124" s="47">
        <f>'歳出（目的別）'!AE9</f>
        <v>253689</v>
      </c>
      <c r="AT124" s="47">
        <f>'歳出（目的別）'!AF9</f>
        <v>268058</v>
      </c>
    </row>
    <row r="125" spans="13:46" x14ac:dyDescent="0.2">
      <c r="P125" t="s">
        <v>158</v>
      </c>
      <c r="Q125">
        <f>'歳出（目的別）'!B10</f>
        <v>0</v>
      </c>
      <c r="R125" s="47">
        <f>'歳出（目的別）'!D10</f>
        <v>68028</v>
      </c>
      <c r="S125" s="47">
        <f>'歳出（目的別）'!E10</f>
        <v>80231</v>
      </c>
      <c r="T125" s="47">
        <f>'歳出（目的別）'!F10</f>
        <v>95752</v>
      </c>
      <c r="U125" s="47">
        <f>'歳出（目的別）'!G10</f>
        <v>94846</v>
      </c>
      <c r="V125" s="47">
        <f>'歳出（目的別）'!H10</f>
        <v>82415</v>
      </c>
      <c r="W125" s="47">
        <f>'歳出（目的別）'!I10</f>
        <v>62308</v>
      </c>
      <c r="X125" s="47">
        <f>'歳出（目的別）'!J10</f>
        <v>145816</v>
      </c>
      <c r="Y125" s="47">
        <f>'歳出（目的別）'!K10</f>
        <v>150570</v>
      </c>
      <c r="Z125" s="47">
        <f>'歳出（目的別）'!L10</f>
        <v>130250</v>
      </c>
      <c r="AA125" s="47">
        <f>'歳出（目的別）'!M10</f>
        <v>130006</v>
      </c>
      <c r="AB125" s="47">
        <f>'歳出（目的別）'!N10</f>
        <v>123487</v>
      </c>
      <c r="AC125" s="47">
        <f>'歳出（目的別）'!O10</f>
        <v>136842</v>
      </c>
      <c r="AD125" s="47">
        <f>'歳出（目的別）'!P10</f>
        <v>134484</v>
      </c>
      <c r="AE125" s="47">
        <f>'歳出（目的別）'!Q10</f>
        <v>187544</v>
      </c>
      <c r="AF125" s="47">
        <f>'歳出（目的別）'!R10</f>
        <v>190121</v>
      </c>
      <c r="AG125" s="47">
        <f>'歳出（目的別）'!S10</f>
        <v>160127</v>
      </c>
      <c r="AH125" s="47">
        <f>'歳出（目的別）'!T10</f>
        <v>169973</v>
      </c>
      <c r="AI125" s="47">
        <f>'歳出（目的別）'!U10</f>
        <v>171157</v>
      </c>
      <c r="AJ125" s="47">
        <f>'歳出（目的別）'!V10</f>
        <v>276757</v>
      </c>
      <c r="AK125" s="47">
        <f>'歳出（目的別）'!W10</f>
        <v>181492</v>
      </c>
      <c r="AL125" s="47">
        <f>'歳出（目的別）'!X10</f>
        <v>94652</v>
      </c>
      <c r="AM125" s="47">
        <f>'歳出（目的別）'!Y10</f>
        <v>96732</v>
      </c>
      <c r="AN125" s="47">
        <f>'歳出（目的別）'!Z10</f>
        <v>241190</v>
      </c>
      <c r="AO125" s="47">
        <f>'歳出（目的別）'!AA10</f>
        <v>185669</v>
      </c>
      <c r="AP125" s="47">
        <f>'歳出（目的別）'!AB10</f>
        <v>173683</v>
      </c>
      <c r="AQ125" s="47">
        <f>'歳出（目的別）'!AC10</f>
        <v>228163</v>
      </c>
      <c r="AR125" s="47">
        <f>'歳出（目的別）'!AD10</f>
        <v>213074</v>
      </c>
      <c r="AS125" s="47">
        <f>'歳出（目的別）'!AE10</f>
        <v>301358</v>
      </c>
      <c r="AT125" s="47">
        <f>'歳出（目的別）'!AF10</f>
        <v>298212</v>
      </c>
    </row>
    <row r="126" spans="13:46" x14ac:dyDescent="0.2">
      <c r="P126" t="s">
        <v>159</v>
      </c>
      <c r="Q126">
        <f>'歳出（目的別）'!B11</f>
        <v>0</v>
      </c>
      <c r="R126" s="47">
        <f>'歳出（目的別）'!D11</f>
        <v>568005</v>
      </c>
      <c r="S126" s="47">
        <f>'歳出（目的別）'!E11</f>
        <v>702454</v>
      </c>
      <c r="T126" s="47">
        <f>'歳出（目的別）'!F11</f>
        <v>591076</v>
      </c>
      <c r="U126" s="47">
        <f>'歳出（目的別）'!G11</f>
        <v>642028</v>
      </c>
      <c r="V126" s="47">
        <f>'歳出（目的別）'!H11</f>
        <v>767742</v>
      </c>
      <c r="W126" s="47">
        <f>'歳出（目的別）'!I11</f>
        <v>726568</v>
      </c>
      <c r="X126" s="47">
        <f>'歳出（目的別）'!J11</f>
        <v>851025</v>
      </c>
      <c r="Y126" s="47">
        <f>'歳出（目的別）'!K11</f>
        <v>390641</v>
      </c>
      <c r="Z126" s="47">
        <f>'歳出（目的別）'!L11</f>
        <v>601079</v>
      </c>
      <c r="AA126" s="47">
        <f>'歳出（目的別）'!M11</f>
        <v>481174</v>
      </c>
      <c r="AB126" s="47">
        <f>'歳出（目的別）'!N11</f>
        <v>646427</v>
      </c>
      <c r="AC126" s="47">
        <f>'歳出（目的別）'!O11</f>
        <v>1079714</v>
      </c>
      <c r="AD126" s="47">
        <f>'歳出（目的別）'!P11</f>
        <v>559378</v>
      </c>
      <c r="AE126" s="47">
        <f>'歳出（目的別）'!Q11</f>
        <v>522520</v>
      </c>
      <c r="AF126" s="47">
        <f>'歳出（目的別）'!R11</f>
        <v>583217</v>
      </c>
      <c r="AG126" s="47">
        <f>'歳出（目的別）'!S11</f>
        <v>503344</v>
      </c>
      <c r="AH126" s="47">
        <f>'歳出（目的別）'!T11</f>
        <v>245160</v>
      </c>
      <c r="AI126" s="47">
        <f>'歳出（目的別）'!U11</f>
        <v>199722</v>
      </c>
      <c r="AJ126" s="47">
        <f>'歳出（目的別）'!V11</f>
        <v>290161</v>
      </c>
      <c r="AK126" s="47">
        <f>'歳出（目的別）'!W11</f>
        <v>341208</v>
      </c>
      <c r="AL126" s="47">
        <f>'歳出（目的別）'!X11</f>
        <v>290450</v>
      </c>
      <c r="AM126" s="47">
        <f>'歳出（目的別）'!Y11</f>
        <v>266930</v>
      </c>
      <c r="AN126" s="47">
        <f>'歳出（目的別）'!Z11</f>
        <v>227546</v>
      </c>
      <c r="AO126" s="47">
        <f>'歳出（目的別）'!AA11</f>
        <v>355240</v>
      </c>
      <c r="AP126" s="47">
        <f>'歳出（目的別）'!AB11</f>
        <v>295992</v>
      </c>
      <c r="AQ126" s="47">
        <f>'歳出（目的別）'!AC11</f>
        <v>399357</v>
      </c>
      <c r="AR126" s="47">
        <f>'歳出（目的別）'!AD11</f>
        <v>478985</v>
      </c>
      <c r="AS126" s="47">
        <f>'歳出（目的別）'!AE11</f>
        <v>549629</v>
      </c>
      <c r="AT126" s="47">
        <f>'歳出（目的別）'!AF11</f>
        <v>316170</v>
      </c>
    </row>
    <row r="127" spans="13:46" x14ac:dyDescent="0.2">
      <c r="P127" t="s">
        <v>160</v>
      </c>
      <c r="Q127">
        <f>'歳出（目的別）'!B13</f>
        <v>0</v>
      </c>
      <c r="R127" s="47">
        <f>'歳出（目的別）'!D13</f>
        <v>558411</v>
      </c>
      <c r="S127" s="47">
        <f>'歳出（目的別）'!E13</f>
        <v>834753</v>
      </c>
      <c r="T127" s="47">
        <f>'歳出（目的別）'!F13</f>
        <v>717726</v>
      </c>
      <c r="U127" s="47">
        <f>'歳出（目的別）'!G13</f>
        <v>525451</v>
      </c>
      <c r="V127" s="47">
        <f>'歳出（目的別）'!H13</f>
        <v>495137</v>
      </c>
      <c r="W127" s="47">
        <f>'歳出（目的別）'!I13</f>
        <v>532107</v>
      </c>
      <c r="X127" s="47">
        <f>'歳出（目的別）'!J13</f>
        <v>515072</v>
      </c>
      <c r="Y127" s="47">
        <f>'歳出（目的別）'!K13</f>
        <v>556913</v>
      </c>
      <c r="Z127" s="47">
        <f>'歳出（目的別）'!L13</f>
        <v>527594</v>
      </c>
      <c r="AA127" s="47">
        <f>'歳出（目的別）'!M13</f>
        <v>496974</v>
      </c>
      <c r="AB127" s="47">
        <f>'歳出（目的別）'!N13</f>
        <v>764723</v>
      </c>
      <c r="AC127" s="47">
        <f>'歳出（目的別）'!O13</f>
        <v>931121</v>
      </c>
      <c r="AD127" s="47">
        <f>'歳出（目的別）'!P13</f>
        <v>460287</v>
      </c>
      <c r="AE127" s="47">
        <f>'歳出（目的別）'!Q13</f>
        <v>451926</v>
      </c>
      <c r="AF127" s="47">
        <f>'歳出（目的別）'!R13</f>
        <v>483893</v>
      </c>
      <c r="AG127" s="47">
        <f>'歳出（目的別）'!S13</f>
        <v>490381</v>
      </c>
      <c r="AH127" s="47">
        <f>'歳出（目的別）'!T13</f>
        <v>482094</v>
      </c>
      <c r="AI127" s="47">
        <f>'歳出（目的別）'!U13</f>
        <v>483137</v>
      </c>
      <c r="AJ127" s="47">
        <f>'歳出（目的別）'!V13</f>
        <v>585003</v>
      </c>
      <c r="AK127" s="47">
        <f>'歳出（目的別）'!W13</f>
        <v>522311</v>
      </c>
      <c r="AL127" s="47">
        <f>'歳出（目的別）'!X13</f>
        <v>425549</v>
      </c>
      <c r="AM127" s="47">
        <f>'歳出（目的別）'!Y13</f>
        <v>454319</v>
      </c>
      <c r="AN127" s="47">
        <f>'歳出（目的別）'!Z13</f>
        <v>458268</v>
      </c>
      <c r="AO127" s="47">
        <f>'歳出（目的別）'!AA13</f>
        <v>605211</v>
      </c>
      <c r="AP127" s="47">
        <f>'歳出（目的別）'!AB13</f>
        <v>535215</v>
      </c>
      <c r="AQ127" s="47">
        <f>'歳出（目的別）'!AC13</f>
        <v>517317</v>
      </c>
      <c r="AR127" s="47">
        <f>'歳出（目的別）'!AD13</f>
        <v>622683</v>
      </c>
      <c r="AS127" s="47">
        <f>'歳出（目的別）'!AE13</f>
        <v>600181</v>
      </c>
      <c r="AT127" s="47">
        <f>'歳出（目的別）'!AF13</f>
        <v>588255</v>
      </c>
    </row>
    <row r="128" spans="13:46" x14ac:dyDescent="0.2">
      <c r="P128" t="s">
        <v>161</v>
      </c>
      <c r="Q128">
        <f>'歳出（目的別）'!B15</f>
        <v>0</v>
      </c>
      <c r="R128" s="47">
        <f>'歳出（目的別）'!D15</f>
        <v>311358</v>
      </c>
      <c r="S128" s="47">
        <f>'歳出（目的別）'!E15</f>
        <v>336450</v>
      </c>
      <c r="T128" s="47">
        <f>'歳出（目的別）'!F15</f>
        <v>360006</v>
      </c>
      <c r="U128" s="47">
        <f>'歳出（目的別）'!G15</f>
        <v>405048</v>
      </c>
      <c r="V128" s="47">
        <f>'歳出（目的別）'!H15</f>
        <v>459440</v>
      </c>
      <c r="W128" s="47">
        <f>'歳出（目的別）'!I15</f>
        <v>489183</v>
      </c>
      <c r="X128" s="47">
        <f>'歳出（目的別）'!J15</f>
        <v>479836</v>
      </c>
      <c r="Y128" s="47">
        <f>'歳出（目的別）'!K15</f>
        <v>501818</v>
      </c>
      <c r="Z128" s="47">
        <f>'歳出（目的別）'!L15</f>
        <v>502709</v>
      </c>
      <c r="AA128" s="47">
        <f>'歳出（目的別）'!M15</f>
        <v>521649</v>
      </c>
      <c r="AB128" s="47">
        <f>'歳出（目的別）'!N15</f>
        <v>514280</v>
      </c>
      <c r="AC128" s="47">
        <f>'歳出（目的別）'!O15</f>
        <v>505821</v>
      </c>
      <c r="AD128" s="47">
        <f>'歳出（目的別）'!P15</f>
        <v>481168</v>
      </c>
      <c r="AE128" s="47">
        <f>'歳出（目的別）'!Q15</f>
        <v>469230</v>
      </c>
      <c r="AF128" s="47">
        <f>'歳出（目的別）'!R15</f>
        <v>454197</v>
      </c>
      <c r="AG128" s="47">
        <f>'歳出（目的別）'!S15</f>
        <v>561594</v>
      </c>
      <c r="AH128" s="47">
        <f>'歳出（目的別）'!T15</f>
        <v>601338</v>
      </c>
      <c r="AI128" s="47">
        <f>'歳出（目的別）'!U15</f>
        <v>569223</v>
      </c>
      <c r="AJ128" s="47">
        <f>'歳出（目的別）'!V15</f>
        <v>598766</v>
      </c>
      <c r="AK128" s="47">
        <f>'歳出（目的別）'!W15</f>
        <v>556186</v>
      </c>
      <c r="AL128" s="47">
        <f>'歳出（目的別）'!X15</f>
        <v>554822</v>
      </c>
      <c r="AM128" s="47">
        <f>'歳出（目的別）'!Y15</f>
        <v>560416</v>
      </c>
      <c r="AN128" s="47">
        <f>'歳出（目的別）'!Z15</f>
        <v>571860</v>
      </c>
      <c r="AO128" s="47">
        <f>'歳出（目的別）'!AA15</f>
        <v>415181</v>
      </c>
      <c r="AP128" s="47">
        <f>'歳出（目的別）'!AB15</f>
        <v>399862</v>
      </c>
      <c r="AQ128" s="47">
        <f>'歳出（目的別）'!AC15</f>
        <v>390734</v>
      </c>
      <c r="AR128" s="47">
        <f>'歳出（目的別）'!AD15</f>
        <v>381205</v>
      </c>
      <c r="AS128" s="47">
        <f>'歳出（目的別）'!AE15</f>
        <v>381810</v>
      </c>
      <c r="AT128" s="47">
        <f>'歳出（目的別）'!AF15</f>
        <v>388136</v>
      </c>
    </row>
    <row r="129" spans="16:46" x14ac:dyDescent="0.2">
      <c r="P129" t="s">
        <v>162</v>
      </c>
      <c r="Q129">
        <f>'歳出（目的別）'!B19</f>
        <v>0</v>
      </c>
      <c r="R129" s="47">
        <f>'歳出（目的別）'!D19</f>
        <v>4505697</v>
      </c>
      <c r="S129" s="47">
        <f>'歳出（目的別）'!E19</f>
        <v>4723126</v>
      </c>
      <c r="T129" s="47">
        <f>'歳出（目的別）'!F19</f>
        <v>4928072</v>
      </c>
      <c r="U129" s="47">
        <f>'歳出（目的別）'!G19</f>
        <v>4941166</v>
      </c>
      <c r="V129" s="47">
        <f>'歳出（目的別）'!H19</f>
        <v>4619845</v>
      </c>
      <c r="W129" s="47">
        <f>'歳出（目的別）'!I19</f>
        <v>5692128</v>
      </c>
      <c r="X129" s="47">
        <f>'歳出（目的別）'!J19</f>
        <v>6411435</v>
      </c>
      <c r="Y129" s="47">
        <f>'歳出（目的別）'!K19</f>
        <v>4519779</v>
      </c>
      <c r="Z129" s="47">
        <f>'歳出（目的別）'!L19</f>
        <v>5208167</v>
      </c>
      <c r="AA129" s="47">
        <f>'歳出（目的別）'!M19</f>
        <v>4808511</v>
      </c>
      <c r="AB129" s="47">
        <f>'歳出（目的別）'!N19</f>
        <v>5512470</v>
      </c>
      <c r="AC129" s="47">
        <f>'歳出（目的別）'!O19</f>
        <v>5739442</v>
      </c>
      <c r="AD129" s="47">
        <f>'歳出（目的別）'!P19</f>
        <v>5314181</v>
      </c>
      <c r="AE129" s="47">
        <f>'歳出（目的別）'!Q19</f>
        <v>4682929</v>
      </c>
      <c r="AF129" s="47">
        <f>'歳出（目的別）'!R19</f>
        <v>4658682</v>
      </c>
      <c r="AG129" s="47">
        <f>'歳出（目的別）'!S19</f>
        <v>4327418</v>
      </c>
      <c r="AH129" s="47">
        <f>'歳出（目的別）'!T19</f>
        <v>4152541</v>
      </c>
      <c r="AI129" s="47">
        <f>'歳出（目的別）'!U19</f>
        <v>4758657</v>
      </c>
      <c r="AJ129" s="47">
        <f>'歳出（目的別）'!V19</f>
        <v>4967397</v>
      </c>
      <c r="AK129" s="47">
        <f>'歳出（目的別）'!W19</f>
        <v>4787716</v>
      </c>
      <c r="AL129" s="47">
        <f>'歳出（目的別）'!X19</f>
        <v>5434225</v>
      </c>
      <c r="AM129" s="47">
        <f>'歳出（目的別）'!Y19</f>
        <v>5347166</v>
      </c>
      <c r="AN129" s="47">
        <f>'歳出（目的別）'!Z19</f>
        <v>6118013</v>
      </c>
      <c r="AO129" s="47">
        <f>'歳出（目的別）'!AA19</f>
        <v>4952906</v>
      </c>
      <c r="AP129" s="47">
        <f>'歳出（目的別）'!AB19</f>
        <v>4787272</v>
      </c>
      <c r="AQ129" s="47">
        <f>'歳出（目的別）'!AC19</f>
        <v>5085524</v>
      </c>
      <c r="AR129" s="47">
        <f>'歳出（目的別）'!AD19</f>
        <v>5998157</v>
      </c>
      <c r="AS129" s="47">
        <f>'歳出（目的別）'!AE19</f>
        <v>4971800</v>
      </c>
      <c r="AT129" s="47">
        <f>'歳出（目的別）'!AF19</f>
        <v>4871882</v>
      </c>
    </row>
    <row r="157" spans="13:46" x14ac:dyDescent="0.2">
      <c r="M157" t="str">
        <f>財政指標!$L$1</f>
        <v>市貝町</v>
      </c>
    </row>
    <row r="159" spans="13:46" x14ac:dyDescent="0.2">
      <c r="P159">
        <f>'歳出（性質別）'!A3</f>
        <v>0</v>
      </c>
      <c r="Q159" t="str">
        <f>'歳出（性質別）'!B3</f>
        <v>８９（元）</v>
      </c>
      <c r="R159" t="str">
        <f>'歳出（性質別）'!D3</f>
        <v>９１（H3）</v>
      </c>
      <c r="S159" t="str">
        <f>'歳出（性質別）'!E3</f>
        <v>９２（H4）</v>
      </c>
      <c r="T159" t="str">
        <f>'歳出（性質別）'!F3</f>
        <v>９３（H5）</v>
      </c>
      <c r="U159" t="str">
        <f>'歳出（性質別）'!G3</f>
        <v>９４（H6）</v>
      </c>
      <c r="V159" t="str">
        <f>'歳出（性質別）'!H3</f>
        <v>９５（H7）</v>
      </c>
      <c r="W159" t="str">
        <f>'歳出（性質別）'!I3</f>
        <v>９６（H8）</v>
      </c>
      <c r="X159" t="str">
        <f>'歳出（性質別）'!J3</f>
        <v>９７(H9）</v>
      </c>
      <c r="Y159" t="str">
        <f>'歳出（性質別）'!K3</f>
        <v>９８(H10）</v>
      </c>
      <c r="Z159" t="str">
        <f>'歳出（性質別）'!L3</f>
        <v>９９(H11)</v>
      </c>
      <c r="AA159" t="str">
        <f>'歳出（性質別）'!M3</f>
        <v>００(H12)</v>
      </c>
      <c r="AB159" t="str">
        <f>'歳出（性質別）'!N3</f>
        <v>０１(H13)</v>
      </c>
      <c r="AC159" t="str">
        <f>'歳出（性質別）'!O3</f>
        <v>０２(H14）</v>
      </c>
      <c r="AD159" t="str">
        <f>'歳出（性質別）'!P3</f>
        <v>０３(H15）</v>
      </c>
      <c r="AE159" t="str">
        <f>'歳出（性質別）'!Q3</f>
        <v>０４(H16）</v>
      </c>
      <c r="AF159" t="str">
        <f>'歳出（性質別）'!R3</f>
        <v>０５(H17）</v>
      </c>
      <c r="AG159" t="str">
        <f>'歳出（性質別）'!S3</f>
        <v>０６(H18）</v>
      </c>
      <c r="AH159" t="str">
        <f>'歳出（性質別）'!T3</f>
        <v>０７(H19）</v>
      </c>
      <c r="AI159" t="str">
        <f>'歳出（性質別）'!U3</f>
        <v>０８(H20）</v>
      </c>
      <c r="AJ159" t="str">
        <f>'歳出（性質別）'!V3</f>
        <v>０９(H21）</v>
      </c>
      <c r="AK159" t="str">
        <f>'歳出（性質別）'!W3</f>
        <v>１０(H22）</v>
      </c>
      <c r="AL159" t="str">
        <f>'歳出（性質別）'!X3</f>
        <v>１１(H23）</v>
      </c>
      <c r="AM159" t="str">
        <f>'歳出（性質別）'!Y3</f>
        <v>１２(H24)</v>
      </c>
      <c r="AN159" t="str">
        <f>'歳出（性質別）'!Z3</f>
        <v>１３(H25)</v>
      </c>
      <c r="AO159" t="str">
        <f>'歳出（性質別）'!AA3</f>
        <v>１４(H26)</v>
      </c>
      <c r="AP159" t="str">
        <f>'歳出（性質別）'!AB3</f>
        <v>１５(H27)</v>
      </c>
      <c r="AQ159" t="str">
        <f>'歳出（性質別）'!AC3</f>
        <v>１６(H28)</v>
      </c>
      <c r="AR159" t="str">
        <f>'歳出（性質別）'!AD3</f>
        <v>１７(H29)</v>
      </c>
      <c r="AS159" t="str">
        <f>'歳出（性質別）'!AE3</f>
        <v>１８(H30)</v>
      </c>
      <c r="AT159" t="str">
        <f>'歳出（性質別）'!AF3</f>
        <v>１９(R１)</v>
      </c>
    </row>
    <row r="160" spans="13:46" x14ac:dyDescent="0.2">
      <c r="P160" t="s">
        <v>163</v>
      </c>
      <c r="Q160">
        <f>'歳出（性質別）'!B19</f>
        <v>0</v>
      </c>
      <c r="R160" s="47">
        <f>'歳出（性質別）'!D19</f>
        <v>196814</v>
      </c>
      <c r="S160" s="47">
        <f>'歳出（性質別）'!E19</f>
        <v>201350</v>
      </c>
      <c r="T160" s="47">
        <f>'歳出（性質別）'!F19</f>
        <v>167184</v>
      </c>
      <c r="U160" s="47">
        <f>'歳出（性質別）'!G19</f>
        <v>410869</v>
      </c>
      <c r="V160" s="47">
        <f>'歳出（性質別）'!H19</f>
        <v>109135</v>
      </c>
      <c r="W160" s="47">
        <f>'歳出（性質別）'!I19</f>
        <v>64787</v>
      </c>
      <c r="X160" s="47">
        <f>'歳出（性質別）'!J19</f>
        <v>122125</v>
      </c>
      <c r="Y160" s="47">
        <f>'歳出（性質別）'!K19</f>
        <v>130493</v>
      </c>
      <c r="Z160" s="47">
        <f>'歳出（性質別）'!L19</f>
        <v>375369</v>
      </c>
      <c r="AA160" s="47">
        <f>'歳出（性質別）'!M19</f>
        <v>239195</v>
      </c>
      <c r="AB160" s="47">
        <f>'歳出（性質別）'!N19</f>
        <v>718957</v>
      </c>
      <c r="AC160" s="47">
        <f>'歳出（性質別）'!O19</f>
        <v>748280</v>
      </c>
      <c r="AD160" s="47">
        <f>'歳出（性質別）'!P19</f>
        <v>356808</v>
      </c>
      <c r="AE160" s="47">
        <f>'歳出（性質別）'!Q19</f>
        <v>527431</v>
      </c>
      <c r="AF160" s="47">
        <f>'歳出（性質別）'!R19</f>
        <v>603112</v>
      </c>
      <c r="AG160" s="47">
        <f>'歳出（性質別）'!S19</f>
        <v>329615</v>
      </c>
      <c r="AH160" s="47">
        <f>'歳出（性質別）'!T19</f>
        <v>65637</v>
      </c>
      <c r="AI160" s="47">
        <f>'歳出（性質別）'!U19</f>
        <v>207007</v>
      </c>
      <c r="AJ160" s="47">
        <f>'歳出（性質別）'!V19</f>
        <v>265571</v>
      </c>
      <c r="AK160" s="47">
        <f>'歳出（性質別）'!W19</f>
        <v>113736</v>
      </c>
      <c r="AL160" s="47">
        <f>'歳出（性質別）'!X19</f>
        <v>127951</v>
      </c>
      <c r="AM160" s="47">
        <f>'歳出（性質別）'!Y19</f>
        <v>95872</v>
      </c>
      <c r="AN160" s="47">
        <f>'歳出（性質別）'!Z19</f>
        <v>256955</v>
      </c>
      <c r="AO160" s="47">
        <f>'歳出（性質別）'!AA19</f>
        <v>190564</v>
      </c>
      <c r="AP160" s="47">
        <f>'歳出（性質別）'!AB19</f>
        <v>57106</v>
      </c>
      <c r="AQ160" s="47">
        <f>'歳出（性質別）'!AC19</f>
        <v>90634</v>
      </c>
      <c r="AR160" s="47">
        <f>'歳出（性質別）'!AD19</f>
        <v>108753</v>
      </c>
      <c r="AS160" s="47">
        <f>'歳出（性質別）'!AE19</f>
        <v>76974</v>
      </c>
      <c r="AT160" s="47">
        <f>'歳出（性質別）'!AF19</f>
        <v>182275</v>
      </c>
    </row>
    <row r="161" spans="16:46" x14ac:dyDescent="0.2">
      <c r="P161" t="s">
        <v>164</v>
      </c>
      <c r="Q161">
        <f>'歳出（性質別）'!B20</f>
        <v>0</v>
      </c>
      <c r="R161" s="47">
        <f>'歳出（性質別）'!D20</f>
        <v>1495415</v>
      </c>
      <c r="S161" s="47">
        <f>'歳出（性質別）'!E20</f>
        <v>1442860</v>
      </c>
      <c r="T161" s="47">
        <f>'歳出（性質別）'!F20</f>
        <v>1325298</v>
      </c>
      <c r="U161" s="47">
        <f>'歳出（性質別）'!G20</f>
        <v>1213140</v>
      </c>
      <c r="V161" s="47">
        <f>'歳出（性質別）'!H20</f>
        <v>1276303</v>
      </c>
      <c r="W161" s="47">
        <f>'歳出（性質別）'!I20</f>
        <v>1844059</v>
      </c>
      <c r="X161" s="47">
        <f>'歳出（性質別）'!J20</f>
        <v>2755153</v>
      </c>
      <c r="Y161" s="47">
        <f>'歳出（性質別）'!K20</f>
        <v>745094</v>
      </c>
      <c r="Z161" s="47">
        <f>'歳出（性質別）'!L20</f>
        <v>775323</v>
      </c>
      <c r="AA161" s="47">
        <f>'歳出（性質別）'!M20</f>
        <v>657496</v>
      </c>
      <c r="AB161" s="47">
        <f>'歳出（性質別）'!N20</f>
        <v>823412</v>
      </c>
      <c r="AC161" s="47">
        <f>'歳出（性質別）'!O20</f>
        <v>1290590</v>
      </c>
      <c r="AD161" s="47">
        <f>'歳出（性質別）'!P20</f>
        <v>1239784</v>
      </c>
      <c r="AE161" s="47">
        <f>'歳出（性質別）'!Q20</f>
        <v>401338</v>
      </c>
      <c r="AF161" s="47">
        <f>'歳出（性質別）'!R20</f>
        <v>411239</v>
      </c>
      <c r="AG161" s="47">
        <f>'歳出（性質別）'!S20</f>
        <v>326646</v>
      </c>
      <c r="AH161" s="47">
        <f>'歳出（性質別）'!T20</f>
        <v>291573</v>
      </c>
      <c r="AI161" s="47">
        <f>'歳出（性質別）'!U20</f>
        <v>280125</v>
      </c>
      <c r="AJ161" s="47">
        <f>'歳出（性質別）'!V20</f>
        <v>383081</v>
      </c>
      <c r="AK161" s="47">
        <f>'歳出（性質別）'!W20</f>
        <v>324005</v>
      </c>
      <c r="AL161" s="47">
        <f>'歳出（性質別）'!X20</f>
        <v>152216</v>
      </c>
      <c r="AM161" s="47">
        <f>'歳出（性質別）'!Y20</f>
        <v>209508</v>
      </c>
      <c r="AN161" s="47">
        <f>'歳出（性質別）'!Z20</f>
        <v>342891</v>
      </c>
      <c r="AO161" s="47">
        <f>'歳出（性質別）'!AA20</f>
        <v>478484</v>
      </c>
      <c r="AP161" s="47">
        <f>'歳出（性質別）'!AB20</f>
        <v>311118</v>
      </c>
      <c r="AQ161" s="47">
        <f>'歳出（性質別）'!AC20</f>
        <v>365135</v>
      </c>
      <c r="AR161" s="47">
        <f>'歳出（性質別）'!AD20</f>
        <v>933366</v>
      </c>
      <c r="AS161" s="47">
        <f>'歳出（性質別）'!AE20</f>
        <v>450905</v>
      </c>
      <c r="AT161" s="47">
        <f>'歳出（性質別）'!AF20</f>
        <v>278575</v>
      </c>
    </row>
    <row r="196" spans="13:46" x14ac:dyDescent="0.2">
      <c r="M196" t="str">
        <f>財政指標!$L$1</f>
        <v>市貝町</v>
      </c>
    </row>
    <row r="199" spans="13:46" x14ac:dyDescent="0.2">
      <c r="Q199" t="str">
        <f>財政指標!C3</f>
        <v>８９（元）</v>
      </c>
      <c r="R199" t="str">
        <f>財政指標!E3</f>
        <v>９１（H3）</v>
      </c>
      <c r="S199" t="str">
        <f>財政指標!F3</f>
        <v>９２（H4）</v>
      </c>
      <c r="T199" t="str">
        <f>財政指標!G3</f>
        <v>９３（H5）</v>
      </c>
      <c r="U199" t="str">
        <f>財政指標!H3</f>
        <v>９４（H6）</v>
      </c>
      <c r="V199" t="str">
        <f>財政指標!I3</f>
        <v>９５（H7）</v>
      </c>
      <c r="W199" t="str">
        <f>財政指標!J3</f>
        <v>９６（H8）</v>
      </c>
      <c r="X199" t="str">
        <f>財政指標!K3</f>
        <v>９７（H9）</v>
      </c>
      <c r="Y199" t="str">
        <f>財政指標!L3</f>
        <v>９８(H10)</v>
      </c>
      <c r="Z199" t="str">
        <f>財政指標!M3</f>
        <v>９９(H11)</v>
      </c>
      <c r="AA199" t="str">
        <f>財政指標!N3</f>
        <v>００(H12)</v>
      </c>
      <c r="AB199" t="str">
        <f>財政指標!O3</f>
        <v>０１(H13)</v>
      </c>
      <c r="AC199" t="str">
        <f>財政指標!P3</f>
        <v>０２(H14)</v>
      </c>
      <c r="AD199" t="str">
        <f>財政指標!Q3</f>
        <v>０３(H15)</v>
      </c>
      <c r="AE199" t="str">
        <f>財政指標!R3</f>
        <v>０４(H16)</v>
      </c>
      <c r="AF199" t="str">
        <f>財政指標!S3</f>
        <v>０５(H17)</v>
      </c>
      <c r="AG199" t="str">
        <f>財政指標!T3</f>
        <v>０６(H18)</v>
      </c>
      <c r="AH199" t="str">
        <f>財政指標!U3</f>
        <v>０７(H19)</v>
      </c>
      <c r="AI199" t="str">
        <f>財政指標!V3</f>
        <v>０８(H20)</v>
      </c>
      <c r="AJ199" t="str">
        <f>財政指標!W3</f>
        <v>０９(H20)</v>
      </c>
      <c r="AK199" t="str">
        <f>財政指標!X3</f>
        <v>１０(H21)</v>
      </c>
      <c r="AL199" t="str">
        <f>財政指標!Y3</f>
        <v>１１(H22)</v>
      </c>
      <c r="AM199" t="str">
        <f>財政指標!Z3</f>
        <v>１２(H24)</v>
      </c>
      <c r="AN199" t="str">
        <f>財政指標!AA3</f>
        <v>１３(H25)</v>
      </c>
      <c r="AO199" t="str">
        <f>財政指標!AB3</f>
        <v>１４(H26)</v>
      </c>
      <c r="AP199" t="str">
        <f>財政指標!AC3</f>
        <v>１５(H27)</v>
      </c>
      <c r="AQ199" t="str">
        <f>財政指標!AD3</f>
        <v>１６(H28)</v>
      </c>
      <c r="AR199" t="str">
        <f>財政指標!AE3</f>
        <v>１７(H29)</v>
      </c>
      <c r="AS199" t="str">
        <f>財政指標!AF3</f>
        <v>１８(H30)</v>
      </c>
      <c r="AT199" t="str">
        <f>財政指標!AG3</f>
        <v>１９(R１)</v>
      </c>
    </row>
    <row r="200" spans="13:46" x14ac:dyDescent="0.2">
      <c r="P200" t="s">
        <v>145</v>
      </c>
      <c r="Q200">
        <f>財政指標!C6</f>
        <v>0</v>
      </c>
      <c r="R200" s="47">
        <f>財政指標!E6</f>
        <v>4505697</v>
      </c>
      <c r="S200" s="47">
        <f>財政指標!F6</f>
        <v>4723126</v>
      </c>
      <c r="T200" s="47">
        <f>財政指標!G6</f>
        <v>4928072</v>
      </c>
      <c r="U200" s="47">
        <f>財政指標!H6</f>
        <v>4941166</v>
      </c>
      <c r="V200" s="47">
        <f>財政指標!I6</f>
        <v>4619845</v>
      </c>
      <c r="W200" s="47">
        <f>財政指標!J6</f>
        <v>5692128</v>
      </c>
      <c r="X200" s="47">
        <f>財政指標!K6</f>
        <v>6411435</v>
      </c>
      <c r="Y200" s="47">
        <f>財政指標!L6</f>
        <v>4519779</v>
      </c>
      <c r="Z200" s="47">
        <f>財政指標!M6</f>
        <v>5208167</v>
      </c>
      <c r="AA200" s="47">
        <f>財政指標!N6</f>
        <v>4808511</v>
      </c>
      <c r="AB200" s="47">
        <f>財政指標!O6</f>
        <v>5512470</v>
      </c>
      <c r="AC200" s="47">
        <f>財政指標!P6</f>
        <v>5739442</v>
      </c>
      <c r="AD200" s="47">
        <f>財政指標!Q6</f>
        <v>5314181</v>
      </c>
      <c r="AE200" s="47">
        <f>財政指標!R6</f>
        <v>4682929</v>
      </c>
      <c r="AF200" s="47">
        <f>財政指標!S6</f>
        <v>4658682</v>
      </c>
      <c r="AG200" s="47">
        <f>財政指標!T6</f>
        <v>4327418</v>
      </c>
      <c r="AH200" s="47">
        <f>財政指標!U6</f>
        <v>4152541</v>
      </c>
      <c r="AI200" s="47">
        <f>財政指標!V6</f>
        <v>4758657</v>
      </c>
      <c r="AJ200" s="47">
        <f>財政指標!W6</f>
        <v>4967397</v>
      </c>
      <c r="AK200" s="47">
        <f>財政指標!X6</f>
        <v>4787716</v>
      </c>
      <c r="AL200" s="47">
        <f>財政指標!Y6</f>
        <v>5434225</v>
      </c>
      <c r="AM200" s="47">
        <f>財政指標!Z6</f>
        <v>5347166</v>
      </c>
      <c r="AN200" s="47">
        <f>財政指標!AA6</f>
        <v>6118013</v>
      </c>
      <c r="AO200" s="47">
        <f>財政指標!AB6</f>
        <v>4952906</v>
      </c>
      <c r="AP200" s="47">
        <f>財政指標!AC6</f>
        <v>4787272</v>
      </c>
      <c r="AQ200" s="47">
        <f>財政指標!AD6</f>
        <v>5085524</v>
      </c>
      <c r="AR200" s="47">
        <f>財政指標!AE6</f>
        <v>5998157</v>
      </c>
      <c r="AS200" s="47">
        <f>財政指標!AF6</f>
        <v>4971800</v>
      </c>
      <c r="AT200" s="47">
        <f>財政指標!AG6</f>
        <v>4871882</v>
      </c>
    </row>
    <row r="201" spans="13:46" x14ac:dyDescent="0.2">
      <c r="P201" t="s">
        <v>146</v>
      </c>
      <c r="Q201">
        <f>財政指標!B31</f>
        <v>0</v>
      </c>
      <c r="R201" s="47">
        <f>財政指標!E31</f>
        <v>2432455</v>
      </c>
      <c r="S201" s="47">
        <f>財政指標!F31</f>
        <v>2733992</v>
      </c>
      <c r="T201" s="47">
        <f>財政指標!G31</f>
        <v>3048039</v>
      </c>
      <c r="U201" s="47">
        <f>財政指標!H31</f>
        <v>3254915</v>
      </c>
      <c r="V201" s="47">
        <f>財政指標!I31</f>
        <v>3468525</v>
      </c>
      <c r="W201" s="47">
        <f>財政指標!J31</f>
        <v>3971070</v>
      </c>
      <c r="X201" s="47">
        <f>財政指標!K31</f>
        <v>4254644</v>
      </c>
      <c r="Y201" s="47">
        <f>財政指標!L31</f>
        <v>4195790</v>
      </c>
      <c r="Z201" s="47">
        <f>財政指標!M31</f>
        <v>4230873</v>
      </c>
      <c r="AA201" s="47">
        <f>財政指標!N31</f>
        <v>4040027</v>
      </c>
      <c r="AB201" s="47">
        <f>財政指標!O31</f>
        <v>3969744</v>
      </c>
      <c r="AC201" s="47">
        <f>財政指標!P31</f>
        <v>4471368</v>
      </c>
      <c r="AD201" s="47">
        <f>財政指標!Q31</f>
        <v>5324294</v>
      </c>
      <c r="AE201" s="47">
        <f>財政指標!R31</f>
        <v>5486735</v>
      </c>
      <c r="AF201" s="47">
        <f>財政指標!S31</f>
        <v>5617059</v>
      </c>
      <c r="AG201" s="47">
        <f>財政指標!T31</f>
        <v>5539192</v>
      </c>
      <c r="AH201" s="47">
        <f>財政指標!U31</f>
        <v>5242052</v>
      </c>
      <c r="AI201" s="47">
        <f>財政指標!V31</f>
        <v>4969310</v>
      </c>
      <c r="AJ201" s="47">
        <f>財政指標!W31</f>
        <v>4818700</v>
      </c>
      <c r="AK201" s="47">
        <f>財政指標!X31</f>
        <v>4727501</v>
      </c>
      <c r="AL201" s="47">
        <f>財政指標!Y31</f>
        <v>4558843</v>
      </c>
      <c r="AM201" s="47">
        <f>財政指標!Z31</f>
        <v>4377119</v>
      </c>
      <c r="AN201" s="47">
        <f>財政指標!AA31</f>
        <v>4210639</v>
      </c>
      <c r="AO201" s="47">
        <f>財政指標!AB31</f>
        <v>4096326</v>
      </c>
      <c r="AP201" s="47">
        <f>財政指標!AC31</f>
        <v>4042244</v>
      </c>
      <c r="AQ201" s="47">
        <f>財政指標!AD31</f>
        <v>3890772</v>
      </c>
      <c r="AR201" s="47">
        <f>財政指標!AE31</f>
        <v>3718336</v>
      </c>
      <c r="AS201" s="47">
        <f>財政指標!AF31</f>
        <v>3525414</v>
      </c>
      <c r="AT201" s="47">
        <f>財政指標!AG31</f>
        <v>3426900</v>
      </c>
    </row>
    <row r="202" spans="13:46" x14ac:dyDescent="0.2">
      <c r="P202" s="47" t="str">
        <f>財政指標!B32</f>
        <v>うち臨時財政対策債</v>
      </c>
      <c r="Q202" s="47">
        <f>財政指標!D32</f>
        <v>0</v>
      </c>
      <c r="R202" s="47">
        <f>財政指標!E32</f>
        <v>0</v>
      </c>
      <c r="S202" s="47">
        <f>財政指標!F32</f>
        <v>0</v>
      </c>
      <c r="T202" s="47">
        <f>財政指標!G32</f>
        <v>0</v>
      </c>
      <c r="U202" s="47">
        <f>財政指標!H32</f>
        <v>0</v>
      </c>
      <c r="V202" s="47">
        <f>財政指標!I32</f>
        <v>0</v>
      </c>
      <c r="W202" s="47">
        <f>財政指標!J32</f>
        <v>0</v>
      </c>
      <c r="X202" s="47">
        <f>財政指標!K32</f>
        <v>0</v>
      </c>
      <c r="Y202" s="47">
        <f>財政指標!L32</f>
        <v>0</v>
      </c>
      <c r="Z202" s="47">
        <f>財政指標!M32</f>
        <v>0</v>
      </c>
      <c r="AA202" s="47">
        <f>財政指標!N32</f>
        <v>0</v>
      </c>
      <c r="AB202" s="47">
        <f>財政指標!O32</f>
        <v>89500</v>
      </c>
      <c r="AC202" s="47">
        <f>財政指標!P32</f>
        <v>269500</v>
      </c>
      <c r="AD202" s="47">
        <f>財政指標!Q32</f>
        <v>636700</v>
      </c>
      <c r="AE202" s="47">
        <f>財政指標!R32</f>
        <v>896200</v>
      </c>
      <c r="AF202" s="47">
        <f>財政指標!S32</f>
        <v>1093402</v>
      </c>
      <c r="AG202" s="47">
        <f>財政指標!T32</f>
        <v>1262532</v>
      </c>
      <c r="AH202" s="47">
        <f>財政指標!U32</f>
        <v>1388406</v>
      </c>
      <c r="AI202" s="47">
        <f>財政指標!V32</f>
        <v>1479592</v>
      </c>
      <c r="AJ202" s="47">
        <f>財政指標!W32</f>
        <v>1662160</v>
      </c>
      <c r="AK202" s="47">
        <f>財政指標!X32</f>
        <v>1922543</v>
      </c>
      <c r="AL202" s="47">
        <f>財政指標!Y32</f>
        <v>2113152</v>
      </c>
      <c r="AM202" s="47">
        <f>財政指標!Z32</f>
        <v>2301072</v>
      </c>
      <c r="AN202" s="47">
        <f>財政指標!AA32</f>
        <v>2471041</v>
      </c>
      <c r="AO202" s="47">
        <f>財政指標!AB32</f>
        <v>2598732</v>
      </c>
      <c r="AP202" s="47">
        <f>財政指標!AC32</f>
        <v>2710189</v>
      </c>
      <c r="AQ202" s="47">
        <f>財政指標!AD32</f>
        <v>2753890</v>
      </c>
      <c r="AR202" s="47">
        <f>財政指標!AE32</f>
        <v>2730235</v>
      </c>
      <c r="AS202" s="47">
        <f>財政指標!AF32</f>
        <v>2640104</v>
      </c>
      <c r="AT202" s="47">
        <f>財政指標!AG32</f>
        <v>2583946</v>
      </c>
    </row>
  </sheetData>
  <phoneticPr fontId="2"/>
  <pageMargins left="0.78740157480314965" right="0.78740157480314965" top="0.78740157480314965" bottom="0.71" header="0" footer="0.51181102362204722"/>
  <pageSetup paperSize="9" firstPageNumber="10" orientation="landscape" useFirstPageNumber="1" horizontalDpi="4294967292" r:id="rId1"/>
  <headerFooter alignWithMargins="0"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財政指標</vt:lpstr>
      <vt:lpstr>歳入</vt:lpstr>
      <vt:lpstr>税</vt:lpstr>
      <vt:lpstr>歳出（性質別）</vt:lpstr>
      <vt:lpstr>歳出（目的別）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2011-08-24T05:04:05Z</cp:lastPrinted>
  <dcterms:created xsi:type="dcterms:W3CDTF">2002-01-04T12:12:41Z</dcterms:created>
  <dcterms:modified xsi:type="dcterms:W3CDTF">2021-07-27T13:54:51Z</dcterms:modified>
</cp:coreProperties>
</file>