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/>
  <mc:AlternateContent xmlns:mc="http://schemas.openxmlformats.org/markup-compatibility/2006">
    <mc:Choice Requires="x15">
      <x15ac:absPath xmlns:x15ac="http://schemas.microsoft.com/office/spreadsheetml/2010/11/ac" url="https://d.docs.live.net/5470ba1593ee380f/ドキュメント/市町財政/市町村（91～19）/"/>
    </mc:Choice>
  </mc:AlternateContent>
  <xr:revisionPtr revIDLastSave="6" documentId="10_ncr:8100000_{BDEACB55-0513-40CB-915B-EF1D77DE84F0}" xr6:coauthVersionLast="47" xr6:coauthVersionMax="47" xr10:uidLastSave="{2A3048A8-D122-4353-822D-D9B39267A40D}"/>
  <bookViews>
    <workbookView xWindow="3048" yWindow="120" windowWidth="18636" windowHeight="11808" tabRatio="557" xr2:uid="{00000000-000D-0000-FFFF-FFFF00000000}"/>
  </bookViews>
  <sheets>
    <sheet name="財政指標" sheetId="4" r:id="rId1"/>
    <sheet name="歳入" sheetId="1" r:id="rId2"/>
    <sheet name="税" sheetId="2" r:id="rId3"/>
    <sheet name="歳出（性質別）" sheetId="5" r:id="rId4"/>
    <sheet name="歳出（目的別）" sheetId="3" r:id="rId5"/>
    <sheet name="グラフ" sheetId="9" r:id="rId6"/>
  </sheets>
  <definedNames>
    <definedName name="_xlnm.Print_Area" localSheetId="5">グラフ!$A$1:$N$234</definedName>
    <definedName name="_xlnm.Print_Area" localSheetId="3">'歳出（性質別）'!$A$1:$AF$54</definedName>
    <definedName name="_xlnm.Print_Area" localSheetId="4">'歳出（目的別）'!$A$1:$AF$48</definedName>
    <definedName name="_xlnm.Print_Area" localSheetId="1">歳入!$A$1:$AF$74</definedName>
    <definedName name="_xlnm.Print_Area" localSheetId="2">税!$A$1:$AF$51</definedName>
    <definedName name="_xlnm.Print_Titles" localSheetId="3">'歳出（性質別）'!$A:$A</definedName>
    <definedName name="_xlnm.Print_Titles" localSheetId="4">'歳出（目的別）'!$A:$A</definedName>
    <definedName name="_xlnm.Print_Titles" localSheetId="1">歳入!$A:$A</definedName>
    <definedName name="_xlnm.Print_Titles" localSheetId="0">財政指標!$A:$B</definedName>
    <definedName name="_xlnm.Print_Titles" localSheetId="2">税!$A:$A</definedName>
  </definedNames>
  <calcPr calcId="181029"/>
</workbook>
</file>

<file path=xl/calcChain.xml><?xml version="1.0" encoding="utf-8"?>
<calcChain xmlns="http://schemas.openxmlformats.org/spreadsheetml/2006/main">
  <c r="U1" i="3" l="1"/>
  <c r="AE30" i="5"/>
  <c r="U30" i="5"/>
  <c r="K30" i="5"/>
  <c r="U1" i="5"/>
  <c r="AE30" i="2"/>
  <c r="U30" i="2"/>
  <c r="K30" i="2"/>
  <c r="U1" i="2"/>
  <c r="AE38" i="1"/>
  <c r="U38" i="1"/>
  <c r="K38" i="1"/>
  <c r="U1" i="1"/>
  <c r="AT202" i="9"/>
  <c r="AT201" i="9"/>
  <c r="AT200" i="9"/>
  <c r="AT199" i="9"/>
  <c r="AT161" i="9"/>
  <c r="AT160" i="9"/>
  <c r="AT129" i="9"/>
  <c r="AT128" i="9"/>
  <c r="AT127" i="9"/>
  <c r="AT126" i="9"/>
  <c r="AT125" i="9"/>
  <c r="AT124" i="9"/>
  <c r="AT123" i="9"/>
  <c r="AT122" i="9"/>
  <c r="AT121" i="9"/>
  <c r="AT88" i="9"/>
  <c r="AT87" i="9"/>
  <c r="AT86" i="9"/>
  <c r="AT85" i="9"/>
  <c r="AT84" i="9"/>
  <c r="AT83" i="9"/>
  <c r="AT82" i="9"/>
  <c r="AT81" i="9"/>
  <c r="AT46" i="9"/>
  <c r="AT45" i="9"/>
  <c r="AT44" i="9"/>
  <c r="AT43" i="9"/>
  <c r="AT7" i="9"/>
  <c r="AT6" i="9"/>
  <c r="AT5" i="9"/>
  <c r="AT4" i="9"/>
  <c r="AT3" i="9"/>
  <c r="AT2" i="9"/>
  <c r="AF44" i="3"/>
  <c r="AF42" i="3"/>
  <c r="AF36" i="3"/>
  <c r="AF35" i="3"/>
  <c r="AF19" i="3"/>
  <c r="AF43" i="3" s="1"/>
  <c r="AF3" i="3"/>
  <c r="AF32" i="3" s="1"/>
  <c r="AF34" i="5"/>
  <c r="AF33" i="5"/>
  <c r="AF25" i="5"/>
  <c r="AF24" i="5"/>
  <c r="AF23" i="5"/>
  <c r="AF49" i="5" s="1"/>
  <c r="AF3" i="5"/>
  <c r="AT159" i="9" s="1"/>
  <c r="AF17" i="2"/>
  <c r="AF22" i="2" s="1"/>
  <c r="AF3" i="2"/>
  <c r="AF32" i="2" s="1"/>
  <c r="AF37" i="1"/>
  <c r="AF36" i="1"/>
  <c r="AF35" i="1"/>
  <c r="AF34" i="1"/>
  <c r="AF33" i="1"/>
  <c r="AF69" i="1" s="1"/>
  <c r="AF3" i="1"/>
  <c r="AF40" i="1" s="1"/>
  <c r="AG27" i="4"/>
  <c r="AG15" i="4"/>
  <c r="AF32" i="5" l="1"/>
  <c r="AT120" i="9"/>
  <c r="AT80" i="9"/>
  <c r="AT1" i="9"/>
  <c r="AT42" i="9"/>
  <c r="AF38" i="3"/>
  <c r="AF45" i="3"/>
  <c r="AF39" i="3"/>
  <c r="AF46" i="3"/>
  <c r="AF33" i="3"/>
  <c r="AF40" i="3"/>
  <c r="AF47" i="3"/>
  <c r="AF34" i="3"/>
  <c r="AF41" i="3"/>
  <c r="AF37" i="3"/>
  <c r="AF40" i="5"/>
  <c r="AF45" i="5"/>
  <c r="AF46" i="5"/>
  <c r="AF44" i="5"/>
  <c r="AF38" i="5"/>
  <c r="AF50" i="5"/>
  <c r="AF39" i="5"/>
  <c r="AF51" i="5"/>
  <c r="AF35" i="5"/>
  <c r="AF41" i="5"/>
  <c r="AF47" i="5"/>
  <c r="AF36" i="5"/>
  <c r="AF42" i="5"/>
  <c r="AF48" i="5"/>
  <c r="AF37" i="5"/>
  <c r="AF43" i="5"/>
  <c r="AF45" i="2"/>
  <c r="AF39" i="2"/>
  <c r="AF33" i="2"/>
  <c r="AF50" i="2"/>
  <c r="AF44" i="2"/>
  <c r="AF38" i="2"/>
  <c r="AF43" i="2"/>
  <c r="AF37" i="2"/>
  <c r="AF48" i="2"/>
  <c r="AF36" i="2"/>
  <c r="AF49" i="2"/>
  <c r="AF42" i="2"/>
  <c r="AF47" i="2"/>
  <c r="AF41" i="2"/>
  <c r="AF35" i="2"/>
  <c r="AF40" i="2"/>
  <c r="AF34" i="2"/>
  <c r="AF46" i="2"/>
  <c r="AF46" i="1"/>
  <c r="AF52" i="1"/>
  <c r="AF58" i="1"/>
  <c r="AF64" i="1"/>
  <c r="AF41" i="1"/>
  <c r="AF47" i="1"/>
  <c r="AF53" i="1"/>
  <c r="AF59" i="1"/>
  <c r="AF65" i="1"/>
  <c r="AF71" i="1"/>
  <c r="AF42" i="1"/>
  <c r="AF48" i="1"/>
  <c r="AF54" i="1"/>
  <c r="AF60" i="1"/>
  <c r="AF66" i="1"/>
  <c r="AF72" i="1"/>
  <c r="AF43" i="1"/>
  <c r="AF49" i="1"/>
  <c r="AF55" i="1"/>
  <c r="AF61" i="1"/>
  <c r="AF67" i="1"/>
  <c r="AF73" i="1"/>
  <c r="AF44" i="1"/>
  <c r="AF50" i="1"/>
  <c r="AF56" i="1"/>
  <c r="AF62" i="1"/>
  <c r="AF68" i="1"/>
  <c r="AF74" i="1"/>
  <c r="AF45" i="1"/>
  <c r="AF51" i="1"/>
  <c r="AF57" i="1"/>
  <c r="AF63" i="1"/>
  <c r="AF48" i="3" l="1"/>
  <c r="AF52" i="5"/>
  <c r="AF53" i="5"/>
  <c r="AF54" i="5"/>
  <c r="AF51" i="2"/>
  <c r="AF70" i="1"/>
  <c r="AS202" i="9"/>
  <c r="AS201" i="9"/>
  <c r="AS200" i="9"/>
  <c r="AS199" i="9"/>
  <c r="AS161" i="9"/>
  <c r="AS160" i="9"/>
  <c r="AS129" i="9"/>
  <c r="AS128" i="9"/>
  <c r="AS127" i="9"/>
  <c r="AS126" i="9"/>
  <c r="AS125" i="9"/>
  <c r="AS124" i="9"/>
  <c r="AS123" i="9"/>
  <c r="AS122" i="9"/>
  <c r="AS121" i="9"/>
  <c r="AS88" i="9"/>
  <c r="AS87" i="9"/>
  <c r="AS86" i="9"/>
  <c r="AS85" i="9"/>
  <c r="AS84" i="9"/>
  <c r="AS83" i="9"/>
  <c r="AS82" i="9"/>
  <c r="AS81" i="9"/>
  <c r="AS46" i="9"/>
  <c r="AS45" i="9"/>
  <c r="AS44" i="9"/>
  <c r="AS43" i="9"/>
  <c r="AS7" i="9"/>
  <c r="AS6" i="9"/>
  <c r="AS5" i="9"/>
  <c r="AS4" i="9"/>
  <c r="AS3" i="9"/>
  <c r="AS2" i="9"/>
  <c r="AE3" i="3"/>
  <c r="AE32" i="3" s="1"/>
  <c r="AE42" i="3"/>
  <c r="AE36" i="3"/>
  <c r="AE1" i="3"/>
  <c r="AE19" i="3"/>
  <c r="AE43" i="3" s="1"/>
  <c r="AE3" i="5"/>
  <c r="AS80" i="9" s="1"/>
  <c r="AE34" i="5"/>
  <c r="AE1" i="5"/>
  <c r="AE25" i="5"/>
  <c r="AE24" i="5"/>
  <c r="AE23" i="5"/>
  <c r="AE49" i="5" s="1"/>
  <c r="AE3" i="2"/>
  <c r="AE32" i="2" s="1"/>
  <c r="AE1" i="2"/>
  <c r="AE17" i="2"/>
  <c r="AE3" i="1"/>
  <c r="AS1" i="9" s="1"/>
  <c r="AE1" i="1"/>
  <c r="AE37" i="1"/>
  <c r="AE74" i="1" s="1"/>
  <c r="AE36" i="1"/>
  <c r="AE35" i="1"/>
  <c r="AE34" i="1"/>
  <c r="AE33" i="1"/>
  <c r="AE65" i="1" s="1"/>
  <c r="AF33" i="4"/>
  <c r="AF27" i="4"/>
  <c r="AF15" i="4"/>
  <c r="AS42" i="9" l="1"/>
  <c r="AS159" i="9"/>
  <c r="AS120" i="9"/>
  <c r="AE32" i="5"/>
  <c r="AE40" i="1"/>
  <c r="AE44" i="3"/>
  <c r="AE34" i="3"/>
  <c r="AE35" i="3"/>
  <c r="AE46" i="3"/>
  <c r="AE38" i="3"/>
  <c r="AE45" i="3"/>
  <c r="AE39" i="3"/>
  <c r="AE33" i="3"/>
  <c r="AE40" i="3"/>
  <c r="AE47" i="3"/>
  <c r="AE41" i="3"/>
  <c r="AE37" i="3"/>
  <c r="AE45" i="5"/>
  <c r="AE46" i="5"/>
  <c r="AE33" i="5"/>
  <c r="AE38" i="5"/>
  <c r="AE50" i="5"/>
  <c r="AE39" i="5"/>
  <c r="AE51" i="5"/>
  <c r="AE40" i="5"/>
  <c r="AE44" i="5"/>
  <c r="AE35" i="5"/>
  <c r="AE41" i="5"/>
  <c r="AE47" i="5"/>
  <c r="AE36" i="5"/>
  <c r="AE42" i="5"/>
  <c r="AE48" i="5"/>
  <c r="AE37" i="5"/>
  <c r="AE43" i="5"/>
  <c r="AE22" i="2"/>
  <c r="AE46" i="2" s="1"/>
  <c r="AE61" i="1"/>
  <c r="AE62" i="1"/>
  <c r="AE48" i="1"/>
  <c r="AE73" i="1"/>
  <c r="AE52" i="1"/>
  <c r="AE72" i="1"/>
  <c r="AE49" i="1"/>
  <c r="AE58" i="1"/>
  <c r="AE43" i="1"/>
  <c r="AE54" i="1"/>
  <c r="AE64" i="1"/>
  <c r="AE71" i="1"/>
  <c r="AE44" i="1"/>
  <c r="AE55" i="1"/>
  <c r="AE66" i="1"/>
  <c r="AE46" i="1"/>
  <c r="AE56" i="1"/>
  <c r="AE67" i="1"/>
  <c r="AE42" i="1"/>
  <c r="AE50" i="1"/>
  <c r="AE60" i="1"/>
  <c r="AE68" i="1"/>
  <c r="AE45" i="1"/>
  <c r="AE51" i="1"/>
  <c r="AE57" i="1"/>
  <c r="AE63" i="1"/>
  <c r="AE69" i="1"/>
  <c r="AE41" i="1"/>
  <c r="AE47" i="1"/>
  <c r="AE53" i="1"/>
  <c r="AE59" i="1"/>
  <c r="AE48" i="3" l="1"/>
  <c r="AE54" i="5"/>
  <c r="AE52" i="5"/>
  <c r="AE53" i="5"/>
  <c r="AE40" i="2"/>
  <c r="AE34" i="2"/>
  <c r="AE45" i="2"/>
  <c r="AE39" i="2"/>
  <c r="AE50" i="2"/>
  <c r="AE44" i="2"/>
  <c r="AE38" i="2"/>
  <c r="AE49" i="2"/>
  <c r="AE43" i="2"/>
  <c r="AE37" i="2"/>
  <c r="AE48" i="2"/>
  <c r="AE42" i="2"/>
  <c r="AE36" i="2"/>
  <c r="AE47" i="2"/>
  <c r="AE41" i="2"/>
  <c r="AE35" i="2"/>
  <c r="AE33" i="2"/>
  <c r="AE70" i="1"/>
  <c r="AE51" i="2" l="1"/>
  <c r="AR202" i="9" l="1"/>
  <c r="AR201" i="9"/>
  <c r="AR200" i="9"/>
  <c r="AR199" i="9"/>
  <c r="AR161" i="9"/>
  <c r="AR160" i="9"/>
  <c r="AR159" i="9"/>
  <c r="AR128" i="9"/>
  <c r="AR127" i="9"/>
  <c r="AR126" i="9"/>
  <c r="AR125" i="9"/>
  <c r="AR124" i="9"/>
  <c r="AR123" i="9"/>
  <c r="AR122" i="9"/>
  <c r="AR121" i="9"/>
  <c r="AR120" i="9"/>
  <c r="AR88" i="9"/>
  <c r="AR87" i="9"/>
  <c r="AR86" i="9"/>
  <c r="AR85" i="9"/>
  <c r="AR84" i="9"/>
  <c r="AR83" i="9"/>
  <c r="AR82" i="9"/>
  <c r="AR81" i="9"/>
  <c r="AR80" i="9"/>
  <c r="AR46" i="9"/>
  <c r="AR45" i="9"/>
  <c r="AR44" i="9"/>
  <c r="AR43" i="9"/>
  <c r="AR42" i="9"/>
  <c r="AR7" i="9"/>
  <c r="AR6" i="9"/>
  <c r="AR5" i="9"/>
  <c r="AR4" i="9"/>
  <c r="AR3" i="9"/>
  <c r="AR2" i="9"/>
  <c r="AR1" i="9"/>
  <c r="AD44" i="3"/>
  <c r="AD42" i="3"/>
  <c r="AD36" i="3"/>
  <c r="AD35" i="3"/>
  <c r="AD19" i="3"/>
  <c r="AD43" i="3" s="1"/>
  <c r="AD25" i="5"/>
  <c r="AD24" i="5"/>
  <c r="AD23" i="5"/>
  <c r="AD49" i="5" s="1"/>
  <c r="AD17" i="2"/>
  <c r="AD4" i="2"/>
  <c r="AD37" i="1"/>
  <c r="AD36" i="1"/>
  <c r="AD35" i="1"/>
  <c r="AD34" i="1"/>
  <c r="AD33" i="1"/>
  <c r="AD69" i="1" s="1"/>
  <c r="AE33" i="4"/>
  <c r="AE27" i="4"/>
  <c r="AE15" i="4"/>
  <c r="AR129" i="9" l="1"/>
  <c r="AD38" i="3"/>
  <c r="AD45" i="3"/>
  <c r="AD39" i="3"/>
  <c r="AD46" i="3"/>
  <c r="AD33" i="3"/>
  <c r="AD40" i="3"/>
  <c r="AD47" i="3"/>
  <c r="AD34" i="3"/>
  <c r="AD41" i="3"/>
  <c r="AD37" i="3"/>
  <c r="AD44" i="5"/>
  <c r="AD33" i="5"/>
  <c r="AD45" i="5"/>
  <c r="AD34" i="5"/>
  <c r="AD46" i="5"/>
  <c r="AD39" i="5"/>
  <c r="AD51" i="5"/>
  <c r="AD40" i="5"/>
  <c r="AD38" i="5"/>
  <c r="AD50" i="5"/>
  <c r="AD35" i="5"/>
  <c r="AD41" i="5"/>
  <c r="AD47" i="5"/>
  <c r="AD36" i="5"/>
  <c r="AD42" i="5"/>
  <c r="AD48" i="5"/>
  <c r="AD37" i="5"/>
  <c r="AD43" i="5"/>
  <c r="AD22" i="2"/>
  <c r="AD46" i="1"/>
  <c r="AD52" i="1"/>
  <c r="AD58" i="1"/>
  <c r="AD64" i="1"/>
  <c r="AD41" i="1"/>
  <c r="AD47" i="1"/>
  <c r="AD53" i="1"/>
  <c r="AD59" i="1"/>
  <c r="AD65" i="1"/>
  <c r="AD71" i="1"/>
  <c r="AD42" i="1"/>
  <c r="AD48" i="1"/>
  <c r="AD54" i="1"/>
  <c r="AD60" i="1"/>
  <c r="AD66" i="1"/>
  <c r="AD72" i="1"/>
  <c r="AD43" i="1"/>
  <c r="AD49" i="1"/>
  <c r="AD55" i="1"/>
  <c r="AD61" i="1"/>
  <c r="AD67" i="1"/>
  <c r="AD73" i="1"/>
  <c r="AD44" i="1"/>
  <c r="AD50" i="1"/>
  <c r="AD56" i="1"/>
  <c r="AD62" i="1"/>
  <c r="AD68" i="1"/>
  <c r="AD74" i="1"/>
  <c r="AD45" i="1"/>
  <c r="AD51" i="1"/>
  <c r="AD57" i="1"/>
  <c r="AD63" i="1"/>
  <c r="AQ202" i="9"/>
  <c r="AP202" i="9"/>
  <c r="AO202" i="9"/>
  <c r="AN202" i="9"/>
  <c r="AM202" i="9"/>
  <c r="AL202" i="9"/>
  <c r="AK202" i="9"/>
  <c r="AJ202" i="9"/>
  <c r="AI202" i="9"/>
  <c r="AH202" i="9"/>
  <c r="AG202" i="9"/>
  <c r="AF202" i="9"/>
  <c r="AE202" i="9"/>
  <c r="AD202" i="9"/>
  <c r="AC202" i="9"/>
  <c r="AB202" i="9"/>
  <c r="AA202" i="9"/>
  <c r="Z202" i="9"/>
  <c r="Y202" i="9"/>
  <c r="X202" i="9"/>
  <c r="W202" i="9"/>
  <c r="V202" i="9"/>
  <c r="U202" i="9"/>
  <c r="T202" i="9"/>
  <c r="S202" i="9"/>
  <c r="R202" i="9"/>
  <c r="P202" i="9"/>
  <c r="Q202" i="9"/>
  <c r="AQ201" i="9"/>
  <c r="AQ200" i="9"/>
  <c r="AQ199" i="9"/>
  <c r="AQ161" i="9"/>
  <c r="AQ160" i="9"/>
  <c r="AQ159" i="9"/>
  <c r="AQ128" i="9"/>
  <c r="AQ127" i="9"/>
  <c r="AQ126" i="9"/>
  <c r="AQ125" i="9"/>
  <c r="AQ124" i="9"/>
  <c r="AQ123" i="9"/>
  <c r="AQ122" i="9"/>
  <c r="AQ121" i="9"/>
  <c r="AQ120" i="9"/>
  <c r="AQ87" i="9"/>
  <c r="AQ86" i="9"/>
  <c r="AQ85" i="9"/>
  <c r="AQ84" i="9"/>
  <c r="AQ83" i="9"/>
  <c r="AQ82" i="9"/>
  <c r="AQ81" i="9"/>
  <c r="AQ80" i="9"/>
  <c r="AQ45" i="9"/>
  <c r="AQ44" i="9"/>
  <c r="AQ42" i="9"/>
  <c r="AQ6" i="9"/>
  <c r="AQ5" i="9"/>
  <c r="AQ4" i="9"/>
  <c r="AQ3" i="9"/>
  <c r="AQ2" i="9"/>
  <c r="AQ1" i="9"/>
  <c r="AD48" i="3" l="1"/>
  <c r="AD54" i="5"/>
  <c r="AD52" i="5"/>
  <c r="AD53" i="5"/>
  <c r="AD47" i="2"/>
  <c r="AD41" i="2"/>
  <c r="AD35" i="2"/>
  <c r="AD40" i="2"/>
  <c r="AD34" i="2"/>
  <c r="AD45" i="2"/>
  <c r="AD39" i="2"/>
  <c r="AD33" i="2"/>
  <c r="AD50" i="2"/>
  <c r="AD44" i="2"/>
  <c r="AD38" i="2"/>
  <c r="AD49" i="2"/>
  <c r="AD43" i="2"/>
  <c r="AD37" i="2"/>
  <c r="AD48" i="2"/>
  <c r="AD42" i="2"/>
  <c r="AD36" i="2"/>
  <c r="AD46" i="2"/>
  <c r="AD70" i="1"/>
  <c r="AC19" i="3"/>
  <c r="AC25" i="5"/>
  <c r="AC24" i="5"/>
  <c r="AC23" i="5"/>
  <c r="AC17" i="2"/>
  <c r="AC4" i="2"/>
  <c r="AQ43" i="9" s="1"/>
  <c r="AC37" i="1"/>
  <c r="AC36" i="1"/>
  <c r="AC35" i="1"/>
  <c r="AC34" i="1"/>
  <c r="AC33" i="1"/>
  <c r="AD33" i="4"/>
  <c r="AD27" i="4"/>
  <c r="AD15" i="4"/>
  <c r="AD51" i="2" l="1"/>
  <c r="AC50" i="5"/>
  <c r="AQ88" i="9"/>
  <c r="AC68" i="1"/>
  <c r="AQ7" i="9"/>
  <c r="AC46" i="3"/>
  <c r="AQ129" i="9"/>
  <c r="AC33" i="3"/>
  <c r="AC35" i="3"/>
  <c r="AC37" i="3"/>
  <c r="AC39" i="3"/>
  <c r="AC41" i="3"/>
  <c r="AC43" i="3"/>
  <c r="AC45" i="3"/>
  <c r="AC47" i="3"/>
  <c r="AC34" i="3"/>
  <c r="AC36" i="3"/>
  <c r="AC38" i="3"/>
  <c r="AC40" i="3"/>
  <c r="AC42" i="3"/>
  <c r="AC44" i="3"/>
  <c r="AC33" i="5"/>
  <c r="AC35" i="5"/>
  <c r="AC37" i="5"/>
  <c r="AC39" i="5"/>
  <c r="AC41" i="5"/>
  <c r="AC43" i="5"/>
  <c r="AC45" i="5"/>
  <c r="AC47" i="5"/>
  <c r="AC49" i="5"/>
  <c r="AC51" i="5"/>
  <c r="AC34" i="5"/>
  <c r="AC36" i="5"/>
  <c r="AC38" i="5"/>
  <c r="AC40" i="5"/>
  <c r="AC42" i="5"/>
  <c r="AC44" i="5"/>
  <c r="AC46" i="5"/>
  <c r="AC48" i="5"/>
  <c r="AC22" i="2"/>
  <c r="AC72" i="1"/>
  <c r="AC74" i="1"/>
  <c r="AC41" i="1"/>
  <c r="AC43" i="1"/>
  <c r="AC45" i="1"/>
  <c r="AC47" i="1"/>
  <c r="AC49" i="1"/>
  <c r="AC51" i="1"/>
  <c r="AC53" i="1"/>
  <c r="AC55" i="1"/>
  <c r="AC57" i="1"/>
  <c r="AC59" i="1"/>
  <c r="AC61" i="1"/>
  <c r="AC63" i="1"/>
  <c r="AC65" i="1"/>
  <c r="AC67" i="1"/>
  <c r="AC69" i="1"/>
  <c r="AC71" i="1"/>
  <c r="AC73" i="1"/>
  <c r="AC42" i="1"/>
  <c r="AC44" i="1"/>
  <c r="AC46" i="1"/>
  <c r="AC48" i="1"/>
  <c r="AC50" i="1"/>
  <c r="AC52" i="1"/>
  <c r="AC54" i="1"/>
  <c r="AC56" i="1"/>
  <c r="AC58" i="1"/>
  <c r="AC60" i="1"/>
  <c r="AC62" i="1"/>
  <c r="AC64" i="1"/>
  <c r="AC66" i="1"/>
  <c r="AC33" i="2" l="1"/>
  <c r="AQ46" i="9"/>
  <c r="AC48" i="3"/>
  <c r="AC52" i="5"/>
  <c r="AC53" i="5"/>
  <c r="AC54" i="5"/>
  <c r="AC50" i="2"/>
  <c r="AC48" i="2"/>
  <c r="AC44" i="2"/>
  <c r="AC42" i="2"/>
  <c r="AC40" i="2"/>
  <c r="AC38" i="2"/>
  <c r="AC36" i="2"/>
  <c r="AC34" i="2"/>
  <c r="AC49" i="2"/>
  <c r="AC47" i="2"/>
  <c r="AC45" i="2"/>
  <c r="AC43" i="2"/>
  <c r="AC41" i="2"/>
  <c r="AC39" i="2"/>
  <c r="AC37" i="2"/>
  <c r="AC35" i="2"/>
  <c r="AC46" i="2"/>
  <c r="AC70" i="1"/>
  <c r="AC51" i="2" l="1"/>
  <c r="AP201" i="9" l="1"/>
  <c r="AO201" i="9"/>
  <c r="AN201" i="9"/>
  <c r="AM201" i="9"/>
  <c r="AP200" i="9"/>
  <c r="AO200" i="9"/>
  <c r="AN200" i="9"/>
  <c r="AM200" i="9"/>
  <c r="AP199" i="9"/>
  <c r="AO199" i="9"/>
  <c r="AN199" i="9"/>
  <c r="AM199" i="9"/>
  <c r="AP161" i="9"/>
  <c r="AO161" i="9"/>
  <c r="AN161" i="9"/>
  <c r="AM161" i="9"/>
  <c r="AP160" i="9"/>
  <c r="AO160" i="9"/>
  <c r="AN160" i="9"/>
  <c r="AM160" i="9"/>
  <c r="AP159" i="9"/>
  <c r="AO159" i="9"/>
  <c r="AN159" i="9"/>
  <c r="AM159" i="9"/>
  <c r="AP128" i="9"/>
  <c r="AO128" i="9"/>
  <c r="AN128" i="9"/>
  <c r="AM128" i="9"/>
  <c r="AP127" i="9"/>
  <c r="AO127" i="9"/>
  <c r="AN127" i="9"/>
  <c r="AM127" i="9"/>
  <c r="AP126" i="9"/>
  <c r="AO126" i="9"/>
  <c r="AN126" i="9"/>
  <c r="AM126" i="9"/>
  <c r="AP125" i="9"/>
  <c r="AO125" i="9"/>
  <c r="AN125" i="9"/>
  <c r="AM125" i="9"/>
  <c r="AP124" i="9"/>
  <c r="AO124" i="9"/>
  <c r="AN124" i="9"/>
  <c r="AM124" i="9"/>
  <c r="AP123" i="9"/>
  <c r="AO123" i="9"/>
  <c r="AN123" i="9"/>
  <c r="AM123" i="9"/>
  <c r="AP122" i="9"/>
  <c r="AO122" i="9"/>
  <c r="AN122" i="9"/>
  <c r="AM122" i="9"/>
  <c r="AP121" i="9"/>
  <c r="AO121" i="9"/>
  <c r="AN121" i="9"/>
  <c r="AM121" i="9"/>
  <c r="AP120" i="9"/>
  <c r="AO120" i="9"/>
  <c r="AN120" i="9"/>
  <c r="AM120" i="9"/>
  <c r="AP87" i="9"/>
  <c r="AO87" i="9"/>
  <c r="AN87" i="9"/>
  <c r="AM87" i="9"/>
  <c r="AP86" i="9"/>
  <c r="AO86" i="9"/>
  <c r="AN86" i="9"/>
  <c r="AM86" i="9"/>
  <c r="AP85" i="9"/>
  <c r="AO85" i="9"/>
  <c r="AN85" i="9"/>
  <c r="AM85" i="9"/>
  <c r="AP84" i="9"/>
  <c r="AO84" i="9"/>
  <c r="AN84" i="9"/>
  <c r="AM84" i="9"/>
  <c r="AP83" i="9"/>
  <c r="AO83" i="9"/>
  <c r="AN83" i="9"/>
  <c r="AM83" i="9"/>
  <c r="AP82" i="9"/>
  <c r="AO82" i="9"/>
  <c r="AN82" i="9"/>
  <c r="AM82" i="9"/>
  <c r="AP81" i="9"/>
  <c r="AO81" i="9"/>
  <c r="AN81" i="9"/>
  <c r="AM81" i="9"/>
  <c r="AP80" i="9"/>
  <c r="AO80" i="9"/>
  <c r="AN80" i="9"/>
  <c r="AM80" i="9"/>
  <c r="AP45" i="9"/>
  <c r="AO45" i="9"/>
  <c r="AN45" i="9"/>
  <c r="AM45" i="9"/>
  <c r="AP44" i="9"/>
  <c r="AO44" i="9"/>
  <c r="AN44" i="9"/>
  <c r="AM44" i="9"/>
  <c r="AP42" i="9"/>
  <c r="AO42" i="9"/>
  <c r="AN42" i="9"/>
  <c r="AM42" i="9"/>
  <c r="AP6" i="9"/>
  <c r="AO6" i="9"/>
  <c r="AN6" i="9"/>
  <c r="AM6" i="9"/>
  <c r="AP5" i="9"/>
  <c r="AO5" i="9"/>
  <c r="AN5" i="9"/>
  <c r="AM5" i="9"/>
  <c r="AP4" i="9"/>
  <c r="AO4" i="9"/>
  <c r="AN4" i="9"/>
  <c r="AM4" i="9"/>
  <c r="AP3" i="9"/>
  <c r="AO3" i="9"/>
  <c r="AN3" i="9"/>
  <c r="AM3" i="9"/>
  <c r="AP2" i="9"/>
  <c r="AO2" i="9"/>
  <c r="AN2" i="9"/>
  <c r="AM2" i="9"/>
  <c r="AP1" i="9"/>
  <c r="AO1" i="9"/>
  <c r="AN1" i="9"/>
  <c r="AM1" i="9"/>
  <c r="AB23" i="5"/>
  <c r="AB51" i="5" s="1"/>
  <c r="AB4" i="2"/>
  <c r="AP43" i="9" s="1"/>
  <c r="AA4" i="2"/>
  <c r="AO43" i="9" s="1"/>
  <c r="Z4" i="2"/>
  <c r="AN43" i="9" s="1"/>
  <c r="Y4" i="2"/>
  <c r="AM43" i="9" s="1"/>
  <c r="W4" i="2"/>
  <c r="AB19" i="3"/>
  <c r="AB47" i="3" s="1"/>
  <c r="AA19" i="3"/>
  <c r="AA47" i="3" s="1"/>
  <c r="Z19" i="3"/>
  <c r="Z47" i="3" s="1"/>
  <c r="Y19" i="3"/>
  <c r="Y47" i="3" s="1"/>
  <c r="AB25" i="5"/>
  <c r="AA25" i="5"/>
  <c r="Z25" i="5"/>
  <c r="Y25" i="5"/>
  <c r="AB24" i="5"/>
  <c r="AA24" i="5"/>
  <c r="Z24" i="5"/>
  <c r="Y24" i="5"/>
  <c r="AA23" i="5"/>
  <c r="AA51" i="5" s="1"/>
  <c r="Z23" i="5"/>
  <c r="Z51" i="5" s="1"/>
  <c r="Y23" i="5"/>
  <c r="Y51" i="5" s="1"/>
  <c r="AB17" i="2"/>
  <c r="AA17" i="2"/>
  <c r="Z17" i="2"/>
  <c r="Y17" i="2"/>
  <c r="AB37" i="1"/>
  <c r="AA37" i="1"/>
  <c r="Z37" i="1"/>
  <c r="Y37" i="1"/>
  <c r="AB36" i="1"/>
  <c r="AA36" i="1"/>
  <c r="Z36" i="1"/>
  <c r="Y36" i="1"/>
  <c r="AB35" i="1"/>
  <c r="AA35" i="1"/>
  <c r="Z35" i="1"/>
  <c r="Y35" i="1"/>
  <c r="AB34" i="1"/>
  <c r="AA34" i="1"/>
  <c r="Z34" i="1"/>
  <c r="Y34" i="1"/>
  <c r="AB33" i="1"/>
  <c r="AB69" i="1" s="1"/>
  <c r="AA33" i="1"/>
  <c r="AA69" i="1" s="1"/>
  <c r="Z33" i="1"/>
  <c r="Z69" i="1" s="1"/>
  <c r="Y33" i="1"/>
  <c r="Y69" i="1" s="1"/>
  <c r="AM7" i="9" l="1"/>
  <c r="AO7" i="9"/>
  <c r="AM88" i="9"/>
  <c r="AO88" i="9"/>
  <c r="AM129" i="9"/>
  <c r="AO129" i="9"/>
  <c r="AN7" i="9"/>
  <c r="AP7" i="9"/>
  <c r="AN88" i="9"/>
  <c r="AP88" i="9"/>
  <c r="AN129" i="9"/>
  <c r="AP129" i="9"/>
  <c r="AB71" i="1"/>
  <c r="AB72" i="1"/>
  <c r="AB73" i="1"/>
  <c r="AB74" i="1"/>
  <c r="AA71" i="1"/>
  <c r="AA72" i="1"/>
  <c r="AA73" i="1"/>
  <c r="AA74" i="1"/>
  <c r="Z71" i="1"/>
  <c r="Z72" i="1"/>
  <c r="Z73" i="1"/>
  <c r="Z74" i="1"/>
  <c r="Y71" i="1"/>
  <c r="Y72" i="1"/>
  <c r="Y73" i="1"/>
  <c r="Y74" i="1"/>
  <c r="Z33" i="3"/>
  <c r="AB33" i="3"/>
  <c r="Z34" i="3"/>
  <c r="AB34" i="3"/>
  <c r="Z35" i="3"/>
  <c r="AB35" i="3"/>
  <c r="Z36" i="3"/>
  <c r="AB36" i="3"/>
  <c r="Z37" i="3"/>
  <c r="AB37" i="3"/>
  <c r="Z38" i="3"/>
  <c r="AB38" i="3"/>
  <c r="Z39" i="3"/>
  <c r="AB39" i="3"/>
  <c r="Z40" i="3"/>
  <c r="AB40" i="3"/>
  <c r="Z41" i="3"/>
  <c r="AB41" i="3"/>
  <c r="Z42" i="3"/>
  <c r="AB42" i="3"/>
  <c r="Z43" i="3"/>
  <c r="AB43" i="3"/>
  <c r="Z44" i="3"/>
  <c r="AB44" i="3"/>
  <c r="Z45" i="3"/>
  <c r="AB45" i="3"/>
  <c r="Z46" i="3"/>
  <c r="AB46" i="3"/>
  <c r="Y33" i="3"/>
  <c r="AA33" i="3"/>
  <c r="Y34" i="3"/>
  <c r="AA34" i="3"/>
  <c r="Y35" i="3"/>
  <c r="AA35" i="3"/>
  <c r="Y36" i="3"/>
  <c r="AA36" i="3"/>
  <c r="Y37" i="3"/>
  <c r="AA37" i="3"/>
  <c r="Y38" i="3"/>
  <c r="AA38" i="3"/>
  <c r="Y39" i="3"/>
  <c r="AA39" i="3"/>
  <c r="Y40" i="3"/>
  <c r="AA40" i="3"/>
  <c r="Y41" i="3"/>
  <c r="AA41" i="3"/>
  <c r="Y42" i="3"/>
  <c r="AA42" i="3"/>
  <c r="Y43" i="3"/>
  <c r="AA43" i="3"/>
  <c r="Y44" i="3"/>
  <c r="AA44" i="3"/>
  <c r="Y45" i="3"/>
  <c r="AA45" i="3"/>
  <c r="Y46" i="3"/>
  <c r="AA46" i="3"/>
  <c r="Y33" i="5"/>
  <c r="AA33" i="5"/>
  <c r="Y34" i="5"/>
  <c r="AA34" i="5"/>
  <c r="Y35" i="5"/>
  <c r="AA35" i="5"/>
  <c r="Y36" i="5"/>
  <c r="AA36" i="5"/>
  <c r="Y37" i="5"/>
  <c r="AA37" i="5"/>
  <c r="Y38" i="5"/>
  <c r="AA38" i="5"/>
  <c r="Y39" i="5"/>
  <c r="AA39" i="5"/>
  <c r="Y40" i="5"/>
  <c r="AA40" i="5"/>
  <c r="Y41" i="5"/>
  <c r="AA41" i="5"/>
  <c r="Y42" i="5"/>
  <c r="AA42" i="5"/>
  <c r="Y43" i="5"/>
  <c r="AA43" i="5"/>
  <c r="Y44" i="5"/>
  <c r="AA44" i="5"/>
  <c r="Y45" i="5"/>
  <c r="AA45" i="5"/>
  <c r="Y46" i="5"/>
  <c r="AA46" i="5"/>
  <c r="Y47" i="5"/>
  <c r="AA47" i="5"/>
  <c r="Y48" i="5"/>
  <c r="AA48" i="5"/>
  <c r="Y49" i="5"/>
  <c r="AA49" i="5"/>
  <c r="Y50" i="5"/>
  <c r="AA50" i="5"/>
  <c r="Z33" i="5"/>
  <c r="AB33" i="5"/>
  <c r="Z34" i="5"/>
  <c r="AB34" i="5"/>
  <c r="Z35" i="5"/>
  <c r="AB35" i="5"/>
  <c r="Z36" i="5"/>
  <c r="AB36" i="5"/>
  <c r="Z37" i="5"/>
  <c r="AB37" i="5"/>
  <c r="Z38" i="5"/>
  <c r="AB38" i="5"/>
  <c r="Z39" i="5"/>
  <c r="AB39" i="5"/>
  <c r="Z40" i="5"/>
  <c r="AB40" i="5"/>
  <c r="Z41" i="5"/>
  <c r="AB41" i="5"/>
  <c r="Z42" i="5"/>
  <c r="AB42" i="5"/>
  <c r="Z43" i="5"/>
  <c r="AB43" i="5"/>
  <c r="Z44" i="5"/>
  <c r="AB44" i="5"/>
  <c r="Z45" i="5"/>
  <c r="AB45" i="5"/>
  <c r="Z46" i="5"/>
  <c r="AB46" i="5"/>
  <c r="Z47" i="5"/>
  <c r="AB47" i="5"/>
  <c r="Z48" i="5"/>
  <c r="AB48" i="5"/>
  <c r="Z49" i="5"/>
  <c r="AB49" i="5"/>
  <c r="Z50" i="5"/>
  <c r="AB50" i="5"/>
  <c r="Z22" i="2"/>
  <c r="AN46" i="9" s="1"/>
  <c r="AB22" i="2"/>
  <c r="AP46" i="9" s="1"/>
  <c r="Y22" i="2"/>
  <c r="AM46" i="9" s="1"/>
  <c r="AA22" i="2"/>
  <c r="AO46" i="9" s="1"/>
  <c r="Z41" i="1"/>
  <c r="AB41" i="1"/>
  <c r="Z42" i="1"/>
  <c r="AB42" i="1"/>
  <c r="Z43" i="1"/>
  <c r="AB43" i="1"/>
  <c r="Z44" i="1"/>
  <c r="AB44" i="1"/>
  <c r="Z45" i="1"/>
  <c r="AB45" i="1"/>
  <c r="Z46" i="1"/>
  <c r="AB46" i="1"/>
  <c r="Z47" i="1"/>
  <c r="AB47" i="1"/>
  <c r="Z48" i="1"/>
  <c r="AB48" i="1"/>
  <c r="Z49" i="1"/>
  <c r="AB49" i="1"/>
  <c r="Z50" i="1"/>
  <c r="AB50" i="1"/>
  <c r="Z51" i="1"/>
  <c r="AB51" i="1"/>
  <c r="Z52" i="1"/>
  <c r="AB52" i="1"/>
  <c r="Z53" i="1"/>
  <c r="AB53" i="1"/>
  <c r="Z54" i="1"/>
  <c r="AB54" i="1"/>
  <c r="Z55" i="1"/>
  <c r="AB55" i="1"/>
  <c r="Z56" i="1"/>
  <c r="AB56" i="1"/>
  <c r="Z57" i="1"/>
  <c r="AB57" i="1"/>
  <c r="Z58" i="1"/>
  <c r="AB58" i="1"/>
  <c r="Z59" i="1"/>
  <c r="AB59" i="1"/>
  <c r="Z60" i="1"/>
  <c r="AB60" i="1"/>
  <c r="Z61" i="1"/>
  <c r="AB61" i="1"/>
  <c r="Z62" i="1"/>
  <c r="AB62" i="1"/>
  <c r="Z63" i="1"/>
  <c r="AB63" i="1"/>
  <c r="Z64" i="1"/>
  <c r="AB64" i="1"/>
  <c r="Z65" i="1"/>
  <c r="AB65" i="1"/>
  <c r="Z66" i="1"/>
  <c r="AB66" i="1"/>
  <c r="Z67" i="1"/>
  <c r="AB67" i="1"/>
  <c r="Z68" i="1"/>
  <c r="AB68" i="1"/>
  <c r="Y41" i="1"/>
  <c r="AA41" i="1"/>
  <c r="Y42" i="1"/>
  <c r="AA42" i="1"/>
  <c r="Y43" i="1"/>
  <c r="AA43" i="1"/>
  <c r="Y44" i="1"/>
  <c r="AA44" i="1"/>
  <c r="Y45" i="1"/>
  <c r="AA45" i="1"/>
  <c r="Y46" i="1"/>
  <c r="AA46" i="1"/>
  <c r="Y47" i="1"/>
  <c r="AA47" i="1"/>
  <c r="Y48" i="1"/>
  <c r="AA48" i="1"/>
  <c r="Y49" i="1"/>
  <c r="AA49" i="1"/>
  <c r="Y50" i="1"/>
  <c r="AA50" i="1"/>
  <c r="Y51" i="1"/>
  <c r="AA51" i="1"/>
  <c r="Y52" i="1"/>
  <c r="AA52" i="1"/>
  <c r="Y53" i="1"/>
  <c r="AA53" i="1"/>
  <c r="Y54" i="1"/>
  <c r="AA54" i="1"/>
  <c r="Y55" i="1"/>
  <c r="AA55" i="1"/>
  <c r="Y56" i="1"/>
  <c r="AA56" i="1"/>
  <c r="Y57" i="1"/>
  <c r="AA57" i="1"/>
  <c r="Y58" i="1"/>
  <c r="AA58" i="1"/>
  <c r="Y59" i="1"/>
  <c r="AA59" i="1"/>
  <c r="Y60" i="1"/>
  <c r="AA60" i="1"/>
  <c r="Y61" i="1"/>
  <c r="AA61" i="1"/>
  <c r="Y62" i="1"/>
  <c r="AA62" i="1"/>
  <c r="Y63" i="1"/>
  <c r="AA63" i="1"/>
  <c r="Y64" i="1"/>
  <c r="AA64" i="1"/>
  <c r="Y65" i="1"/>
  <c r="AA65" i="1"/>
  <c r="Y66" i="1"/>
  <c r="AA66" i="1"/>
  <c r="Y67" i="1"/>
  <c r="AA67" i="1"/>
  <c r="Y68" i="1"/>
  <c r="AA68" i="1"/>
  <c r="Y48" i="3" l="1"/>
  <c r="Z48" i="3"/>
  <c r="AA48" i="3"/>
  <c r="AB48" i="3"/>
  <c r="AB53" i="5"/>
  <c r="AB52" i="5"/>
  <c r="AA53" i="5"/>
  <c r="AA52" i="5"/>
  <c r="Z53" i="5"/>
  <c r="Z52" i="5"/>
  <c r="Y53" i="5"/>
  <c r="Y52" i="5"/>
  <c r="AB54" i="5"/>
  <c r="AA54" i="5"/>
  <c r="Z54" i="5"/>
  <c r="Y54" i="5"/>
  <c r="Y50" i="2"/>
  <c r="Y49" i="2"/>
  <c r="Y48" i="2"/>
  <c r="Y47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Z50" i="2"/>
  <c r="Z49" i="2"/>
  <c r="Z48" i="2"/>
  <c r="Z47" i="2"/>
  <c r="Z45" i="2"/>
  <c r="Z44" i="2"/>
  <c r="Z43" i="2"/>
  <c r="Z42" i="2"/>
  <c r="Z41" i="2"/>
  <c r="Z40" i="2"/>
  <c r="Z39" i="2"/>
  <c r="Z38" i="2"/>
  <c r="Z37" i="2"/>
  <c r="Z36" i="2"/>
  <c r="Z35" i="2"/>
  <c r="Z34" i="2"/>
  <c r="Z33" i="2"/>
  <c r="Y46" i="2"/>
  <c r="Z46" i="2"/>
  <c r="AA50" i="2"/>
  <c r="AA49" i="2"/>
  <c r="AA48" i="2"/>
  <c r="AA47" i="2"/>
  <c r="AA45" i="2"/>
  <c r="AA44" i="2"/>
  <c r="AA43" i="2"/>
  <c r="AA42" i="2"/>
  <c r="AA41" i="2"/>
  <c r="AA40" i="2"/>
  <c r="AA39" i="2"/>
  <c r="AA38" i="2"/>
  <c r="AA37" i="2"/>
  <c r="AA36" i="2"/>
  <c r="AA35" i="2"/>
  <c r="AA34" i="2"/>
  <c r="AA33" i="2"/>
  <c r="AB50" i="2"/>
  <c r="AB49" i="2"/>
  <c r="AB48" i="2"/>
  <c r="AB47" i="2"/>
  <c r="AB45" i="2"/>
  <c r="AB44" i="2"/>
  <c r="AB43" i="2"/>
  <c r="AB42" i="2"/>
  <c r="AB41" i="2"/>
  <c r="AB40" i="2"/>
  <c r="AB39" i="2"/>
  <c r="AB38" i="2"/>
  <c r="AB37" i="2"/>
  <c r="AB36" i="2"/>
  <c r="AB35" i="2"/>
  <c r="AB34" i="2"/>
  <c r="AB33" i="2"/>
  <c r="AA46" i="2"/>
  <c r="AB46" i="2"/>
  <c r="Y70" i="1"/>
  <c r="Z70" i="1"/>
  <c r="AA70" i="1"/>
  <c r="AB70" i="1"/>
  <c r="AA51" i="2" l="1"/>
  <c r="Y51" i="2"/>
  <c r="AB51" i="2"/>
  <c r="Z51" i="2"/>
  <c r="AC33" i="4"/>
  <c r="AB33" i="4"/>
  <c r="AA33" i="4"/>
  <c r="Z33" i="4"/>
  <c r="AC27" i="4"/>
  <c r="AB27" i="4"/>
  <c r="AA27" i="4"/>
  <c r="Z27" i="4"/>
  <c r="AC15" i="4"/>
  <c r="AB15" i="4"/>
  <c r="AA15" i="4"/>
  <c r="Z15" i="4"/>
  <c r="AL201" i="9"/>
  <c r="AK201" i="9"/>
  <c r="AL200" i="9"/>
  <c r="AK200" i="9"/>
  <c r="AL199" i="9"/>
  <c r="AK199" i="9"/>
  <c r="AL161" i="9"/>
  <c r="AK161" i="9"/>
  <c r="AL160" i="9"/>
  <c r="AK160" i="9"/>
  <c r="AL159" i="9"/>
  <c r="AK159" i="9"/>
  <c r="AL128" i="9"/>
  <c r="AK128" i="9"/>
  <c r="AL127" i="9"/>
  <c r="AK127" i="9"/>
  <c r="AL126" i="9"/>
  <c r="AK126" i="9"/>
  <c r="AL125" i="9"/>
  <c r="AK125" i="9"/>
  <c r="AL124" i="9"/>
  <c r="AK124" i="9"/>
  <c r="AL123" i="9"/>
  <c r="AK123" i="9"/>
  <c r="AL122" i="9"/>
  <c r="AK122" i="9"/>
  <c r="AL121" i="9"/>
  <c r="AK121" i="9"/>
  <c r="AL120" i="9"/>
  <c r="AK120" i="9"/>
  <c r="AL87" i="9"/>
  <c r="AK87" i="9"/>
  <c r="AL86" i="9"/>
  <c r="AK86" i="9"/>
  <c r="AL85" i="9"/>
  <c r="AK85" i="9"/>
  <c r="AL84" i="9"/>
  <c r="AK84" i="9"/>
  <c r="AL83" i="9"/>
  <c r="AK83" i="9"/>
  <c r="AL82" i="9"/>
  <c r="AK82" i="9"/>
  <c r="AL81" i="9"/>
  <c r="AK81" i="9"/>
  <c r="AL80" i="9"/>
  <c r="AK80" i="9"/>
  <c r="AL45" i="9"/>
  <c r="AK45" i="9"/>
  <c r="AL44" i="9"/>
  <c r="AK44" i="9"/>
  <c r="AL43" i="9"/>
  <c r="AK43" i="9"/>
  <c r="AL42" i="9"/>
  <c r="AK42" i="9"/>
  <c r="AL6" i="9"/>
  <c r="AK6" i="9"/>
  <c r="AL5" i="9"/>
  <c r="AK5" i="9"/>
  <c r="AL4" i="9"/>
  <c r="AK4" i="9"/>
  <c r="AL3" i="9"/>
  <c r="AK3" i="9"/>
  <c r="AL2" i="9"/>
  <c r="AK2" i="9"/>
  <c r="AL1" i="9"/>
  <c r="AK1" i="9"/>
  <c r="X33" i="1"/>
  <c r="X55" i="1" s="1"/>
  <c r="X19" i="3"/>
  <c r="X47" i="3" s="1"/>
  <c r="W19" i="3"/>
  <c r="AK129" i="9" s="1"/>
  <c r="X25" i="5"/>
  <c r="X24" i="5"/>
  <c r="X23" i="5"/>
  <c r="AL88" i="9" s="1"/>
  <c r="W25" i="5"/>
  <c r="W24" i="5"/>
  <c r="W23" i="5"/>
  <c r="AK88" i="9" s="1"/>
  <c r="X17" i="2"/>
  <c r="X22" i="2" s="1"/>
  <c r="W17" i="2"/>
  <c r="W22" i="2" s="1"/>
  <c r="X37" i="1"/>
  <c r="X36" i="1"/>
  <c r="X35" i="1"/>
  <c r="X34" i="1"/>
  <c r="W37" i="1"/>
  <c r="W36" i="1"/>
  <c r="W35" i="1"/>
  <c r="W34" i="1"/>
  <c r="W33" i="1"/>
  <c r="AK7" i="9" s="1"/>
  <c r="Y33" i="4"/>
  <c r="Y27" i="4"/>
  <c r="Y15" i="4"/>
  <c r="X33" i="4"/>
  <c r="X27" i="4"/>
  <c r="X15" i="4"/>
  <c r="AJ201" i="9"/>
  <c r="AJ200" i="9"/>
  <c r="AJ199" i="9"/>
  <c r="AJ161" i="9"/>
  <c r="AJ160" i="9"/>
  <c r="AJ159" i="9"/>
  <c r="AJ128" i="9"/>
  <c r="AJ127" i="9"/>
  <c r="AJ126" i="9"/>
  <c r="AJ125" i="9"/>
  <c r="AJ124" i="9"/>
  <c r="AJ123" i="9"/>
  <c r="AJ122" i="9"/>
  <c r="AJ121" i="9"/>
  <c r="AJ120" i="9"/>
  <c r="AJ87" i="9"/>
  <c r="AJ86" i="9"/>
  <c r="AJ85" i="9"/>
  <c r="AJ84" i="9"/>
  <c r="AJ83" i="9"/>
  <c r="AJ82" i="9"/>
  <c r="AJ81" i="9"/>
  <c r="AJ80" i="9"/>
  <c r="AJ45" i="9"/>
  <c r="AJ44" i="9"/>
  <c r="AJ43" i="9"/>
  <c r="AJ42" i="9"/>
  <c r="AJ6" i="9"/>
  <c r="AJ5" i="9"/>
  <c r="AJ4" i="9"/>
  <c r="AJ3" i="9"/>
  <c r="AJ2" i="9"/>
  <c r="AJ1" i="9"/>
  <c r="V19" i="3"/>
  <c r="AJ129" i="9" s="1"/>
  <c r="V25" i="5"/>
  <c r="V24" i="5"/>
  <c r="V23" i="5"/>
  <c r="AJ88" i="9" s="1"/>
  <c r="V17" i="2"/>
  <c r="V37" i="1"/>
  <c r="V36" i="1"/>
  <c r="V35" i="1"/>
  <c r="V34" i="1"/>
  <c r="V33" i="1"/>
  <c r="AJ7" i="9" s="1"/>
  <c r="W33" i="4"/>
  <c r="W27" i="4"/>
  <c r="W15" i="4"/>
  <c r="AI201" i="9"/>
  <c r="AI200" i="9"/>
  <c r="AI199" i="9"/>
  <c r="AI161" i="9"/>
  <c r="AI160" i="9"/>
  <c r="AI159" i="9"/>
  <c r="AI128" i="9"/>
  <c r="AI127" i="9"/>
  <c r="AI126" i="9"/>
  <c r="AI125" i="9"/>
  <c r="AI124" i="9"/>
  <c r="AI123" i="9"/>
  <c r="AI122" i="9"/>
  <c r="AI121" i="9"/>
  <c r="AI120" i="9"/>
  <c r="AI87" i="9"/>
  <c r="AI86" i="9"/>
  <c r="AI85" i="9"/>
  <c r="AI84" i="9"/>
  <c r="AI83" i="9"/>
  <c r="AI82" i="9"/>
  <c r="AI81" i="9"/>
  <c r="AI80" i="9"/>
  <c r="AI45" i="9"/>
  <c r="AI44" i="9"/>
  <c r="AI42" i="9"/>
  <c r="AI6" i="9"/>
  <c r="AI5" i="9"/>
  <c r="AI4" i="9"/>
  <c r="AI3" i="9"/>
  <c r="AI2" i="9"/>
  <c r="AI1" i="9"/>
  <c r="U19" i="3"/>
  <c r="U39" i="3" s="1"/>
  <c r="U44" i="3"/>
  <c r="U23" i="5"/>
  <c r="U33" i="5" s="1"/>
  <c r="U39" i="5"/>
  <c r="U25" i="5"/>
  <c r="U24" i="5"/>
  <c r="U4" i="2"/>
  <c r="U22" i="2" s="1"/>
  <c r="U17" i="2"/>
  <c r="U37" i="1"/>
  <c r="U33" i="1"/>
  <c r="U44" i="1"/>
  <c r="U36" i="1"/>
  <c r="U73" i="1" s="1"/>
  <c r="U35" i="1"/>
  <c r="U34" i="1"/>
  <c r="U71" i="1" s="1"/>
  <c r="U45" i="1"/>
  <c r="U49" i="1"/>
  <c r="U57" i="1"/>
  <c r="U62" i="1"/>
  <c r="U66" i="1"/>
  <c r="V33" i="4"/>
  <c r="V27" i="4"/>
  <c r="V15" i="4"/>
  <c r="AH201" i="9"/>
  <c r="AH200" i="9"/>
  <c r="AH199" i="9"/>
  <c r="AH161" i="9"/>
  <c r="AH160" i="9"/>
  <c r="AH159" i="9"/>
  <c r="AH128" i="9"/>
  <c r="AH127" i="9"/>
  <c r="AH126" i="9"/>
  <c r="AH125" i="9"/>
  <c r="AH124" i="9"/>
  <c r="AH123" i="9"/>
  <c r="AH122" i="9"/>
  <c r="AH121" i="9"/>
  <c r="AH120" i="9"/>
  <c r="AH87" i="9"/>
  <c r="AH86" i="9"/>
  <c r="AH85" i="9"/>
  <c r="AH84" i="9"/>
  <c r="AH83" i="9"/>
  <c r="AH82" i="9"/>
  <c r="AH81" i="9"/>
  <c r="AH80" i="9"/>
  <c r="AH45" i="9"/>
  <c r="AH44" i="9"/>
  <c r="AH42" i="9"/>
  <c r="AH6" i="9"/>
  <c r="AH5" i="9"/>
  <c r="AH4" i="9"/>
  <c r="AH3" i="9"/>
  <c r="AH2" i="9"/>
  <c r="AH1" i="9"/>
  <c r="T19" i="3"/>
  <c r="T46" i="3" s="1"/>
  <c r="T23" i="5"/>
  <c r="T47" i="5" s="1"/>
  <c r="T48" i="5"/>
  <c r="T25" i="5"/>
  <c r="T24" i="5"/>
  <c r="T4" i="2"/>
  <c r="T17" i="2"/>
  <c r="T37" i="1"/>
  <c r="T33" i="1"/>
  <c r="T53" i="1" s="1"/>
  <c r="T70" i="1" s="1"/>
  <c r="T36" i="1"/>
  <c r="T35" i="1"/>
  <c r="T34" i="1"/>
  <c r="U33" i="4"/>
  <c r="U27" i="4"/>
  <c r="U15" i="4"/>
  <c r="AG201" i="9"/>
  <c r="AG200" i="9"/>
  <c r="AG199" i="9"/>
  <c r="AG161" i="9"/>
  <c r="AG160" i="9"/>
  <c r="AG159" i="9"/>
  <c r="AG128" i="9"/>
  <c r="AG127" i="9"/>
  <c r="AG126" i="9"/>
  <c r="AG125" i="9"/>
  <c r="AG124" i="9"/>
  <c r="AG123" i="9"/>
  <c r="AG122" i="9"/>
  <c r="AG121" i="9"/>
  <c r="AG120" i="9"/>
  <c r="AG87" i="9"/>
  <c r="AG86" i="9"/>
  <c r="AG85" i="9"/>
  <c r="AG84" i="9"/>
  <c r="AG83" i="9"/>
  <c r="AG82" i="9"/>
  <c r="AG81" i="9"/>
  <c r="AG80" i="9"/>
  <c r="AG45" i="9"/>
  <c r="AG44" i="9"/>
  <c r="AG42" i="9"/>
  <c r="AG6" i="9"/>
  <c r="AG5" i="9"/>
  <c r="AG4" i="9"/>
  <c r="AG3" i="9"/>
  <c r="AG2" i="9"/>
  <c r="AG1" i="9"/>
  <c r="S19" i="3"/>
  <c r="S23" i="5"/>
  <c r="S51" i="5" s="1"/>
  <c r="S47" i="5"/>
  <c r="S40" i="5"/>
  <c r="S43" i="5"/>
  <c r="S45" i="5"/>
  <c r="S49" i="5"/>
  <c r="S25" i="5"/>
  <c r="S24" i="5"/>
  <c r="S4" i="2"/>
  <c r="AG43" i="9" s="1"/>
  <c r="S17" i="2"/>
  <c r="S37" i="1"/>
  <c r="S33" i="1"/>
  <c r="AG7" i="9" s="1"/>
  <c r="S36" i="1"/>
  <c r="S73" i="1" s="1"/>
  <c r="S35" i="1"/>
  <c r="S34" i="1"/>
  <c r="S71" i="1" s="1"/>
  <c r="S41" i="1"/>
  <c r="S43" i="1"/>
  <c r="S46" i="1"/>
  <c r="S49" i="1"/>
  <c r="S54" i="1"/>
  <c r="S58" i="1"/>
  <c r="S61" i="1"/>
  <c r="S63" i="1"/>
  <c r="S66" i="1"/>
  <c r="T33" i="4"/>
  <c r="T27" i="4"/>
  <c r="T15" i="4"/>
  <c r="AF1" i="9"/>
  <c r="AF2" i="9"/>
  <c r="AF3" i="9"/>
  <c r="AF4" i="9"/>
  <c r="AF5" i="9"/>
  <c r="AF6" i="9"/>
  <c r="R33" i="1"/>
  <c r="AF42" i="9"/>
  <c r="R4" i="2"/>
  <c r="AF43" i="9" s="1"/>
  <c r="AF44" i="9"/>
  <c r="AF45" i="9"/>
  <c r="R17" i="2"/>
  <c r="AF80" i="9"/>
  <c r="AF81" i="9"/>
  <c r="AF82" i="9"/>
  <c r="AF83" i="9"/>
  <c r="AF84" i="9"/>
  <c r="AF85" i="9"/>
  <c r="AF86" i="9"/>
  <c r="AF87" i="9"/>
  <c r="R23" i="5"/>
  <c r="AF88" i="9" s="1"/>
  <c r="AF120" i="9"/>
  <c r="AF121" i="9"/>
  <c r="AF122" i="9"/>
  <c r="AF123" i="9"/>
  <c r="AF124" i="9"/>
  <c r="AF125" i="9"/>
  <c r="AF126" i="9"/>
  <c r="AF127" i="9"/>
  <c r="AF128" i="9"/>
  <c r="R19" i="3"/>
  <c r="R33" i="3" s="1"/>
  <c r="AF159" i="9"/>
  <c r="AF160" i="9"/>
  <c r="AF161" i="9"/>
  <c r="AF199" i="9"/>
  <c r="AF200" i="9"/>
  <c r="AF201" i="9"/>
  <c r="R36" i="3"/>
  <c r="R47" i="5"/>
  <c r="R35" i="5"/>
  <c r="R38" i="5"/>
  <c r="R45" i="5"/>
  <c r="R49" i="5"/>
  <c r="R25" i="5"/>
  <c r="R24" i="5"/>
  <c r="R37" i="1"/>
  <c r="R74" i="1" s="1"/>
  <c r="R36" i="1"/>
  <c r="R35" i="1"/>
  <c r="R34" i="1"/>
  <c r="R71" i="1" s="1"/>
  <c r="R46" i="1"/>
  <c r="R54" i="1"/>
  <c r="S33" i="4"/>
  <c r="S27" i="4"/>
  <c r="S15" i="4"/>
  <c r="S14" i="4"/>
  <c r="AE1" i="9"/>
  <c r="AE2" i="9"/>
  <c r="AE3" i="9"/>
  <c r="AE4" i="9"/>
  <c r="AE5" i="9"/>
  <c r="AE6" i="9"/>
  <c r="Q33" i="1"/>
  <c r="AE7" i="9" s="1"/>
  <c r="AE42" i="9"/>
  <c r="AE44" i="9"/>
  <c r="AE45" i="9"/>
  <c r="AE80" i="9"/>
  <c r="AE81" i="9"/>
  <c r="AE82" i="9"/>
  <c r="AE83" i="9"/>
  <c r="AE84" i="9"/>
  <c r="AE85" i="9"/>
  <c r="AE86" i="9"/>
  <c r="AE87" i="9"/>
  <c r="Q23" i="5"/>
  <c r="AE88" i="9" s="1"/>
  <c r="AE120" i="9"/>
  <c r="AE121" i="9"/>
  <c r="AE122" i="9"/>
  <c r="AE123" i="9"/>
  <c r="AE124" i="9"/>
  <c r="AE125" i="9"/>
  <c r="AE126" i="9"/>
  <c r="AE127" i="9"/>
  <c r="AE128" i="9"/>
  <c r="Q19" i="3"/>
  <c r="Q40" i="3" s="1"/>
  <c r="AE159" i="9"/>
  <c r="AE160" i="9"/>
  <c r="AE161" i="9"/>
  <c r="AE199" i="9"/>
  <c r="AE200" i="9"/>
  <c r="AE201" i="9"/>
  <c r="AD1" i="9"/>
  <c r="AD2" i="9"/>
  <c r="AD3" i="9"/>
  <c r="AD4" i="9"/>
  <c r="AD5" i="9"/>
  <c r="AD6" i="9"/>
  <c r="AD42" i="9"/>
  <c r="AD44" i="9"/>
  <c r="AD45" i="9"/>
  <c r="AD80" i="9"/>
  <c r="AD81" i="9"/>
  <c r="AD82" i="9"/>
  <c r="AD83" i="9"/>
  <c r="AD84" i="9"/>
  <c r="AD85" i="9"/>
  <c r="AD86" i="9"/>
  <c r="AD87" i="9"/>
  <c r="AD120" i="9"/>
  <c r="AD121" i="9"/>
  <c r="AD122" i="9"/>
  <c r="AD123" i="9"/>
  <c r="AD124" i="9"/>
  <c r="AD125" i="9"/>
  <c r="AD126" i="9"/>
  <c r="AD127" i="9"/>
  <c r="AD128" i="9"/>
  <c r="AD159" i="9"/>
  <c r="AD160" i="9"/>
  <c r="AD161" i="9"/>
  <c r="AD199" i="9"/>
  <c r="AD200" i="9"/>
  <c r="AD201" i="9"/>
  <c r="AC1" i="9"/>
  <c r="AC2" i="9"/>
  <c r="AC3" i="9"/>
  <c r="AC4" i="9"/>
  <c r="AC5" i="9"/>
  <c r="AC6" i="9"/>
  <c r="AC42" i="9"/>
  <c r="AC44" i="9"/>
  <c r="AC45" i="9"/>
  <c r="AC80" i="9"/>
  <c r="AC81" i="9"/>
  <c r="AC82" i="9"/>
  <c r="AC83" i="9"/>
  <c r="AC84" i="9"/>
  <c r="AC85" i="9"/>
  <c r="AC86" i="9"/>
  <c r="AC87" i="9"/>
  <c r="AC120" i="9"/>
  <c r="AC121" i="9"/>
  <c r="AC122" i="9"/>
  <c r="AC123" i="9"/>
  <c r="AC124" i="9"/>
  <c r="AC125" i="9"/>
  <c r="AC126" i="9"/>
  <c r="AC127" i="9"/>
  <c r="AC128" i="9"/>
  <c r="AC159" i="9"/>
  <c r="AC160" i="9"/>
  <c r="AC161" i="9"/>
  <c r="AC199" i="9"/>
  <c r="AC200" i="9"/>
  <c r="AC201" i="9"/>
  <c r="AB201" i="9"/>
  <c r="AB200" i="9"/>
  <c r="AB199" i="9"/>
  <c r="AB161" i="9"/>
  <c r="AB160" i="9"/>
  <c r="AB159" i="9"/>
  <c r="AB128" i="9"/>
  <c r="AB127" i="9"/>
  <c r="AB126" i="9"/>
  <c r="AB125" i="9"/>
  <c r="AB124" i="9"/>
  <c r="AB123" i="9"/>
  <c r="AB122" i="9"/>
  <c r="AB121" i="9"/>
  <c r="AB120" i="9"/>
  <c r="AB87" i="9"/>
  <c r="AB86" i="9"/>
  <c r="AB85" i="9"/>
  <c r="AB84" i="9"/>
  <c r="AB83" i="9"/>
  <c r="AB82" i="9"/>
  <c r="AB81" i="9"/>
  <c r="AB80" i="9"/>
  <c r="AB45" i="9"/>
  <c r="AB44" i="9"/>
  <c r="AB42" i="9"/>
  <c r="AB6" i="9"/>
  <c r="AB5" i="9"/>
  <c r="AB4" i="9"/>
  <c r="AB3" i="9"/>
  <c r="AB2" i="9"/>
  <c r="AB1" i="9"/>
  <c r="R5" i="9"/>
  <c r="S5" i="9"/>
  <c r="T5" i="9"/>
  <c r="U5" i="9"/>
  <c r="V5" i="9"/>
  <c r="W5" i="9"/>
  <c r="X5" i="9"/>
  <c r="Y5" i="9"/>
  <c r="Z5" i="9"/>
  <c r="AA5" i="9"/>
  <c r="R201" i="9"/>
  <c r="S201" i="9"/>
  <c r="T201" i="9"/>
  <c r="U201" i="9"/>
  <c r="V201" i="9"/>
  <c r="W201" i="9"/>
  <c r="X201" i="9"/>
  <c r="Y201" i="9"/>
  <c r="Z201" i="9"/>
  <c r="AA201" i="9"/>
  <c r="R200" i="9"/>
  <c r="S200" i="9"/>
  <c r="T200" i="9"/>
  <c r="U200" i="9"/>
  <c r="V200" i="9"/>
  <c r="W200" i="9"/>
  <c r="X200" i="9"/>
  <c r="Y200" i="9"/>
  <c r="Z200" i="9"/>
  <c r="AA200" i="9"/>
  <c r="R199" i="9"/>
  <c r="S199" i="9"/>
  <c r="T199" i="9"/>
  <c r="U199" i="9"/>
  <c r="V199" i="9"/>
  <c r="W199" i="9"/>
  <c r="X199" i="9"/>
  <c r="Y199" i="9"/>
  <c r="Z199" i="9"/>
  <c r="AA199" i="9"/>
  <c r="R160" i="9"/>
  <c r="S160" i="9"/>
  <c r="T160" i="9"/>
  <c r="U160" i="9"/>
  <c r="V160" i="9"/>
  <c r="W160" i="9"/>
  <c r="X160" i="9"/>
  <c r="Y160" i="9"/>
  <c r="Z160" i="9"/>
  <c r="AA160" i="9"/>
  <c r="R161" i="9"/>
  <c r="S161" i="9"/>
  <c r="T161" i="9"/>
  <c r="U161" i="9"/>
  <c r="V161" i="9"/>
  <c r="W161" i="9"/>
  <c r="X161" i="9"/>
  <c r="Y161" i="9"/>
  <c r="Z161" i="9"/>
  <c r="AA161" i="9"/>
  <c r="R159" i="9"/>
  <c r="S159" i="9"/>
  <c r="T159" i="9"/>
  <c r="U159" i="9"/>
  <c r="V159" i="9"/>
  <c r="W159" i="9"/>
  <c r="X159" i="9"/>
  <c r="Y159" i="9"/>
  <c r="Z159" i="9"/>
  <c r="AA159" i="9"/>
  <c r="R128" i="9"/>
  <c r="S128" i="9"/>
  <c r="T128" i="9"/>
  <c r="U128" i="9"/>
  <c r="V128" i="9"/>
  <c r="W128" i="9"/>
  <c r="X128" i="9"/>
  <c r="Y128" i="9"/>
  <c r="Z128" i="9"/>
  <c r="AA128" i="9"/>
  <c r="R127" i="9"/>
  <c r="S127" i="9"/>
  <c r="T127" i="9"/>
  <c r="U127" i="9"/>
  <c r="V127" i="9"/>
  <c r="W127" i="9"/>
  <c r="X127" i="9"/>
  <c r="Y127" i="9"/>
  <c r="Z127" i="9"/>
  <c r="AA127" i="9"/>
  <c r="R124" i="9"/>
  <c r="S124" i="9"/>
  <c r="T124" i="9"/>
  <c r="U124" i="9"/>
  <c r="V124" i="9"/>
  <c r="W124" i="9"/>
  <c r="X124" i="9"/>
  <c r="Y124" i="9"/>
  <c r="Z124" i="9"/>
  <c r="AA124" i="9"/>
  <c r="R125" i="9"/>
  <c r="S125" i="9"/>
  <c r="T125" i="9"/>
  <c r="U125" i="9"/>
  <c r="V125" i="9"/>
  <c r="W125" i="9"/>
  <c r="X125" i="9"/>
  <c r="Y125" i="9"/>
  <c r="Z125" i="9"/>
  <c r="AA125" i="9"/>
  <c r="R126" i="9"/>
  <c r="S126" i="9"/>
  <c r="T126" i="9"/>
  <c r="U126" i="9"/>
  <c r="V126" i="9"/>
  <c r="W126" i="9"/>
  <c r="X126" i="9"/>
  <c r="Y126" i="9"/>
  <c r="Z126" i="9"/>
  <c r="AA126" i="9"/>
  <c r="R123" i="9"/>
  <c r="S123" i="9"/>
  <c r="T123" i="9"/>
  <c r="U123" i="9"/>
  <c r="V123" i="9"/>
  <c r="W123" i="9"/>
  <c r="X123" i="9"/>
  <c r="Y123" i="9"/>
  <c r="Z123" i="9"/>
  <c r="AA123" i="9"/>
  <c r="R122" i="9"/>
  <c r="S122" i="9"/>
  <c r="T122" i="9"/>
  <c r="U122" i="9"/>
  <c r="V122" i="9"/>
  <c r="W122" i="9"/>
  <c r="X122" i="9"/>
  <c r="Y122" i="9"/>
  <c r="Z122" i="9"/>
  <c r="AA122" i="9"/>
  <c r="R121" i="9"/>
  <c r="S121" i="9"/>
  <c r="T121" i="9"/>
  <c r="U121" i="9"/>
  <c r="V121" i="9"/>
  <c r="W121" i="9"/>
  <c r="X121" i="9"/>
  <c r="Y121" i="9"/>
  <c r="Z121" i="9"/>
  <c r="AA121" i="9"/>
  <c r="R120" i="9"/>
  <c r="S120" i="9"/>
  <c r="T120" i="9"/>
  <c r="U120" i="9"/>
  <c r="V120" i="9"/>
  <c r="W120" i="9"/>
  <c r="X120" i="9"/>
  <c r="Y120" i="9"/>
  <c r="Z120" i="9"/>
  <c r="AA120" i="9"/>
  <c r="R87" i="9"/>
  <c r="S87" i="9"/>
  <c r="T87" i="9"/>
  <c r="U87" i="9"/>
  <c r="V87" i="9"/>
  <c r="W87" i="9"/>
  <c r="X87" i="9"/>
  <c r="Y87" i="9"/>
  <c r="Z87" i="9"/>
  <c r="AA87" i="9"/>
  <c r="R86" i="9"/>
  <c r="S86" i="9"/>
  <c r="T86" i="9"/>
  <c r="U86" i="9"/>
  <c r="V86" i="9"/>
  <c r="W86" i="9"/>
  <c r="X86" i="9"/>
  <c r="Y86" i="9"/>
  <c r="Z86" i="9"/>
  <c r="AA86" i="9"/>
  <c r="R85" i="9"/>
  <c r="S85" i="9"/>
  <c r="T85" i="9"/>
  <c r="U85" i="9"/>
  <c r="V85" i="9"/>
  <c r="W85" i="9"/>
  <c r="X85" i="9"/>
  <c r="Y85" i="9"/>
  <c r="Z85" i="9"/>
  <c r="AA85" i="9"/>
  <c r="R84" i="9"/>
  <c r="S84" i="9"/>
  <c r="T84" i="9"/>
  <c r="U84" i="9"/>
  <c r="V84" i="9"/>
  <c r="W84" i="9"/>
  <c r="X84" i="9"/>
  <c r="Y84" i="9"/>
  <c r="Z84" i="9"/>
  <c r="AA84" i="9"/>
  <c r="R83" i="9"/>
  <c r="S83" i="9"/>
  <c r="T83" i="9"/>
  <c r="U83" i="9"/>
  <c r="V83" i="9"/>
  <c r="W83" i="9"/>
  <c r="X83" i="9"/>
  <c r="Y83" i="9"/>
  <c r="Z83" i="9"/>
  <c r="AA83" i="9"/>
  <c r="R82" i="9"/>
  <c r="S82" i="9"/>
  <c r="T82" i="9"/>
  <c r="U82" i="9"/>
  <c r="V82" i="9"/>
  <c r="W82" i="9"/>
  <c r="X82" i="9"/>
  <c r="Y82" i="9"/>
  <c r="Z82" i="9"/>
  <c r="AA82" i="9"/>
  <c r="R80" i="9"/>
  <c r="S80" i="9"/>
  <c r="T80" i="9"/>
  <c r="U80" i="9"/>
  <c r="V80" i="9"/>
  <c r="W80" i="9"/>
  <c r="X80" i="9"/>
  <c r="Y80" i="9"/>
  <c r="Z80" i="9"/>
  <c r="AA80" i="9"/>
  <c r="R81" i="9"/>
  <c r="S81" i="9"/>
  <c r="T81" i="9"/>
  <c r="U81" i="9"/>
  <c r="V81" i="9"/>
  <c r="W81" i="9"/>
  <c r="X81" i="9"/>
  <c r="Y81" i="9"/>
  <c r="Z81" i="9"/>
  <c r="AA81" i="9"/>
  <c r="R45" i="9"/>
  <c r="S45" i="9"/>
  <c r="T45" i="9"/>
  <c r="U45" i="9"/>
  <c r="V45" i="9"/>
  <c r="W45" i="9"/>
  <c r="X45" i="9"/>
  <c r="Y45" i="9"/>
  <c r="Z45" i="9"/>
  <c r="AA45" i="9"/>
  <c r="R44" i="9"/>
  <c r="S44" i="9"/>
  <c r="T44" i="9"/>
  <c r="U44" i="9"/>
  <c r="V44" i="9"/>
  <c r="W44" i="9"/>
  <c r="X44" i="9"/>
  <c r="Y44" i="9"/>
  <c r="Z44" i="9"/>
  <c r="AA44" i="9"/>
  <c r="R42" i="9"/>
  <c r="S42" i="9"/>
  <c r="T42" i="9"/>
  <c r="U42" i="9"/>
  <c r="V42" i="9"/>
  <c r="W42" i="9"/>
  <c r="X42" i="9"/>
  <c r="Y42" i="9"/>
  <c r="Z42" i="9"/>
  <c r="AA42" i="9"/>
  <c r="R6" i="9"/>
  <c r="S6" i="9"/>
  <c r="T6" i="9"/>
  <c r="U6" i="9"/>
  <c r="V6" i="9"/>
  <c r="W6" i="9"/>
  <c r="X6" i="9"/>
  <c r="Y6" i="9"/>
  <c r="Z6" i="9"/>
  <c r="AA6" i="9"/>
  <c r="R4" i="9"/>
  <c r="S4" i="9"/>
  <c r="T4" i="9"/>
  <c r="U4" i="9"/>
  <c r="V4" i="9"/>
  <c r="W4" i="9"/>
  <c r="X4" i="9"/>
  <c r="Y4" i="9"/>
  <c r="Z4" i="9"/>
  <c r="AA4" i="9"/>
  <c r="R3" i="9"/>
  <c r="S3" i="9"/>
  <c r="T3" i="9"/>
  <c r="U3" i="9"/>
  <c r="V3" i="9"/>
  <c r="W3" i="9"/>
  <c r="X3" i="9"/>
  <c r="Y3" i="9"/>
  <c r="Z3" i="9"/>
  <c r="AA3" i="9"/>
  <c r="R1" i="9"/>
  <c r="S1" i="9"/>
  <c r="T1" i="9"/>
  <c r="U1" i="9"/>
  <c r="V1" i="9"/>
  <c r="W1" i="9"/>
  <c r="X1" i="9"/>
  <c r="Y1" i="9"/>
  <c r="Z1" i="9"/>
  <c r="AA1" i="9"/>
  <c r="R2" i="9"/>
  <c r="S2" i="9"/>
  <c r="T2" i="9"/>
  <c r="U2" i="9"/>
  <c r="V2" i="9"/>
  <c r="W2" i="9"/>
  <c r="X2" i="9"/>
  <c r="Y2" i="9"/>
  <c r="Z2" i="9"/>
  <c r="AA2" i="9"/>
  <c r="Q3" i="9"/>
  <c r="P159" i="9"/>
  <c r="Q159" i="9"/>
  <c r="Q160" i="9"/>
  <c r="Q161" i="9"/>
  <c r="P120" i="9"/>
  <c r="Q120" i="9"/>
  <c r="Q121" i="9"/>
  <c r="Q122" i="9"/>
  <c r="Q123" i="9"/>
  <c r="Q124" i="9"/>
  <c r="Q125" i="9"/>
  <c r="Q126" i="9"/>
  <c r="Q127" i="9"/>
  <c r="Q128" i="9"/>
  <c r="P80" i="9"/>
  <c r="Q80" i="9"/>
  <c r="Q81" i="9"/>
  <c r="Q82" i="9"/>
  <c r="Q83" i="9"/>
  <c r="Q84" i="9"/>
  <c r="Q85" i="9"/>
  <c r="Q86" i="9"/>
  <c r="Q87" i="9"/>
  <c r="Q201" i="9"/>
  <c r="Q199" i="9"/>
  <c r="Q200" i="9"/>
  <c r="Q42" i="9"/>
  <c r="Q44" i="9"/>
  <c r="Q45" i="9"/>
  <c r="Q1" i="9"/>
  <c r="Q2" i="9"/>
  <c r="Q4" i="9"/>
  <c r="Q5" i="9"/>
  <c r="Q6" i="9"/>
  <c r="P7" i="9"/>
  <c r="Q24" i="5"/>
  <c r="Q25" i="5"/>
  <c r="Q34" i="5"/>
  <c r="Q36" i="5"/>
  <c r="Q40" i="5"/>
  <c r="Q42" i="5"/>
  <c r="Q46" i="5"/>
  <c r="Q48" i="5"/>
  <c r="D23" i="5"/>
  <c r="E23" i="5"/>
  <c r="E50" i="5" s="1"/>
  <c r="F23" i="5"/>
  <c r="F47" i="5" s="1"/>
  <c r="G23" i="5"/>
  <c r="G49" i="5" s="1"/>
  <c r="H23" i="5"/>
  <c r="H40" i="5" s="1"/>
  <c r="I23" i="5"/>
  <c r="I36" i="5" s="1"/>
  <c r="J23" i="5"/>
  <c r="J38" i="5" s="1"/>
  <c r="K23" i="5"/>
  <c r="K51" i="5" s="1"/>
  <c r="L23" i="5"/>
  <c r="M23" i="5"/>
  <c r="M42" i="5" s="1"/>
  <c r="B23" i="5"/>
  <c r="Q88" i="9" s="1"/>
  <c r="N23" i="5"/>
  <c r="N50" i="5" s="1"/>
  <c r="O23" i="5"/>
  <c r="O49" i="5" s="1"/>
  <c r="P23" i="5"/>
  <c r="P42" i="5" s="1"/>
  <c r="P25" i="5"/>
  <c r="P24" i="5"/>
  <c r="O24" i="5"/>
  <c r="O25" i="5"/>
  <c r="N25" i="5"/>
  <c r="N24" i="5"/>
  <c r="K1" i="5"/>
  <c r="M24" i="5"/>
  <c r="D24" i="5"/>
  <c r="M25" i="5"/>
  <c r="D25" i="5"/>
  <c r="M45" i="5"/>
  <c r="L25" i="5"/>
  <c r="C25" i="5"/>
  <c r="L24" i="5"/>
  <c r="C24" i="5"/>
  <c r="C23" i="5"/>
  <c r="C51" i="5" s="1"/>
  <c r="J51" i="5"/>
  <c r="C50" i="5"/>
  <c r="J49" i="5"/>
  <c r="H48" i="5"/>
  <c r="C48" i="5"/>
  <c r="J47" i="5"/>
  <c r="J46" i="5"/>
  <c r="J45" i="5"/>
  <c r="C45" i="5"/>
  <c r="J44" i="5"/>
  <c r="J43" i="5"/>
  <c r="G43" i="5"/>
  <c r="J42" i="5"/>
  <c r="F42" i="5"/>
  <c r="J41" i="5"/>
  <c r="J39" i="5"/>
  <c r="G38" i="5"/>
  <c r="G36" i="5"/>
  <c r="J35" i="5"/>
  <c r="F34" i="5"/>
  <c r="B34" i="5"/>
  <c r="B36" i="5"/>
  <c r="B51" i="5"/>
  <c r="B49" i="5"/>
  <c r="B45" i="5"/>
  <c r="B44" i="5"/>
  <c r="B42" i="5"/>
  <c r="B40" i="5"/>
  <c r="B38" i="5"/>
  <c r="B37" i="5"/>
  <c r="K25" i="5"/>
  <c r="J25" i="5"/>
  <c r="I25" i="5"/>
  <c r="K24" i="5"/>
  <c r="J24" i="5"/>
  <c r="I24" i="5"/>
  <c r="G25" i="5"/>
  <c r="F25" i="5"/>
  <c r="E25" i="5"/>
  <c r="B25" i="5"/>
  <c r="G24" i="5"/>
  <c r="F24" i="5"/>
  <c r="E24" i="5"/>
  <c r="B24" i="5"/>
  <c r="H24" i="5"/>
  <c r="H25" i="5"/>
  <c r="Q33" i="3"/>
  <c r="Q36" i="3"/>
  <c r="Q37" i="3"/>
  <c r="Q41" i="3"/>
  <c r="Q44" i="3"/>
  <c r="Q45" i="3"/>
  <c r="D19" i="3"/>
  <c r="D47" i="3" s="1"/>
  <c r="E19" i="3"/>
  <c r="E44" i="3" s="1"/>
  <c r="F19" i="3"/>
  <c r="T129" i="9" s="1"/>
  <c r="G19" i="3"/>
  <c r="U129" i="9" s="1"/>
  <c r="H19" i="3"/>
  <c r="I19" i="3"/>
  <c r="W129" i="9" s="1"/>
  <c r="J19" i="3"/>
  <c r="X129" i="9" s="1"/>
  <c r="K19" i="3"/>
  <c r="K40" i="3" s="1"/>
  <c r="L19" i="3"/>
  <c r="L41" i="3" s="1"/>
  <c r="M19" i="3"/>
  <c r="M36" i="3" s="1"/>
  <c r="B19" i="3"/>
  <c r="B38" i="3" s="1"/>
  <c r="N19" i="3"/>
  <c r="N33" i="3" s="1"/>
  <c r="O19" i="3"/>
  <c r="O37" i="3" s="1"/>
  <c r="P19" i="3"/>
  <c r="P36" i="3" s="1"/>
  <c r="C19" i="3"/>
  <c r="C44" i="3" s="1"/>
  <c r="F44" i="3"/>
  <c r="F43" i="3"/>
  <c r="G42" i="3"/>
  <c r="I40" i="3"/>
  <c r="D39" i="3"/>
  <c r="E38" i="3"/>
  <c r="F34" i="3"/>
  <c r="F33" i="3"/>
  <c r="B46" i="3"/>
  <c r="B42" i="3"/>
  <c r="B34" i="3"/>
  <c r="Q44" i="1"/>
  <c r="Q34" i="1"/>
  <c r="Q71" i="1" s="1"/>
  <c r="Q35" i="1"/>
  <c r="Q72" i="1" s="1"/>
  <c r="Q36" i="1"/>
  <c r="Q37" i="1"/>
  <c r="Q74" i="1" s="1"/>
  <c r="Q42" i="1"/>
  <c r="Q43" i="1"/>
  <c r="Q46" i="1"/>
  <c r="Q48" i="1"/>
  <c r="Q50" i="1"/>
  <c r="Q51" i="1"/>
  <c r="Q52" i="1"/>
  <c r="Q54" i="1"/>
  <c r="Q57" i="1"/>
  <c r="Q58" i="1"/>
  <c r="Q59" i="1"/>
  <c r="Q61" i="1"/>
  <c r="Q63" i="1"/>
  <c r="Q64" i="1"/>
  <c r="Q65" i="1"/>
  <c r="Q67" i="1"/>
  <c r="Q69" i="1"/>
  <c r="P33" i="1"/>
  <c r="P65" i="1" s="1"/>
  <c r="D33" i="1"/>
  <c r="D48" i="1" s="1"/>
  <c r="E33" i="1"/>
  <c r="F33" i="1"/>
  <c r="F42" i="1" s="1"/>
  <c r="G33" i="1"/>
  <c r="U7" i="9" s="1"/>
  <c r="H33" i="1"/>
  <c r="H41" i="1" s="1"/>
  <c r="I33" i="1"/>
  <c r="I56" i="1" s="1"/>
  <c r="J33" i="1"/>
  <c r="X7" i="9" s="1"/>
  <c r="K33" i="1"/>
  <c r="K42" i="1" s="1"/>
  <c r="L33" i="1"/>
  <c r="M33" i="1"/>
  <c r="M42" i="1" s="1"/>
  <c r="B33" i="1"/>
  <c r="B42" i="1" s="1"/>
  <c r="N33" i="1"/>
  <c r="AB7" i="9" s="1"/>
  <c r="O33" i="1"/>
  <c r="O52" i="1" s="1"/>
  <c r="P37" i="1"/>
  <c r="P36" i="1"/>
  <c r="P35" i="1"/>
  <c r="P34" i="1"/>
  <c r="P71" i="1" s="1"/>
  <c r="P48" i="1"/>
  <c r="O34" i="1"/>
  <c r="O35" i="1"/>
  <c r="O36" i="1"/>
  <c r="O73" i="1" s="1"/>
  <c r="O37" i="1"/>
  <c r="O74" i="1" s="1"/>
  <c r="N37" i="1"/>
  <c r="N36" i="1"/>
  <c r="N35" i="1"/>
  <c r="N34" i="1"/>
  <c r="K1" i="1"/>
  <c r="M37" i="1"/>
  <c r="M36" i="1"/>
  <c r="M35" i="1"/>
  <c r="M34" i="1"/>
  <c r="M51" i="1"/>
  <c r="D34" i="1"/>
  <c r="D71" i="1" s="1"/>
  <c r="D35" i="1"/>
  <c r="D36" i="1"/>
  <c r="D37" i="1"/>
  <c r="L37" i="1"/>
  <c r="C37" i="1"/>
  <c r="L36" i="1"/>
  <c r="C36" i="1"/>
  <c r="L35" i="1"/>
  <c r="C35" i="1"/>
  <c r="L34" i="1"/>
  <c r="L71" i="1" s="1"/>
  <c r="C34" i="1"/>
  <c r="C71" i="1" s="1"/>
  <c r="C33" i="1"/>
  <c r="C47" i="1" s="1"/>
  <c r="K37" i="1"/>
  <c r="K74" i="1" s="1"/>
  <c r="J37" i="1"/>
  <c r="J74" i="1" s="1"/>
  <c r="I37" i="1"/>
  <c r="I74" i="1" s="1"/>
  <c r="H37" i="1"/>
  <c r="H74" i="1" s="1"/>
  <c r="G37" i="1"/>
  <c r="F37" i="1"/>
  <c r="F74" i="1" s="1"/>
  <c r="E37" i="1"/>
  <c r="E74" i="1" s="1"/>
  <c r="K36" i="1"/>
  <c r="K73" i="1" s="1"/>
  <c r="J36" i="1"/>
  <c r="J73" i="1" s="1"/>
  <c r="I36" i="1"/>
  <c r="H36" i="1"/>
  <c r="G36" i="1"/>
  <c r="F36" i="1"/>
  <c r="E36" i="1"/>
  <c r="K35" i="1"/>
  <c r="K72" i="1" s="1"/>
  <c r="J35" i="1"/>
  <c r="J72" i="1" s="1"/>
  <c r="I35" i="1"/>
  <c r="H35" i="1"/>
  <c r="G35" i="1"/>
  <c r="F35" i="1"/>
  <c r="E35" i="1"/>
  <c r="K34" i="1"/>
  <c r="K71" i="1" s="1"/>
  <c r="J34" i="1"/>
  <c r="J71" i="1" s="1"/>
  <c r="I34" i="1"/>
  <c r="H34" i="1"/>
  <c r="G34" i="1"/>
  <c r="F34" i="1"/>
  <c r="E34" i="1"/>
  <c r="E71" i="1" s="1"/>
  <c r="K46" i="1"/>
  <c r="K49" i="1"/>
  <c r="K50" i="1"/>
  <c r="K53" i="1"/>
  <c r="K54" i="1"/>
  <c r="K59" i="1"/>
  <c r="K62" i="1"/>
  <c r="K63" i="1"/>
  <c r="K66" i="1"/>
  <c r="K67" i="1"/>
  <c r="J41" i="1"/>
  <c r="J42" i="1"/>
  <c r="J43" i="1"/>
  <c r="J70" i="1" s="1"/>
  <c r="J46" i="1"/>
  <c r="J47" i="1"/>
  <c r="J48" i="1"/>
  <c r="J49" i="1"/>
  <c r="J50" i="1"/>
  <c r="J51" i="1"/>
  <c r="J52" i="1"/>
  <c r="J53" i="1"/>
  <c r="J54" i="1"/>
  <c r="J56" i="1"/>
  <c r="J57" i="1"/>
  <c r="J58" i="1"/>
  <c r="J59" i="1"/>
  <c r="J60" i="1"/>
  <c r="J61" i="1"/>
  <c r="J62" i="1"/>
  <c r="J63" i="1"/>
  <c r="J64" i="1"/>
  <c r="J65" i="1"/>
  <c r="J66" i="1"/>
  <c r="J67" i="1"/>
  <c r="G41" i="1"/>
  <c r="G48" i="1"/>
  <c r="G50" i="1"/>
  <c r="G51" i="1"/>
  <c r="G57" i="1"/>
  <c r="G59" i="1"/>
  <c r="G60" i="1"/>
  <c r="G65" i="1"/>
  <c r="G67" i="1"/>
  <c r="F46" i="1"/>
  <c r="F52" i="1"/>
  <c r="F57" i="1"/>
  <c r="F59" i="1"/>
  <c r="F63" i="1"/>
  <c r="F65" i="1"/>
  <c r="E46" i="1"/>
  <c r="E50" i="1"/>
  <c r="E58" i="1"/>
  <c r="E62" i="1"/>
  <c r="C54" i="1"/>
  <c r="B41" i="1"/>
  <c r="B47" i="1"/>
  <c r="B60" i="1"/>
  <c r="B64" i="1"/>
  <c r="B37" i="1"/>
  <c r="B36" i="1"/>
  <c r="B35" i="1"/>
  <c r="B34" i="1"/>
  <c r="B71" i="1" s="1"/>
  <c r="R7" i="4"/>
  <c r="R9" i="4" s="1"/>
  <c r="R15" i="4" s="1"/>
  <c r="Q7" i="4"/>
  <c r="Q9" i="4" s="1"/>
  <c r="Q15" i="4" s="1"/>
  <c r="R14" i="4"/>
  <c r="R27" i="4"/>
  <c r="R33" i="4"/>
  <c r="Q14" i="4"/>
  <c r="Q27" i="4"/>
  <c r="Q33" i="4"/>
  <c r="P7" i="4"/>
  <c r="P9" i="4" s="1"/>
  <c r="P15" i="4" s="1"/>
  <c r="P14" i="4"/>
  <c r="P27" i="4"/>
  <c r="P33" i="4"/>
  <c r="O33" i="4"/>
  <c r="O27" i="4"/>
  <c r="O7" i="4"/>
  <c r="O9" i="4" s="1"/>
  <c r="O15" i="4" s="1"/>
  <c r="O14" i="4"/>
  <c r="D33" i="4"/>
  <c r="C33" i="4"/>
  <c r="D27" i="4"/>
  <c r="C27" i="4"/>
  <c r="D7" i="4"/>
  <c r="D9" i="4" s="1"/>
  <c r="D15" i="4" s="1"/>
  <c r="C7" i="4"/>
  <c r="C9" i="4" s="1"/>
  <c r="C15" i="4" s="1"/>
  <c r="D14" i="4"/>
  <c r="C14" i="4"/>
  <c r="M33" i="4"/>
  <c r="L33" i="4"/>
  <c r="K33" i="4"/>
  <c r="J33" i="4"/>
  <c r="I33" i="4"/>
  <c r="H33" i="4"/>
  <c r="G33" i="4"/>
  <c r="F33" i="4"/>
  <c r="E33" i="4"/>
  <c r="M27" i="4"/>
  <c r="L27" i="4"/>
  <c r="K27" i="4"/>
  <c r="J27" i="4"/>
  <c r="I27" i="4"/>
  <c r="H27" i="4"/>
  <c r="G27" i="4"/>
  <c r="F27" i="4"/>
  <c r="E27" i="4"/>
  <c r="M7" i="4"/>
  <c r="M9" i="4" s="1"/>
  <c r="M15" i="4" s="1"/>
  <c r="L7" i="4"/>
  <c r="L9" i="4" s="1"/>
  <c r="L15" i="4" s="1"/>
  <c r="K7" i="4"/>
  <c r="K9" i="4" s="1"/>
  <c r="K15" i="4" s="1"/>
  <c r="J7" i="4"/>
  <c r="J9" i="4" s="1"/>
  <c r="J15" i="4" s="1"/>
  <c r="I7" i="4"/>
  <c r="I9" i="4" s="1"/>
  <c r="I15" i="4" s="1"/>
  <c r="H7" i="4"/>
  <c r="H9" i="4" s="1"/>
  <c r="H15" i="4" s="1"/>
  <c r="G7" i="4"/>
  <c r="G9" i="4" s="1"/>
  <c r="G15" i="4" s="1"/>
  <c r="F7" i="4"/>
  <c r="F9" i="4"/>
  <c r="F15" i="4" s="1"/>
  <c r="E7" i="4"/>
  <c r="E9" i="4" s="1"/>
  <c r="E15" i="4" s="1"/>
  <c r="M14" i="4"/>
  <c r="L14" i="4"/>
  <c r="K14" i="4"/>
  <c r="J14" i="4"/>
  <c r="I14" i="4"/>
  <c r="H14" i="4"/>
  <c r="G14" i="4"/>
  <c r="F14" i="4"/>
  <c r="E14" i="4"/>
  <c r="N33" i="4"/>
  <c r="N27" i="4"/>
  <c r="N7" i="4"/>
  <c r="N9" i="4" s="1"/>
  <c r="N15" i="4" s="1"/>
  <c r="N14" i="4"/>
  <c r="Q4" i="2"/>
  <c r="AE43" i="9" s="1"/>
  <c r="Q17" i="2"/>
  <c r="D4" i="2"/>
  <c r="D17" i="2"/>
  <c r="E4" i="2"/>
  <c r="E22" i="2" s="1"/>
  <c r="E17" i="2"/>
  <c r="F4" i="2"/>
  <c r="T43" i="9" s="1"/>
  <c r="F17" i="2"/>
  <c r="G4" i="2"/>
  <c r="G17" i="2"/>
  <c r="H4" i="2"/>
  <c r="V43" i="9" s="1"/>
  <c r="H17" i="2"/>
  <c r="I4" i="2"/>
  <c r="W43" i="9" s="1"/>
  <c r="I17" i="2"/>
  <c r="J4" i="2"/>
  <c r="X43" i="9" s="1"/>
  <c r="J17" i="2"/>
  <c r="K4" i="2"/>
  <c r="K17" i="2"/>
  <c r="L4" i="2"/>
  <c r="L17" i="2"/>
  <c r="M4" i="2"/>
  <c r="M17" i="2"/>
  <c r="B4" i="2"/>
  <c r="Q43" i="9" s="1"/>
  <c r="B17" i="2"/>
  <c r="N4" i="2"/>
  <c r="AB43" i="9" s="1"/>
  <c r="N17" i="2"/>
  <c r="O4" i="2"/>
  <c r="O17" i="2"/>
  <c r="P4" i="2"/>
  <c r="AD43" i="9" s="1"/>
  <c r="P17" i="2"/>
  <c r="C4" i="2"/>
  <c r="C17" i="2"/>
  <c r="K1" i="2"/>
  <c r="V43" i="3"/>
  <c r="V35" i="3"/>
  <c r="V39" i="3"/>
  <c r="V47" i="3"/>
  <c r="V34" i="3"/>
  <c r="V38" i="3"/>
  <c r="V46" i="3"/>
  <c r="V36" i="3"/>
  <c r="V40" i="3"/>
  <c r="V44" i="3"/>
  <c r="V42" i="3"/>
  <c r="V33" i="3"/>
  <c r="V37" i="3"/>
  <c r="V41" i="3"/>
  <c r="V49" i="5"/>
  <c r="V33" i="5"/>
  <c r="V37" i="5"/>
  <c r="V41" i="5"/>
  <c r="V45" i="5"/>
  <c r="V36" i="5"/>
  <c r="V40" i="5"/>
  <c r="V44" i="5"/>
  <c r="V34" i="5"/>
  <c r="V38" i="5"/>
  <c r="V42" i="5"/>
  <c r="V46" i="5"/>
  <c r="V50" i="5"/>
  <c r="V48" i="5"/>
  <c r="V35" i="5"/>
  <c r="V39" i="5"/>
  <c r="V43" i="5"/>
  <c r="V47" i="5"/>
  <c r="V22" i="2"/>
  <c r="V46" i="2" s="1"/>
  <c r="V47" i="2"/>
  <c r="V34" i="2"/>
  <c r="V74" i="1"/>
  <c r="V73" i="1"/>
  <c r="V44" i="1"/>
  <c r="V57" i="1"/>
  <c r="V53" i="1"/>
  <c r="V72" i="1"/>
  <c r="V41" i="1"/>
  <c r="V46" i="1"/>
  <c r="V52" i="1"/>
  <c r="V61" i="1"/>
  <c r="V69" i="1"/>
  <c r="V49" i="1"/>
  <c r="V65" i="1"/>
  <c r="V42" i="1"/>
  <c r="V48" i="1"/>
  <c r="V62" i="1"/>
  <c r="V71" i="1"/>
  <c r="V45" i="1"/>
  <c r="V50" i="1"/>
  <c r="V58" i="1"/>
  <c r="V66" i="1"/>
  <c r="V43" i="1"/>
  <c r="V47" i="1"/>
  <c r="V51" i="1"/>
  <c r="V56" i="1"/>
  <c r="V60" i="1"/>
  <c r="V64" i="1"/>
  <c r="V68" i="1"/>
  <c r="V54" i="1"/>
  <c r="V59" i="1"/>
  <c r="V63" i="1"/>
  <c r="O46" i="1"/>
  <c r="O50" i="1"/>
  <c r="O54" i="1"/>
  <c r="O70" i="1" s="1"/>
  <c r="O59" i="1"/>
  <c r="O63" i="1"/>
  <c r="O67" i="1"/>
  <c r="AC7" i="9"/>
  <c r="O69" i="1"/>
  <c r="O43" i="1"/>
  <c r="O49" i="1"/>
  <c r="O53" i="1"/>
  <c r="O58" i="1"/>
  <c r="O62" i="1"/>
  <c r="O66" i="1"/>
  <c r="O41" i="1"/>
  <c r="O51" i="1"/>
  <c r="O60" i="1"/>
  <c r="O56" i="1"/>
  <c r="O48" i="1"/>
  <c r="O57" i="1"/>
  <c r="O65" i="1"/>
  <c r="O47" i="1"/>
  <c r="O64" i="1"/>
  <c r="S34" i="3"/>
  <c r="S38" i="3"/>
  <c r="S42" i="3"/>
  <c r="S46" i="3"/>
  <c r="AG129" i="9"/>
  <c r="S33" i="3"/>
  <c r="S37" i="3"/>
  <c r="S41" i="3"/>
  <c r="S45" i="3"/>
  <c r="S39" i="3"/>
  <c r="S47" i="3"/>
  <c r="S43" i="3"/>
  <c r="S36" i="3"/>
  <c r="S44" i="3"/>
  <c r="S35" i="3"/>
  <c r="F22" i="2"/>
  <c r="F44" i="2" s="1"/>
  <c r="L51" i="5"/>
  <c r="L49" i="5"/>
  <c r="L47" i="5"/>
  <c r="L45" i="5"/>
  <c r="L43" i="5"/>
  <c r="L41" i="5"/>
  <c r="L39" i="5"/>
  <c r="L37" i="5"/>
  <c r="L35" i="5"/>
  <c r="L53" i="5" s="1"/>
  <c r="L33" i="5"/>
  <c r="L46" i="5"/>
  <c r="L38" i="5"/>
  <c r="L42" i="5"/>
  <c r="L34" i="5"/>
  <c r="L44" i="5"/>
  <c r="L36" i="5"/>
  <c r="Z88" i="9"/>
  <c r="L50" i="5"/>
  <c r="D51" i="5"/>
  <c r="D49" i="5"/>
  <c r="D47" i="5"/>
  <c r="D45" i="5"/>
  <c r="D43" i="5"/>
  <c r="D41" i="5"/>
  <c r="D39" i="5"/>
  <c r="D37" i="5"/>
  <c r="D35" i="5"/>
  <c r="D33" i="5"/>
  <c r="D46" i="5"/>
  <c r="D38" i="5"/>
  <c r="D42" i="5"/>
  <c r="D34" i="5"/>
  <c r="D44" i="5"/>
  <c r="D36" i="5"/>
  <c r="R88" i="9"/>
  <c r="D50" i="5"/>
  <c r="N22" i="2"/>
  <c r="N46" i="2" s="1"/>
  <c r="O36" i="3"/>
  <c r="O40" i="3"/>
  <c r="O44" i="3"/>
  <c r="AC129" i="9"/>
  <c r="O35" i="3"/>
  <c r="O39" i="3"/>
  <c r="O43" i="3"/>
  <c r="O47" i="3"/>
  <c r="O34" i="3"/>
  <c r="O42" i="3"/>
  <c r="O46" i="3"/>
  <c r="O33" i="3"/>
  <c r="O41" i="3"/>
  <c r="O38" i="3"/>
  <c r="L46" i="3"/>
  <c r="L44" i="3"/>
  <c r="L42" i="3"/>
  <c r="L40" i="3"/>
  <c r="L38" i="3"/>
  <c r="L36" i="3"/>
  <c r="L34" i="3"/>
  <c r="Z129" i="9"/>
  <c r="L47" i="3"/>
  <c r="L43" i="3"/>
  <c r="L39" i="3"/>
  <c r="L35" i="3"/>
  <c r="H46" i="3"/>
  <c r="H44" i="3"/>
  <c r="H42" i="3"/>
  <c r="H40" i="3"/>
  <c r="H38" i="3"/>
  <c r="H36" i="3"/>
  <c r="H34" i="3"/>
  <c r="V129" i="9"/>
  <c r="H45" i="3"/>
  <c r="H41" i="3"/>
  <c r="H37" i="3"/>
  <c r="H48" i="3" s="1"/>
  <c r="H33" i="3"/>
  <c r="H43" i="3"/>
  <c r="H47" i="3"/>
  <c r="H39" i="3"/>
  <c r="H35" i="3"/>
  <c r="D46" i="3"/>
  <c r="D44" i="3"/>
  <c r="D42" i="3"/>
  <c r="D40" i="3"/>
  <c r="D38" i="3"/>
  <c r="D36" i="3"/>
  <c r="D34" i="3"/>
  <c r="R129" i="9"/>
  <c r="D45" i="3"/>
  <c r="D41" i="3"/>
  <c r="D37" i="3"/>
  <c r="D33" i="3"/>
  <c r="O33" i="5"/>
  <c r="S40" i="3"/>
  <c r="O42" i="1"/>
  <c r="D48" i="5"/>
  <c r="L57" i="1"/>
  <c r="L50" i="1"/>
  <c r="R7" i="9"/>
  <c r="D41" i="1"/>
  <c r="D47" i="1"/>
  <c r="D51" i="1"/>
  <c r="D56" i="1"/>
  <c r="D60" i="1"/>
  <c r="D72" i="1"/>
  <c r="D46" i="1"/>
  <c r="D52" i="1"/>
  <c r="D58" i="1"/>
  <c r="D63" i="1"/>
  <c r="D67" i="1"/>
  <c r="D49" i="1"/>
  <c r="D61" i="1"/>
  <c r="D65" i="1"/>
  <c r="D73" i="1"/>
  <c r="D43" i="1"/>
  <c r="D50" i="1"/>
  <c r="D57" i="1"/>
  <c r="D62" i="1"/>
  <c r="D66" i="1"/>
  <c r="D42" i="1"/>
  <c r="D54" i="1"/>
  <c r="Q22" i="2"/>
  <c r="Q46" i="2" s="1"/>
  <c r="AC88" i="9"/>
  <c r="O36" i="5"/>
  <c r="O40" i="5"/>
  <c r="O44" i="5"/>
  <c r="O48" i="5"/>
  <c r="O35" i="5"/>
  <c r="O53" i="5" s="1"/>
  <c r="O39" i="5"/>
  <c r="O43" i="5"/>
  <c r="O47" i="5"/>
  <c r="O51" i="5"/>
  <c r="O38" i="5"/>
  <c r="O46" i="5"/>
  <c r="O42" i="5"/>
  <c r="O37" i="5"/>
  <c r="O45" i="5"/>
  <c r="O34" i="5"/>
  <c r="O50" i="5"/>
  <c r="H51" i="5"/>
  <c r="H54" i="5" s="1"/>
  <c r="H49" i="5"/>
  <c r="H47" i="5"/>
  <c r="H45" i="5"/>
  <c r="H43" i="5"/>
  <c r="H41" i="5"/>
  <c r="H39" i="5"/>
  <c r="H37" i="5"/>
  <c r="H35" i="5"/>
  <c r="H33" i="5"/>
  <c r="V88" i="9"/>
  <c r="H46" i="5"/>
  <c r="H38" i="5"/>
  <c r="H50" i="5"/>
  <c r="H44" i="5"/>
  <c r="H36" i="5"/>
  <c r="H42" i="5"/>
  <c r="H34" i="5"/>
  <c r="J22" i="2"/>
  <c r="J44" i="2" s="1"/>
  <c r="T22" i="2"/>
  <c r="T50" i="2" s="1"/>
  <c r="AH43" i="9"/>
  <c r="O68" i="1"/>
  <c r="D59" i="1"/>
  <c r="O61" i="1"/>
  <c r="D64" i="1"/>
  <c r="O71" i="1"/>
  <c r="D40" i="5"/>
  <c r="D52" i="5" s="1"/>
  <c r="O41" i="5"/>
  <c r="I57" i="1"/>
  <c r="P50" i="5"/>
  <c r="P54" i="5" s="1"/>
  <c r="P34" i="5"/>
  <c r="P37" i="5"/>
  <c r="P41" i="5"/>
  <c r="P45" i="5"/>
  <c r="P47" i="5"/>
  <c r="P33" i="5"/>
  <c r="P40" i="5"/>
  <c r="P44" i="5"/>
  <c r="P49" i="5"/>
  <c r="W88" i="9"/>
  <c r="I51" i="5"/>
  <c r="I49" i="5"/>
  <c r="I47" i="5"/>
  <c r="I45" i="5"/>
  <c r="I43" i="5"/>
  <c r="I41" i="5"/>
  <c r="I39" i="5"/>
  <c r="I37" i="5"/>
  <c r="I35" i="5"/>
  <c r="I33" i="5"/>
  <c r="T73" i="1"/>
  <c r="T71" i="1"/>
  <c r="T44" i="1"/>
  <c r="T48" i="1"/>
  <c r="T52" i="1"/>
  <c r="T57" i="1"/>
  <c r="T61" i="1"/>
  <c r="T65" i="1"/>
  <c r="T69" i="1"/>
  <c r="T43" i="1"/>
  <c r="T47" i="1"/>
  <c r="T51" i="1"/>
  <c r="T56" i="1"/>
  <c r="T60" i="1"/>
  <c r="T64" i="1"/>
  <c r="Q35" i="3"/>
  <c r="Q39" i="3"/>
  <c r="Q43" i="3"/>
  <c r="Q47" i="3"/>
  <c r="AE129" i="9"/>
  <c r="Q34" i="3"/>
  <c r="Q38" i="3"/>
  <c r="Q42" i="3"/>
  <c r="Q46" i="3"/>
  <c r="R73" i="1"/>
  <c r="R44" i="1"/>
  <c r="R48" i="1"/>
  <c r="R52" i="1"/>
  <c r="R57" i="1"/>
  <c r="R61" i="1"/>
  <c r="R65" i="1"/>
  <c r="R69" i="1"/>
  <c r="R43" i="1"/>
  <c r="R47" i="1"/>
  <c r="R51" i="1"/>
  <c r="R56" i="1"/>
  <c r="R60" i="1"/>
  <c r="R64" i="1"/>
  <c r="T51" i="5"/>
  <c r="T35" i="5"/>
  <c r="T38" i="5"/>
  <c r="T42" i="5"/>
  <c r="T46" i="5"/>
  <c r="AH88" i="9"/>
  <c r="T50" i="5"/>
  <c r="T34" i="5"/>
  <c r="T37" i="5"/>
  <c r="T41" i="5"/>
  <c r="T45" i="5"/>
  <c r="E64" i="1"/>
  <c r="E59" i="1"/>
  <c r="E53" i="1"/>
  <c r="M61" i="1"/>
  <c r="G36" i="3"/>
  <c r="G40" i="3"/>
  <c r="N41" i="3"/>
  <c r="E38" i="5"/>
  <c r="I38" i="5"/>
  <c r="I46" i="5"/>
  <c r="M46" i="5"/>
  <c r="P46" i="5"/>
  <c r="P38" i="5"/>
  <c r="P51" i="5"/>
  <c r="R41" i="3"/>
  <c r="T63" i="1"/>
  <c r="T54" i="1"/>
  <c r="T46" i="1"/>
  <c r="T74" i="1"/>
  <c r="U69" i="1"/>
  <c r="U61" i="1"/>
  <c r="U52" i="1"/>
  <c r="U72" i="1"/>
  <c r="U74" i="1"/>
  <c r="U47" i="3"/>
  <c r="AA7" i="9"/>
  <c r="M73" i="1"/>
  <c r="M59" i="1"/>
  <c r="M63" i="1"/>
  <c r="M67" i="1"/>
  <c r="M58" i="1"/>
  <c r="M62" i="1"/>
  <c r="M66" i="1"/>
  <c r="S7" i="9"/>
  <c r="E73" i="1"/>
  <c r="E42" i="1"/>
  <c r="E48" i="1"/>
  <c r="E52" i="1"/>
  <c r="E57" i="1"/>
  <c r="E61" i="1"/>
  <c r="E65" i="1"/>
  <c r="C45" i="3"/>
  <c r="C37" i="3"/>
  <c r="C33" i="3"/>
  <c r="M36" i="5"/>
  <c r="M40" i="5"/>
  <c r="M44" i="5"/>
  <c r="M48" i="5"/>
  <c r="AA88" i="9"/>
  <c r="M35" i="5"/>
  <c r="M39" i="5"/>
  <c r="M43" i="5"/>
  <c r="M47" i="5"/>
  <c r="M51" i="5"/>
  <c r="S88" i="9"/>
  <c r="E51" i="5"/>
  <c r="E49" i="5"/>
  <c r="E47" i="5"/>
  <c r="E54" i="5" s="1"/>
  <c r="E45" i="5"/>
  <c r="E43" i="5"/>
  <c r="E41" i="5"/>
  <c r="E39" i="5"/>
  <c r="E37" i="5"/>
  <c r="E35" i="5"/>
  <c r="E33" i="5"/>
  <c r="N36" i="3"/>
  <c r="N44" i="3"/>
  <c r="N47" i="3"/>
  <c r="K45" i="3"/>
  <c r="K33" i="3"/>
  <c r="G47" i="3"/>
  <c r="G45" i="3"/>
  <c r="G43" i="3"/>
  <c r="G41" i="3"/>
  <c r="G39" i="3"/>
  <c r="G37" i="3"/>
  <c r="G35" i="3"/>
  <c r="G33" i="3"/>
  <c r="R35" i="3"/>
  <c r="R39" i="3"/>
  <c r="R43" i="3"/>
  <c r="R47" i="3"/>
  <c r="AF129" i="9"/>
  <c r="R34" i="3"/>
  <c r="R38" i="3"/>
  <c r="R42" i="3"/>
  <c r="R46" i="3"/>
  <c r="U43" i="1"/>
  <c r="U47" i="1"/>
  <c r="U51" i="1"/>
  <c r="U56" i="1"/>
  <c r="U60" i="1"/>
  <c r="U64" i="1"/>
  <c r="AI7" i="9"/>
  <c r="U42" i="1"/>
  <c r="U46" i="1"/>
  <c r="U50" i="1"/>
  <c r="U54" i="1"/>
  <c r="U59" i="1"/>
  <c r="U63" i="1"/>
  <c r="U67" i="1"/>
  <c r="U34" i="3"/>
  <c r="U38" i="3"/>
  <c r="U42" i="3"/>
  <c r="U46" i="3"/>
  <c r="AI129" i="9"/>
  <c r="U33" i="3"/>
  <c r="U37" i="3"/>
  <c r="U41" i="3"/>
  <c r="U45" i="3"/>
  <c r="D74" i="1"/>
  <c r="P43" i="5"/>
  <c r="P36" i="5"/>
  <c r="E66" i="1"/>
  <c r="E60" i="1"/>
  <c r="E54" i="1"/>
  <c r="E49" i="1"/>
  <c r="E41" i="1"/>
  <c r="I71" i="1"/>
  <c r="M56" i="1"/>
  <c r="M47" i="1"/>
  <c r="M72" i="1"/>
  <c r="C34" i="3"/>
  <c r="E40" i="5"/>
  <c r="I40" i="5"/>
  <c r="E48" i="5"/>
  <c r="I48" i="5"/>
  <c r="M49" i="5"/>
  <c r="M41" i="5"/>
  <c r="M33" i="5"/>
  <c r="P48" i="5"/>
  <c r="P39" i="5"/>
  <c r="T66" i="1"/>
  <c r="T58" i="1"/>
  <c r="T49" i="1"/>
  <c r="T41" i="1"/>
  <c r="AH7" i="9"/>
  <c r="AI43" i="9"/>
  <c r="N52" i="1"/>
  <c r="P47" i="3"/>
  <c r="P43" i="3"/>
  <c r="P39" i="3"/>
  <c r="P35" i="3"/>
  <c r="N49" i="5"/>
  <c r="N44" i="5"/>
  <c r="N40" i="5"/>
  <c r="N33" i="5"/>
  <c r="N47" i="5"/>
  <c r="T47" i="3"/>
  <c r="T43" i="3"/>
  <c r="T39" i="3"/>
  <c r="U46" i="5"/>
  <c r="U42" i="5"/>
  <c r="U38" i="5"/>
  <c r="U35" i="5"/>
  <c r="V33" i="2"/>
  <c r="V37" i="2"/>
  <c r="V39" i="2"/>
  <c r="V45" i="2"/>
  <c r="V48" i="2"/>
  <c r="V50" i="2"/>
  <c r="V35" i="2"/>
  <c r="V38" i="2"/>
  <c r="T49" i="2"/>
  <c r="T35" i="2"/>
  <c r="T47" i="2"/>
  <c r="X46" i="9"/>
  <c r="J48" i="2"/>
  <c r="J49" i="2"/>
  <c r="J50" i="2"/>
  <c r="J41" i="2"/>
  <c r="H53" i="5"/>
  <c r="H52" i="5"/>
  <c r="D53" i="5"/>
  <c r="AB46" i="9"/>
  <c r="N42" i="2"/>
  <c r="N48" i="2"/>
  <c r="N36" i="2"/>
  <c r="N50" i="2"/>
  <c r="N34" i="2"/>
  <c r="N41" i="2"/>
  <c r="N49" i="2"/>
  <c r="N37" i="2"/>
  <c r="N44" i="2"/>
  <c r="N43" i="2"/>
  <c r="N38" i="2"/>
  <c r="N35" i="2"/>
  <c r="O54" i="5"/>
  <c r="T46" i="9"/>
  <c r="F40" i="2"/>
  <c r="F36" i="2"/>
  <c r="F42" i="2"/>
  <c r="F50" i="2"/>
  <c r="F43" i="2"/>
  <c r="F49" i="2"/>
  <c r="F46" i="2"/>
  <c r="F45" i="2"/>
  <c r="F34" i="2"/>
  <c r="F35" i="2"/>
  <c r="Q50" i="2"/>
  <c r="Q40" i="2"/>
  <c r="Q49" i="2"/>
  <c r="Q39" i="2"/>
  <c r="F33" i="2"/>
  <c r="T33" i="2"/>
  <c r="D54" i="5"/>
  <c r="X36" i="3"/>
  <c r="X46" i="3"/>
  <c r="X37" i="3"/>
  <c r="X33" i="3"/>
  <c r="X38" i="3"/>
  <c r="X44" i="3"/>
  <c r="X41" i="3"/>
  <c r="X42" i="3"/>
  <c r="X34" i="3"/>
  <c r="X48" i="3" s="1"/>
  <c r="X40" i="3"/>
  <c r="X45" i="3"/>
  <c r="X38" i="5"/>
  <c r="X43" i="5"/>
  <c r="X48" i="5"/>
  <c r="X34" i="5"/>
  <c r="X39" i="5"/>
  <c r="X44" i="5"/>
  <c r="X50" i="5"/>
  <c r="X35" i="5"/>
  <c r="X40" i="5"/>
  <c r="X46" i="5"/>
  <c r="X51" i="5"/>
  <c r="X54" i="5" s="1"/>
  <c r="X36" i="5"/>
  <c r="X42" i="5"/>
  <c r="X47" i="5"/>
  <c r="X46" i="1"/>
  <c r="X73" i="1"/>
  <c r="X63" i="1"/>
  <c r="X74" i="1"/>
  <c r="X50" i="1"/>
  <c r="X67" i="1"/>
  <c r="X71" i="1"/>
  <c r="X54" i="1"/>
  <c r="X42" i="1"/>
  <c r="X59" i="1"/>
  <c r="W49" i="1"/>
  <c r="W73" i="1"/>
  <c r="W54" i="1"/>
  <c r="W74" i="1"/>
  <c r="W61" i="1"/>
  <c r="W44" i="1"/>
  <c r="W66" i="1"/>
  <c r="W45" i="1"/>
  <c r="W50" i="1"/>
  <c r="W57" i="1"/>
  <c r="W62" i="1"/>
  <c r="W67" i="1"/>
  <c r="W71" i="1"/>
  <c r="W41" i="1"/>
  <c r="W46" i="1"/>
  <c r="W52" i="1"/>
  <c r="W58" i="1"/>
  <c r="W63" i="1"/>
  <c r="W69" i="1"/>
  <c r="W72" i="1"/>
  <c r="W42" i="1"/>
  <c r="W48" i="1"/>
  <c r="W53" i="1"/>
  <c r="W59" i="1"/>
  <c r="W65" i="1"/>
  <c r="X35" i="3"/>
  <c r="X39" i="3"/>
  <c r="X43" i="3"/>
  <c r="W33" i="3"/>
  <c r="W37" i="3"/>
  <c r="W41" i="3"/>
  <c r="W45" i="3"/>
  <c r="W34" i="3"/>
  <c r="W38" i="3"/>
  <c r="W42" i="3"/>
  <c r="W46" i="3"/>
  <c r="W35" i="3"/>
  <c r="W39" i="3"/>
  <c r="W43" i="3"/>
  <c r="W47" i="3"/>
  <c r="W36" i="3"/>
  <c r="W40" i="3"/>
  <c r="X33" i="5"/>
  <c r="X37" i="5"/>
  <c r="X41" i="5"/>
  <c r="X45" i="5"/>
  <c r="W35" i="5"/>
  <c r="W53" i="5" s="1"/>
  <c r="W39" i="5"/>
  <c r="W43" i="5"/>
  <c r="W47" i="5"/>
  <c r="W51" i="5"/>
  <c r="W36" i="5"/>
  <c r="W40" i="5"/>
  <c r="W44" i="5"/>
  <c r="W48" i="5"/>
  <c r="W33" i="5"/>
  <c r="W37" i="5"/>
  <c r="W41" i="5"/>
  <c r="W45" i="5"/>
  <c r="W49" i="5"/>
  <c r="W34" i="5"/>
  <c r="W38" i="5"/>
  <c r="W42" i="5"/>
  <c r="W46" i="5"/>
  <c r="X43" i="1"/>
  <c r="X51" i="1"/>
  <c r="X60" i="1"/>
  <c r="X68" i="1"/>
  <c r="X44" i="1"/>
  <c r="X48" i="1"/>
  <c r="X52" i="1"/>
  <c r="X57" i="1"/>
  <c r="X61" i="1"/>
  <c r="X65" i="1"/>
  <c r="X69" i="1"/>
  <c r="X47" i="1"/>
  <c r="X56" i="1"/>
  <c r="X64" i="1"/>
  <c r="X72" i="1"/>
  <c r="X41" i="1"/>
  <c r="X45" i="1"/>
  <c r="X49" i="1"/>
  <c r="X53" i="1"/>
  <c r="X58" i="1"/>
  <c r="X62" i="1"/>
  <c r="W43" i="1"/>
  <c r="W47" i="1"/>
  <c r="W51" i="1"/>
  <c r="W56" i="1"/>
  <c r="W60" i="1"/>
  <c r="W64" i="1"/>
  <c r="F47" i="2"/>
  <c r="F38" i="2"/>
  <c r="L58" i="1"/>
  <c r="L41" i="1"/>
  <c r="K22" i="2"/>
  <c r="Y43" i="9"/>
  <c r="H50" i="1"/>
  <c r="H53" i="1"/>
  <c r="H52" i="1"/>
  <c r="H46" i="1"/>
  <c r="H59" i="1"/>
  <c r="H48" i="1"/>
  <c r="H72" i="1"/>
  <c r="L46" i="1"/>
  <c r="L53" i="1"/>
  <c r="L70" i="1" s="1"/>
  <c r="H54" i="1"/>
  <c r="C22" i="2"/>
  <c r="C46" i="2" s="1"/>
  <c r="M22" i="2"/>
  <c r="M33" i="2" s="1"/>
  <c r="AA43" i="9"/>
  <c r="L54" i="1"/>
  <c r="L48" i="1"/>
  <c r="L65" i="1"/>
  <c r="L51" i="1"/>
  <c r="L72" i="1"/>
  <c r="L62" i="1"/>
  <c r="L67" i="1"/>
  <c r="L63" i="1"/>
  <c r="L52" i="1"/>
  <c r="Z7" i="9"/>
  <c r="L56" i="1"/>
  <c r="L43" i="1"/>
  <c r="L73" i="1"/>
  <c r="L49" i="1"/>
  <c r="L42" i="1"/>
  <c r="L61" i="1"/>
  <c r="L47" i="1"/>
  <c r="L64" i="1"/>
  <c r="L59" i="1"/>
  <c r="L66" i="1"/>
  <c r="L74" i="1"/>
  <c r="T41" i="2"/>
  <c r="T40" i="2"/>
  <c r="T34" i="2"/>
  <c r="T36" i="2"/>
  <c r="T42" i="2"/>
  <c r="T45" i="2"/>
  <c r="T44" i="2"/>
  <c r="T38" i="2"/>
  <c r="T43" i="2"/>
  <c r="AH46" i="9"/>
  <c r="T37" i="2"/>
  <c r="T39" i="2"/>
  <c r="T46" i="2"/>
  <c r="T48" i="2"/>
  <c r="L60" i="1"/>
  <c r="F48" i="2"/>
  <c r="F39" i="2"/>
  <c r="F37" i="2"/>
  <c r="F41" i="2"/>
  <c r="V53" i="5"/>
  <c r="O22" i="2"/>
  <c r="O33" i="2" s="1"/>
  <c r="AC43" i="9"/>
  <c r="G22" i="2"/>
  <c r="G33" i="2" s="1"/>
  <c r="U43" i="9"/>
  <c r="E41" i="2"/>
  <c r="E48" i="2"/>
  <c r="S46" i="9"/>
  <c r="E45" i="2"/>
  <c r="E43" i="2"/>
  <c r="E47" i="2"/>
  <c r="E33" i="2"/>
  <c r="Q45" i="2"/>
  <c r="Q42" i="2"/>
  <c r="N47" i="2"/>
  <c r="N39" i="2"/>
  <c r="N45" i="2"/>
  <c r="N40" i="2"/>
  <c r="N33" i="2"/>
  <c r="J34" i="2"/>
  <c r="J37" i="2"/>
  <c r="Q33" i="2"/>
  <c r="V49" i="2"/>
  <c r="V40" i="2"/>
  <c r="B61" i="1"/>
  <c r="B52" i="1"/>
  <c r="C64" i="1"/>
  <c r="C56" i="1"/>
  <c r="E43" i="1"/>
  <c r="E56" i="1"/>
  <c r="E67" i="1"/>
  <c r="E47" i="1"/>
  <c r="E51" i="1"/>
  <c r="E63" i="1"/>
  <c r="Q129" i="9"/>
  <c r="B44" i="3"/>
  <c r="B40" i="3"/>
  <c r="B36" i="3"/>
  <c r="B47" i="3"/>
  <c r="B43" i="3"/>
  <c r="B39" i="3"/>
  <c r="B35" i="3"/>
  <c r="B45" i="3"/>
  <c r="B41" i="3"/>
  <c r="B37" i="3"/>
  <c r="B33" i="3"/>
  <c r="K38" i="3"/>
  <c r="C43" i="1"/>
  <c r="C49" i="1"/>
  <c r="C53" i="1"/>
  <c r="C58" i="1"/>
  <c r="C62" i="1"/>
  <c r="C66" i="1"/>
  <c r="C42" i="1"/>
  <c r="C48" i="1"/>
  <c r="C52" i="1"/>
  <c r="C57" i="1"/>
  <c r="C61" i="1"/>
  <c r="C65" i="1"/>
  <c r="Q7" i="9"/>
  <c r="B46" i="1"/>
  <c r="B67" i="1"/>
  <c r="B43" i="1"/>
  <c r="B66" i="1"/>
  <c r="F51" i="5"/>
  <c r="F49" i="5"/>
  <c r="F45" i="5"/>
  <c r="F43" i="5"/>
  <c r="F41" i="5"/>
  <c r="F38" i="5"/>
  <c r="F44" i="5"/>
  <c r="F40" i="5"/>
  <c r="F39" i="5"/>
  <c r="F37" i="5"/>
  <c r="F33" i="5"/>
  <c r="F48" i="5"/>
  <c r="F36" i="5"/>
  <c r="F35" i="5"/>
  <c r="T88" i="9"/>
  <c r="F46" i="5"/>
  <c r="T45" i="1"/>
  <c r="T62" i="1"/>
  <c r="T50" i="1"/>
  <c r="T67" i="1"/>
  <c r="T42" i="1"/>
  <c r="T59" i="1"/>
  <c r="T68" i="1"/>
  <c r="L48" i="5"/>
  <c r="L52" i="5"/>
  <c r="L40" i="5"/>
  <c r="K64" i="1"/>
  <c r="K60" i="1"/>
  <c r="K56" i="1"/>
  <c r="K51" i="1"/>
  <c r="K47" i="1"/>
  <c r="K41" i="1"/>
  <c r="P53" i="1"/>
  <c r="P49" i="1"/>
  <c r="E33" i="3"/>
  <c r="J33" i="3"/>
  <c r="J40" i="3"/>
  <c r="E47" i="3"/>
  <c r="M44" i="3"/>
  <c r="M40" i="3"/>
  <c r="B41" i="5"/>
  <c r="B46" i="5"/>
  <c r="B47" i="5"/>
  <c r="B33" i="5"/>
  <c r="G33" i="5"/>
  <c r="K34" i="5"/>
  <c r="K35" i="5"/>
  <c r="J37" i="5"/>
  <c r="G39" i="5"/>
  <c r="G40" i="5"/>
  <c r="G41" i="5"/>
  <c r="E42" i="5"/>
  <c r="K42" i="5"/>
  <c r="K43" i="5"/>
  <c r="G44" i="5"/>
  <c r="G45" i="5"/>
  <c r="K47" i="5"/>
  <c r="K50" i="5"/>
  <c r="N43" i="5"/>
  <c r="N37" i="5"/>
  <c r="M38" i="5"/>
  <c r="M37" i="5"/>
  <c r="I50" i="5"/>
  <c r="I54" i="5" s="1"/>
  <c r="I44" i="5"/>
  <c r="I42" i="5"/>
  <c r="R42" i="1"/>
  <c r="R70" i="1" s="1"/>
  <c r="R50" i="1"/>
  <c r="R59" i="1"/>
  <c r="R67" i="1"/>
  <c r="R45" i="1"/>
  <c r="R53" i="1"/>
  <c r="R62" i="1"/>
  <c r="R68" i="1"/>
  <c r="AF7" i="9"/>
  <c r="R41" i="1"/>
  <c r="R49" i="1"/>
  <c r="R58" i="1"/>
  <c r="R66" i="1"/>
  <c r="T33" i="3"/>
  <c r="T38" i="3"/>
  <c r="T44" i="3"/>
  <c r="T34" i="3"/>
  <c r="T40" i="3"/>
  <c r="T45" i="3"/>
  <c r="AH129" i="9"/>
  <c r="T35" i="3"/>
  <c r="T37" i="3"/>
  <c r="T42" i="3"/>
  <c r="U44" i="5"/>
  <c r="N35" i="5"/>
  <c r="N39" i="5"/>
  <c r="N45" i="5"/>
  <c r="Y88" i="9"/>
  <c r="K46" i="5"/>
  <c r="K39" i="5"/>
  <c r="E46" i="5"/>
  <c r="E36" i="5"/>
  <c r="E34" i="5"/>
  <c r="E53" i="5" s="1"/>
  <c r="Y7" i="9"/>
  <c r="R63" i="1"/>
  <c r="R72" i="1"/>
  <c r="T41" i="3"/>
  <c r="G66" i="1"/>
  <c r="G62" i="1"/>
  <c r="G58" i="1"/>
  <c r="G53" i="1"/>
  <c r="G49" i="1"/>
  <c r="G43" i="1"/>
  <c r="K65" i="1"/>
  <c r="K61" i="1"/>
  <c r="K57" i="1"/>
  <c r="K52" i="1"/>
  <c r="K48" i="1"/>
  <c r="P59" i="1"/>
  <c r="P54" i="1"/>
  <c r="E36" i="3"/>
  <c r="J37" i="3"/>
  <c r="J39" i="3"/>
  <c r="J42" i="3"/>
  <c r="J45" i="3"/>
  <c r="J47" i="3"/>
  <c r="K33" i="5"/>
  <c r="N46" i="5"/>
  <c r="N38" i="5"/>
  <c r="N51" i="5"/>
  <c r="N54" i="5" s="1"/>
  <c r="B35" i="5"/>
  <c r="B50" i="5"/>
  <c r="B54" i="5" s="1"/>
  <c r="B48" i="5"/>
  <c r="B43" i="5"/>
  <c r="B39" i="5"/>
  <c r="X88" i="9"/>
  <c r="J48" i="5"/>
  <c r="J40" i="5"/>
  <c r="J36" i="5"/>
  <c r="J34" i="5"/>
  <c r="J33" i="5"/>
  <c r="G37" i="5"/>
  <c r="G35" i="5"/>
  <c r="AD88" i="9"/>
  <c r="T72" i="1"/>
  <c r="T36" i="3"/>
  <c r="AI88" i="9"/>
  <c r="U47" i="5"/>
  <c r="U36" i="5"/>
  <c r="U41" i="5"/>
  <c r="U48" i="5"/>
  <c r="U50" i="5"/>
  <c r="U37" i="5"/>
  <c r="U43" i="5"/>
  <c r="U49" i="5"/>
  <c r="U51" i="5"/>
  <c r="U34" i="5"/>
  <c r="U52" i="5" s="1"/>
  <c r="U40" i="5"/>
  <c r="U45" i="5"/>
  <c r="R46" i="5"/>
  <c r="R42" i="5"/>
  <c r="R36" i="5"/>
  <c r="S69" i="1"/>
  <c r="S64" i="1"/>
  <c r="S60" i="1"/>
  <c r="S56" i="1"/>
  <c r="S51" i="1"/>
  <c r="S47" i="1"/>
  <c r="S44" i="1"/>
  <c r="S22" i="2"/>
  <c r="S41" i="2" s="1"/>
  <c r="S46" i="5"/>
  <c r="S42" i="5"/>
  <c r="S38" i="5"/>
  <c r="S34" i="5"/>
  <c r="S50" i="5"/>
  <c r="S54" i="5" s="1"/>
  <c r="U65" i="1"/>
  <c r="U53" i="1"/>
  <c r="U41" i="1"/>
  <c r="AG88" i="9"/>
  <c r="U68" i="1"/>
  <c r="U58" i="1"/>
  <c r="U48" i="1"/>
  <c r="S39" i="5"/>
  <c r="S35" i="5"/>
  <c r="X53" i="5"/>
  <c r="W70" i="1"/>
  <c r="S33" i="2"/>
  <c r="S47" i="2"/>
  <c r="S34" i="2"/>
  <c r="S35" i="2"/>
  <c r="S44" i="2"/>
  <c r="S43" i="2"/>
  <c r="S50" i="2"/>
  <c r="S38" i="2"/>
  <c r="S45" i="2"/>
  <c r="M43" i="2"/>
  <c r="M50" i="2"/>
  <c r="M48" i="2"/>
  <c r="M47" i="2"/>
  <c r="M40" i="2"/>
  <c r="M45" i="2"/>
  <c r="M36" i="2"/>
  <c r="M42" i="2"/>
  <c r="O38" i="2"/>
  <c r="O49" i="2"/>
  <c r="O34" i="2"/>
  <c r="C33" i="2"/>
  <c r="U53" i="5"/>
  <c r="K44" i="2"/>
  <c r="K36" i="2"/>
  <c r="K38" i="2"/>
  <c r="K34" i="2"/>
  <c r="Y46" i="9"/>
  <c r="K41" i="2"/>
  <c r="K49" i="2"/>
  <c r="K50" i="2"/>
  <c r="K47" i="2"/>
  <c r="K43" i="2"/>
  <c r="K42" i="2"/>
  <c r="K45" i="2"/>
  <c r="K37" i="2"/>
  <c r="K48" i="2"/>
  <c r="K35" i="2"/>
  <c r="K40" i="2"/>
  <c r="K39" i="2"/>
  <c r="K46" i="2"/>
  <c r="G46" i="2"/>
  <c r="G47" i="2"/>
  <c r="G37" i="2"/>
  <c r="G36" i="2"/>
  <c r="G39" i="2"/>
  <c r="G42" i="2"/>
  <c r="G41" i="2"/>
  <c r="G34" i="2"/>
  <c r="G44" i="2"/>
  <c r="G35" i="2"/>
  <c r="G45" i="2"/>
  <c r="G43" i="2"/>
  <c r="U46" i="9"/>
  <c r="G48" i="2"/>
  <c r="G49" i="2"/>
  <c r="G40" i="2"/>
  <c r="G38" i="2"/>
  <c r="G50" i="2"/>
  <c r="C38" i="2"/>
  <c r="C48" i="2"/>
  <c r="C45" i="2"/>
  <c r="C34" i="2"/>
  <c r="C42" i="2"/>
  <c r="C47" i="2"/>
  <c r="C49" i="2"/>
  <c r="C44" i="2"/>
  <c r="C35" i="2"/>
  <c r="C41" i="2"/>
  <c r="C40" i="2"/>
  <c r="C39" i="2"/>
  <c r="C43" i="2"/>
  <c r="C36" i="2"/>
  <c r="C37" i="2"/>
  <c r="C50" i="2"/>
  <c r="K33" i="2"/>
  <c r="K51" i="2"/>
  <c r="I52" i="1" l="1"/>
  <c r="N62" i="1"/>
  <c r="P63" i="1"/>
  <c r="P58" i="1"/>
  <c r="B62" i="1"/>
  <c r="H49" i="1"/>
  <c r="I53" i="1"/>
  <c r="P50" i="1"/>
  <c r="P43" i="1"/>
  <c r="B49" i="1"/>
  <c r="B50" i="1"/>
  <c r="H43" i="1"/>
  <c r="H70" i="1" s="1"/>
  <c r="H63" i="1"/>
  <c r="H62" i="1"/>
  <c r="H71" i="1"/>
  <c r="N48" i="1"/>
  <c r="I72" i="1"/>
  <c r="M43" i="1"/>
  <c r="M46" i="1"/>
  <c r="M52" i="1"/>
  <c r="I61" i="1"/>
  <c r="B65" i="1"/>
  <c r="B48" i="1"/>
  <c r="G61" i="1"/>
  <c r="G52" i="1"/>
  <c r="G42" i="1"/>
  <c r="G73" i="1"/>
  <c r="P57" i="1"/>
  <c r="I51" i="1"/>
  <c r="P73" i="1"/>
  <c r="I42" i="1"/>
  <c r="H57" i="1"/>
  <c r="H58" i="1"/>
  <c r="B72" i="1"/>
  <c r="B57" i="1"/>
  <c r="I43" i="1"/>
  <c r="N46" i="1"/>
  <c r="H67" i="1"/>
  <c r="H61" i="1"/>
  <c r="P67" i="1"/>
  <c r="P62" i="1"/>
  <c r="B58" i="1"/>
  <c r="B59" i="1"/>
  <c r="H60" i="1"/>
  <c r="H64" i="1"/>
  <c r="H56" i="1"/>
  <c r="H42" i="1"/>
  <c r="H65" i="1"/>
  <c r="M64" i="1"/>
  <c r="I59" i="1"/>
  <c r="M53" i="1"/>
  <c r="M54" i="1"/>
  <c r="I63" i="1"/>
  <c r="W7" i="9"/>
  <c r="B73" i="1"/>
  <c r="B56" i="1"/>
  <c r="G64" i="1"/>
  <c r="G56" i="1"/>
  <c r="G47" i="1"/>
  <c r="G71" i="1"/>
  <c r="N57" i="1"/>
  <c r="I47" i="1"/>
  <c r="I62" i="1"/>
  <c r="B63" i="1"/>
  <c r="H66" i="1"/>
  <c r="I58" i="1"/>
  <c r="P46" i="1"/>
  <c r="P66" i="1"/>
  <c r="B53" i="1"/>
  <c r="B70" i="1" s="1"/>
  <c r="B54" i="1"/>
  <c r="H73" i="1"/>
  <c r="H47" i="1"/>
  <c r="V7" i="9"/>
  <c r="H51" i="1"/>
  <c r="N42" i="1"/>
  <c r="I64" i="1"/>
  <c r="M49" i="1"/>
  <c r="M50" i="1"/>
  <c r="B74" i="1"/>
  <c r="B51" i="1"/>
  <c r="G63" i="1"/>
  <c r="G54" i="1"/>
  <c r="G70" i="1" s="1"/>
  <c r="G46" i="1"/>
  <c r="G72" i="1"/>
  <c r="E45" i="3"/>
  <c r="K46" i="3"/>
  <c r="K35" i="3"/>
  <c r="K47" i="3"/>
  <c r="N40" i="3"/>
  <c r="C35" i="3"/>
  <c r="C47" i="3"/>
  <c r="I45" i="3"/>
  <c r="Q48" i="3"/>
  <c r="E42" i="3"/>
  <c r="E39" i="3"/>
  <c r="K36" i="3"/>
  <c r="C46" i="3"/>
  <c r="K39" i="3"/>
  <c r="N43" i="3"/>
  <c r="C39" i="3"/>
  <c r="S48" i="3"/>
  <c r="D35" i="3"/>
  <c r="I41" i="3"/>
  <c r="P46" i="3"/>
  <c r="K37" i="3"/>
  <c r="E37" i="3"/>
  <c r="K44" i="3"/>
  <c r="Y129" i="9"/>
  <c r="C42" i="3"/>
  <c r="K41" i="3"/>
  <c r="N39" i="3"/>
  <c r="C41" i="3"/>
  <c r="I35" i="3"/>
  <c r="P38" i="3"/>
  <c r="U40" i="3"/>
  <c r="K34" i="3"/>
  <c r="K48" i="3" s="1"/>
  <c r="K42" i="3"/>
  <c r="AB129" i="9"/>
  <c r="C38" i="3"/>
  <c r="K43" i="3"/>
  <c r="N35" i="3"/>
  <c r="C43" i="3"/>
  <c r="I36" i="3"/>
  <c r="R45" i="3"/>
  <c r="U35" i="3"/>
  <c r="U41" i="2"/>
  <c r="U50" i="2"/>
  <c r="U36" i="2"/>
  <c r="U45" i="2"/>
  <c r="U39" i="2"/>
  <c r="U46" i="2"/>
  <c r="U35" i="2"/>
  <c r="U49" i="2"/>
  <c r="U34" i="2"/>
  <c r="U47" i="2"/>
  <c r="U33" i="2"/>
  <c r="U42" i="2"/>
  <c r="U37" i="2"/>
  <c r="U43" i="2"/>
  <c r="AI46" i="9"/>
  <c r="U40" i="2"/>
  <c r="U48" i="2"/>
  <c r="U44" i="2"/>
  <c r="U38" i="2"/>
  <c r="O39" i="2"/>
  <c r="O40" i="2"/>
  <c r="O45" i="2"/>
  <c r="M41" i="2"/>
  <c r="AA46" i="9"/>
  <c r="M44" i="2"/>
  <c r="J53" i="5"/>
  <c r="J45" i="2"/>
  <c r="Q41" i="2"/>
  <c r="Q38" i="2"/>
  <c r="J35" i="2"/>
  <c r="J43" i="2"/>
  <c r="I65" i="1"/>
  <c r="I73" i="1"/>
  <c r="V44" i="2"/>
  <c r="C63" i="1"/>
  <c r="C46" i="1"/>
  <c r="F62" i="1"/>
  <c r="F56" i="1"/>
  <c r="F49" i="1"/>
  <c r="F41" i="1"/>
  <c r="I54" i="1"/>
  <c r="F71" i="1"/>
  <c r="M41" i="1"/>
  <c r="N54" i="1"/>
  <c r="N73" i="1"/>
  <c r="P74" i="1"/>
  <c r="Q66" i="1"/>
  <c r="Q60" i="1"/>
  <c r="Q53" i="1"/>
  <c r="Q70" i="1" s="1"/>
  <c r="Q47" i="1"/>
  <c r="Q73" i="1"/>
  <c r="I39" i="3"/>
  <c r="M38" i="3"/>
  <c r="P42" i="3"/>
  <c r="P34" i="3"/>
  <c r="C41" i="5"/>
  <c r="C47" i="5"/>
  <c r="C54" i="5" s="1"/>
  <c r="G50" i="5"/>
  <c r="Q51" i="5"/>
  <c r="Q45" i="5"/>
  <c r="Q39" i="5"/>
  <c r="Q33" i="5"/>
  <c r="N51" i="2"/>
  <c r="O42" i="2"/>
  <c r="O37" i="2"/>
  <c r="O44" i="2"/>
  <c r="T48" i="3"/>
  <c r="Q43" i="2"/>
  <c r="Q37" i="2"/>
  <c r="Q34" i="2"/>
  <c r="J47" i="2"/>
  <c r="J38" i="2"/>
  <c r="C60" i="1"/>
  <c r="C41" i="1"/>
  <c r="C70" i="1" s="1"/>
  <c r="F67" i="1"/>
  <c r="F61" i="1"/>
  <c r="F54" i="1"/>
  <c r="F48" i="1"/>
  <c r="I67" i="1"/>
  <c r="I50" i="1"/>
  <c r="F72" i="1"/>
  <c r="M71" i="1"/>
  <c r="N66" i="1"/>
  <c r="N51" i="1"/>
  <c r="N74" i="1"/>
  <c r="N69" i="1"/>
  <c r="M33" i="3"/>
  <c r="P41" i="3"/>
  <c r="P33" i="3"/>
  <c r="Q50" i="5"/>
  <c r="Q44" i="5"/>
  <c r="Q38" i="5"/>
  <c r="O46" i="2"/>
  <c r="O48" i="2"/>
  <c r="O50" i="2"/>
  <c r="AC46" i="9"/>
  <c r="O41" i="2"/>
  <c r="O51" i="2" s="1"/>
  <c r="O43" i="2"/>
  <c r="M35" i="2"/>
  <c r="M39" i="2"/>
  <c r="M49" i="2"/>
  <c r="Q48" i="2"/>
  <c r="J33" i="2"/>
  <c r="Q47" i="2"/>
  <c r="AE46" i="9"/>
  <c r="J39" i="2"/>
  <c r="J36" i="2"/>
  <c r="S43" i="9"/>
  <c r="J40" i="2"/>
  <c r="C59" i="1"/>
  <c r="D53" i="1"/>
  <c r="D70" i="1" s="1"/>
  <c r="F66" i="1"/>
  <c r="F60" i="1"/>
  <c r="F53" i="1"/>
  <c r="F47" i="1"/>
  <c r="I66" i="1"/>
  <c r="I49" i="1"/>
  <c r="F73" i="1"/>
  <c r="N64" i="1"/>
  <c r="N49" i="1"/>
  <c r="T7" i="9"/>
  <c r="G46" i="3"/>
  <c r="O45" i="3"/>
  <c r="P40" i="3"/>
  <c r="AD129" i="9"/>
  <c r="AA129" i="9"/>
  <c r="K36" i="5"/>
  <c r="K53" i="5" s="1"/>
  <c r="K41" i="5"/>
  <c r="Q49" i="5"/>
  <c r="Q43" i="5"/>
  <c r="Q37" i="5"/>
  <c r="B48" i="3"/>
  <c r="G51" i="2"/>
  <c r="O35" i="2"/>
  <c r="O47" i="2"/>
  <c r="O36" i="2"/>
  <c r="M37" i="2"/>
  <c r="M38" i="2"/>
  <c r="M34" i="2"/>
  <c r="U70" i="1"/>
  <c r="J42" i="2"/>
  <c r="Q35" i="2"/>
  <c r="Q44" i="2"/>
  <c r="Q36" i="2"/>
  <c r="J46" i="2"/>
  <c r="I46" i="1"/>
  <c r="I48" i="1"/>
  <c r="I70" i="1" s="1"/>
  <c r="B22" i="2"/>
  <c r="V41" i="2"/>
  <c r="C51" i="1"/>
  <c r="F64" i="1"/>
  <c r="F58" i="1"/>
  <c r="F51" i="1"/>
  <c r="F43" i="1"/>
  <c r="I60" i="1"/>
  <c r="I41" i="1"/>
  <c r="K58" i="1"/>
  <c r="K70" i="1" s="1"/>
  <c r="K43" i="1"/>
  <c r="G74" i="1"/>
  <c r="M60" i="1"/>
  <c r="M74" i="1"/>
  <c r="N60" i="1"/>
  <c r="N71" i="1"/>
  <c r="O72" i="1"/>
  <c r="Q68" i="1"/>
  <c r="Q62" i="1"/>
  <c r="Q56" i="1"/>
  <c r="Q49" i="1"/>
  <c r="Q41" i="1"/>
  <c r="Q45" i="1"/>
  <c r="I33" i="3"/>
  <c r="I38" i="3"/>
  <c r="D43" i="3"/>
  <c r="D48" i="3" s="1"/>
  <c r="M43" i="3"/>
  <c r="P45" i="3"/>
  <c r="P37" i="3"/>
  <c r="C33" i="5"/>
  <c r="C39" i="5"/>
  <c r="G46" i="5"/>
  <c r="N41" i="5"/>
  <c r="Q47" i="5"/>
  <c r="Q41" i="5"/>
  <c r="Q35" i="5"/>
  <c r="R40" i="3"/>
  <c r="S68" i="1"/>
  <c r="S52" i="1"/>
  <c r="S72" i="1"/>
  <c r="S36" i="5"/>
  <c r="X66" i="1"/>
  <c r="C67" i="1"/>
  <c r="C50" i="1"/>
  <c r="F50" i="1"/>
  <c r="N58" i="1"/>
  <c r="N72" i="1"/>
  <c r="M41" i="3"/>
  <c r="P44" i="3"/>
  <c r="AK46" i="9"/>
  <c r="W43" i="2"/>
  <c r="W37" i="2"/>
  <c r="W50" i="2"/>
  <c r="W45" i="2"/>
  <c r="W46" i="2"/>
  <c r="W39" i="2"/>
  <c r="W33" i="2"/>
  <c r="W42" i="2"/>
  <c r="W41" i="2"/>
  <c r="W35" i="2"/>
  <c r="W48" i="2"/>
  <c r="W38" i="2"/>
  <c r="W44" i="2"/>
  <c r="W47" i="2"/>
  <c r="W49" i="2"/>
  <c r="W36" i="2"/>
  <c r="W34" i="2"/>
  <c r="W40" i="2"/>
  <c r="Q53" i="5"/>
  <c r="S46" i="2"/>
  <c r="S37" i="2"/>
  <c r="S39" i="2"/>
  <c r="AG46" i="9"/>
  <c r="S49" i="2"/>
  <c r="B52" i="5"/>
  <c r="K54" i="5"/>
  <c r="L33" i="3"/>
  <c r="E35" i="3"/>
  <c r="F37" i="3"/>
  <c r="J43" i="3"/>
  <c r="L45" i="3"/>
  <c r="M46" i="3"/>
  <c r="M35" i="3"/>
  <c r="I34" i="5"/>
  <c r="I53" i="5" s="1"/>
  <c r="K37" i="5"/>
  <c r="C40" i="5"/>
  <c r="C44" i="5"/>
  <c r="K45" i="5"/>
  <c r="G47" i="5"/>
  <c r="C49" i="5"/>
  <c r="G51" i="5"/>
  <c r="M34" i="5"/>
  <c r="M53" i="5" s="1"/>
  <c r="R43" i="5"/>
  <c r="R33" i="5"/>
  <c r="T39" i="5"/>
  <c r="B53" i="5"/>
  <c r="R40" i="5"/>
  <c r="R50" i="5"/>
  <c r="S42" i="2"/>
  <c r="S48" i="2"/>
  <c r="S40" i="2"/>
  <c r="S36" i="2"/>
  <c r="Q51" i="2"/>
  <c r="I22" i="2"/>
  <c r="J34" i="3"/>
  <c r="C36" i="3"/>
  <c r="F38" i="3"/>
  <c r="E43" i="3"/>
  <c r="J44" i="3"/>
  <c r="F47" i="3"/>
  <c r="N45" i="3"/>
  <c r="S129" i="9"/>
  <c r="P35" i="5"/>
  <c r="P52" i="5" s="1"/>
  <c r="Q54" i="5"/>
  <c r="V51" i="5"/>
  <c r="V52" i="5" s="1"/>
  <c r="X49" i="5"/>
  <c r="X52" i="5" s="1"/>
  <c r="F51" i="2"/>
  <c r="C51" i="2"/>
  <c r="F53" i="5"/>
  <c r="T51" i="2"/>
  <c r="X70" i="1"/>
  <c r="O52" i="5"/>
  <c r="L54" i="5"/>
  <c r="P22" i="2"/>
  <c r="L22" i="2"/>
  <c r="Z43" i="9"/>
  <c r="D22" i="2"/>
  <c r="R43" i="9"/>
  <c r="C72" i="1"/>
  <c r="C73" i="1"/>
  <c r="C74" i="1"/>
  <c r="P68" i="1"/>
  <c r="AD7" i="9"/>
  <c r="P42" i="1"/>
  <c r="P52" i="1"/>
  <c r="P61" i="1"/>
  <c r="U88" i="9"/>
  <c r="T54" i="5"/>
  <c r="E72" i="1"/>
  <c r="P72" i="1"/>
  <c r="E34" i="3"/>
  <c r="G34" i="3"/>
  <c r="L37" i="3"/>
  <c r="L48" i="3" s="1"/>
  <c r="E40" i="3"/>
  <c r="E41" i="3"/>
  <c r="E46" i="3"/>
  <c r="J46" i="3"/>
  <c r="N38" i="3"/>
  <c r="O48" i="3"/>
  <c r="G44" i="3"/>
  <c r="C34" i="5"/>
  <c r="G34" i="5"/>
  <c r="G53" i="5" s="1"/>
  <c r="C35" i="5"/>
  <c r="C36" i="5"/>
  <c r="C37" i="5"/>
  <c r="C38" i="5"/>
  <c r="K38" i="5"/>
  <c r="K40" i="5"/>
  <c r="C42" i="5"/>
  <c r="G42" i="5"/>
  <c r="C43" i="5"/>
  <c r="E44" i="5"/>
  <c r="E52" i="5" s="1"/>
  <c r="K44" i="5"/>
  <c r="C46" i="5"/>
  <c r="G48" i="5"/>
  <c r="K48" i="5"/>
  <c r="F50" i="5"/>
  <c r="F54" i="5" s="1"/>
  <c r="M50" i="5"/>
  <c r="M54" i="5" s="1"/>
  <c r="N48" i="5"/>
  <c r="N34" i="5"/>
  <c r="AB88" i="9"/>
  <c r="R44" i="3"/>
  <c r="R37" i="3"/>
  <c r="S74" i="1"/>
  <c r="T43" i="5"/>
  <c r="T33" i="5"/>
  <c r="U43" i="3"/>
  <c r="U36" i="3"/>
  <c r="W50" i="5"/>
  <c r="X47" i="2"/>
  <c r="X39" i="2"/>
  <c r="X50" i="2"/>
  <c r="X38" i="2"/>
  <c r="X49" i="2"/>
  <c r="X41" i="2"/>
  <c r="X33" i="2"/>
  <c r="X44" i="2"/>
  <c r="X36" i="2"/>
  <c r="AL46" i="9"/>
  <c r="X43" i="2"/>
  <c r="X35" i="2"/>
  <c r="X42" i="2"/>
  <c r="X34" i="2"/>
  <c r="X45" i="2"/>
  <c r="X37" i="2"/>
  <c r="X48" i="2"/>
  <c r="X40" i="2"/>
  <c r="X46" i="2"/>
  <c r="U54" i="5"/>
  <c r="I42" i="2"/>
  <c r="I50" i="2"/>
  <c r="I49" i="2"/>
  <c r="I34" i="2"/>
  <c r="I37" i="2"/>
  <c r="I44" i="2"/>
  <c r="I43" i="2"/>
  <c r="I46" i="2"/>
  <c r="I39" i="2"/>
  <c r="W46" i="9"/>
  <c r="I47" i="2"/>
  <c r="I38" i="2"/>
  <c r="I41" i="2"/>
  <c r="I33" i="2"/>
  <c r="I45" i="2"/>
  <c r="I48" i="2"/>
  <c r="I36" i="2"/>
  <c r="I40" i="2"/>
  <c r="I35" i="2"/>
  <c r="E35" i="2"/>
  <c r="E40" i="2"/>
  <c r="E38" i="2"/>
  <c r="E50" i="2"/>
  <c r="E42" i="2"/>
  <c r="E49" i="2"/>
  <c r="E34" i="2"/>
  <c r="E36" i="2"/>
  <c r="E37" i="2"/>
  <c r="E44" i="2"/>
  <c r="E46" i="2"/>
  <c r="E39" i="2"/>
  <c r="I52" i="5"/>
  <c r="F52" i="5"/>
  <c r="E70" i="1"/>
  <c r="M46" i="2"/>
  <c r="V42" i="2"/>
  <c r="V43" i="2"/>
  <c r="V36" i="2"/>
  <c r="AJ46" i="9"/>
  <c r="D49" i="2"/>
  <c r="D45" i="2"/>
  <c r="H22" i="2"/>
  <c r="M65" i="1"/>
  <c r="M57" i="1"/>
  <c r="M48" i="1"/>
  <c r="N67" i="1"/>
  <c r="N65" i="1"/>
  <c r="N63" i="1"/>
  <c r="N61" i="1"/>
  <c r="N59" i="1"/>
  <c r="N56" i="1"/>
  <c r="N53" i="1"/>
  <c r="N50" i="1"/>
  <c r="N47" i="1"/>
  <c r="N43" i="1"/>
  <c r="N41" i="1"/>
  <c r="P64" i="1"/>
  <c r="P60" i="1"/>
  <c r="P56" i="1"/>
  <c r="P51" i="1"/>
  <c r="P47" i="1"/>
  <c r="P41" i="1"/>
  <c r="P69" i="1"/>
  <c r="N68" i="1"/>
  <c r="I34" i="3"/>
  <c r="F35" i="3"/>
  <c r="J35" i="3"/>
  <c r="F36" i="3"/>
  <c r="J36" i="3"/>
  <c r="I37" i="3"/>
  <c r="G38" i="3"/>
  <c r="J38" i="3"/>
  <c r="F39" i="3"/>
  <c r="C40" i="3"/>
  <c r="C48" i="3" s="1"/>
  <c r="F40" i="3"/>
  <c r="F41" i="3"/>
  <c r="J41" i="3"/>
  <c r="F42" i="3"/>
  <c r="I42" i="3"/>
  <c r="I43" i="3"/>
  <c r="I44" i="3"/>
  <c r="F45" i="3"/>
  <c r="F46" i="3"/>
  <c r="I46" i="3"/>
  <c r="I47" i="3"/>
  <c r="M47" i="3"/>
  <c r="M45" i="3"/>
  <c r="M42" i="3"/>
  <c r="M39" i="3"/>
  <c r="M37" i="3"/>
  <c r="M34" i="3"/>
  <c r="N46" i="3"/>
  <c r="N42" i="3"/>
  <c r="N37" i="3"/>
  <c r="N34" i="3"/>
  <c r="K49" i="5"/>
  <c r="K52" i="5" s="1"/>
  <c r="J50" i="5"/>
  <c r="N42" i="5"/>
  <c r="N36" i="5"/>
  <c r="N53" i="5" s="1"/>
  <c r="R48" i="5"/>
  <c r="R44" i="5"/>
  <c r="R41" i="5"/>
  <c r="R39" i="5"/>
  <c r="R37" i="5"/>
  <c r="R34" i="5"/>
  <c r="R51" i="5"/>
  <c r="R54" i="5" s="1"/>
  <c r="R22" i="2"/>
  <c r="S67" i="1"/>
  <c r="S65" i="1"/>
  <c r="S62" i="1"/>
  <c r="S59" i="1"/>
  <c r="S57" i="1"/>
  <c r="S53" i="1"/>
  <c r="S50" i="1"/>
  <c r="S48" i="1"/>
  <c r="S45" i="1"/>
  <c r="S42" i="1"/>
  <c r="S48" i="5"/>
  <c r="S44" i="5"/>
  <c r="S41" i="5"/>
  <c r="S37" i="5"/>
  <c r="S33" i="5"/>
  <c r="S53" i="5" s="1"/>
  <c r="T49" i="5"/>
  <c r="T44" i="5"/>
  <c r="T40" i="5"/>
  <c r="T36" i="5"/>
  <c r="T53" i="5" s="1"/>
  <c r="V67" i="1"/>
  <c r="V70" i="1" s="1"/>
  <c r="V45" i="3"/>
  <c r="V48" i="3" s="1"/>
  <c r="AL7" i="9"/>
  <c r="AL129" i="9"/>
  <c r="W68" i="1"/>
  <c r="W44" i="3"/>
  <c r="W48" i="3" s="1"/>
  <c r="P48" i="3" l="1"/>
  <c r="G48" i="3"/>
  <c r="J51" i="2"/>
  <c r="R48" i="3"/>
  <c r="S51" i="2"/>
  <c r="Q52" i="5"/>
  <c r="M70" i="1"/>
  <c r="G54" i="5"/>
  <c r="B45" i="2"/>
  <c r="B35" i="2"/>
  <c r="B38" i="2"/>
  <c r="B44" i="2"/>
  <c r="B50" i="2"/>
  <c r="B42" i="2"/>
  <c r="B40" i="2"/>
  <c r="B41" i="2"/>
  <c r="B34" i="2"/>
  <c r="B46" i="2"/>
  <c r="B36" i="2"/>
  <c r="B39" i="2"/>
  <c r="B33" i="2"/>
  <c r="B51" i="2" s="1"/>
  <c r="B49" i="2"/>
  <c r="B48" i="2"/>
  <c r="B43" i="2"/>
  <c r="Q46" i="9"/>
  <c r="B47" i="2"/>
  <c r="B37" i="2"/>
  <c r="U51" i="2"/>
  <c r="G52" i="5"/>
  <c r="M51" i="2"/>
  <c r="V54" i="5"/>
  <c r="F70" i="1"/>
  <c r="M48" i="3"/>
  <c r="N48" i="3"/>
  <c r="U48" i="3"/>
  <c r="P53" i="5"/>
  <c r="W51" i="2"/>
  <c r="W54" i="5"/>
  <c r="W52" i="5"/>
  <c r="C53" i="5"/>
  <c r="C52" i="5"/>
  <c r="R46" i="9"/>
  <c r="D41" i="2"/>
  <c r="D40" i="2"/>
  <c r="D39" i="2"/>
  <c r="D46" i="2"/>
  <c r="D43" i="2"/>
  <c r="D42" i="2"/>
  <c r="D47" i="2"/>
  <c r="D50" i="2"/>
  <c r="D34" i="2"/>
  <c r="D38" i="2"/>
  <c r="D35" i="2"/>
  <c r="D48" i="2"/>
  <c r="D37" i="2"/>
  <c r="D36" i="2"/>
  <c r="D44" i="2"/>
  <c r="L37" i="2"/>
  <c r="Z46" i="9"/>
  <c r="L40" i="2"/>
  <c r="L39" i="2"/>
  <c r="L46" i="2"/>
  <c r="L43" i="2"/>
  <c r="L42" i="2"/>
  <c r="L45" i="2"/>
  <c r="L47" i="2"/>
  <c r="L41" i="2"/>
  <c r="L49" i="2"/>
  <c r="L50" i="2"/>
  <c r="L34" i="2"/>
  <c r="L38" i="2"/>
  <c r="L35" i="2"/>
  <c r="L48" i="2"/>
  <c r="L36" i="2"/>
  <c r="L44" i="2"/>
  <c r="M52" i="5"/>
  <c r="L33" i="2"/>
  <c r="N52" i="5"/>
  <c r="E48" i="3"/>
  <c r="P45" i="2"/>
  <c r="P46" i="2"/>
  <c r="P50" i="2"/>
  <c r="AD46" i="9"/>
  <c r="P40" i="2"/>
  <c r="P48" i="2"/>
  <c r="P41" i="2"/>
  <c r="P44" i="2"/>
  <c r="P33" i="2"/>
  <c r="P35" i="2"/>
  <c r="P47" i="2"/>
  <c r="P42" i="2"/>
  <c r="P37" i="2"/>
  <c r="P34" i="2"/>
  <c r="P36" i="2"/>
  <c r="P38" i="2"/>
  <c r="P43" i="2"/>
  <c r="P49" i="2"/>
  <c r="P39" i="2"/>
  <c r="D33" i="2"/>
  <c r="R40" i="2"/>
  <c r="R50" i="2"/>
  <c r="R34" i="2"/>
  <c r="R43" i="2"/>
  <c r="R35" i="2"/>
  <c r="R44" i="2"/>
  <c r="R39" i="2"/>
  <c r="R38" i="2"/>
  <c r="R47" i="2"/>
  <c r="R46" i="2"/>
  <c r="R41" i="2"/>
  <c r="AF46" i="9"/>
  <c r="R37" i="2"/>
  <c r="R48" i="2"/>
  <c r="R33" i="2"/>
  <c r="R49" i="2"/>
  <c r="R42" i="2"/>
  <c r="R36" i="2"/>
  <c r="R45" i="2"/>
  <c r="R52" i="5"/>
  <c r="R53" i="5"/>
  <c r="J54" i="5"/>
  <c r="J52" i="5"/>
  <c r="S52" i="5"/>
  <c r="S70" i="1"/>
  <c r="J48" i="3"/>
  <c r="I48" i="3"/>
  <c r="E51" i="2"/>
  <c r="I51" i="2"/>
  <c r="T52" i="5"/>
  <c r="H49" i="2"/>
  <c r="H45" i="2"/>
  <c r="H37" i="2"/>
  <c r="H44" i="2"/>
  <c r="H39" i="2"/>
  <c r="H46" i="2"/>
  <c r="H38" i="2"/>
  <c r="H47" i="2"/>
  <c r="H41" i="2"/>
  <c r="H36" i="2"/>
  <c r="H50" i="2"/>
  <c r="H33" i="2"/>
  <c r="H48" i="2"/>
  <c r="H43" i="2"/>
  <c r="H42" i="2"/>
  <c r="V46" i="9"/>
  <c r="H40" i="2"/>
  <c r="H34" i="2"/>
  <c r="H35" i="2"/>
  <c r="F48" i="3"/>
  <c r="P70" i="1"/>
  <c r="N70" i="1"/>
  <c r="V51" i="2"/>
  <c r="X51" i="2"/>
  <c r="D51" i="2" l="1"/>
  <c r="L51" i="2"/>
  <c r="P51" i="2"/>
  <c r="R51" i="2"/>
  <c r="H51" i="2"/>
</calcChain>
</file>

<file path=xl/sharedStrings.xml><?xml version="1.0" encoding="utf-8"?>
<sst xmlns="http://schemas.openxmlformats.org/spreadsheetml/2006/main" count="564" uniqueCount="233">
  <si>
    <t>　 歳 入 合 計</t>
  </si>
  <si>
    <t>一般財源(1～11）</t>
    <phoneticPr fontId="2"/>
  </si>
  <si>
    <t>９７（H9）</t>
    <phoneticPr fontId="2"/>
  </si>
  <si>
    <t>９６（H8）</t>
    <phoneticPr fontId="2"/>
  </si>
  <si>
    <t>９５（H7）</t>
    <phoneticPr fontId="2"/>
  </si>
  <si>
    <t>９４（H6）</t>
    <phoneticPr fontId="2"/>
  </si>
  <si>
    <t>９３（H5）</t>
    <phoneticPr fontId="2"/>
  </si>
  <si>
    <t>９２（H4）</t>
    <phoneticPr fontId="2"/>
  </si>
  <si>
    <t>９１（H3）</t>
    <phoneticPr fontId="2"/>
  </si>
  <si>
    <t>９０（H2）</t>
    <phoneticPr fontId="2"/>
  </si>
  <si>
    <t>８９（元）</t>
    <rPh sb="3" eb="4">
      <t>ガン</t>
    </rPh>
    <phoneticPr fontId="2"/>
  </si>
  <si>
    <t>依存財源（2～11+15+16+22）</t>
    <phoneticPr fontId="3"/>
  </si>
  <si>
    <t>自主財源（1+12+13+14+17～21）</t>
    <phoneticPr fontId="3"/>
  </si>
  <si>
    <t>収支状況</t>
    <rPh sb="0" eb="2">
      <t>シュウシ</t>
    </rPh>
    <rPh sb="2" eb="4">
      <t>ジョウキョウ</t>
    </rPh>
    <phoneticPr fontId="2"/>
  </si>
  <si>
    <t>物件等購入</t>
    <rPh sb="0" eb="3">
      <t>ブッケントウ</t>
    </rPh>
    <rPh sb="3" eb="5">
      <t>コウニュウ</t>
    </rPh>
    <phoneticPr fontId="2"/>
  </si>
  <si>
    <t>保証・補償</t>
    <rPh sb="0" eb="2">
      <t>ホショウ</t>
    </rPh>
    <rPh sb="3" eb="5">
      <t>ホショウ</t>
    </rPh>
    <phoneticPr fontId="2"/>
  </si>
  <si>
    <t>その他</t>
    <rPh sb="2" eb="3">
      <t>タ</t>
    </rPh>
    <phoneticPr fontId="2"/>
  </si>
  <si>
    <t>実質的なもの</t>
    <rPh sb="0" eb="3">
      <t>ジッシツテキ</t>
    </rPh>
    <phoneticPr fontId="2"/>
  </si>
  <si>
    <t>財政調整基金現在高</t>
    <rPh sb="0" eb="2">
      <t>ザイセイ</t>
    </rPh>
    <rPh sb="2" eb="4">
      <t>チョウセイ</t>
    </rPh>
    <rPh sb="4" eb="6">
      <t>キキン</t>
    </rPh>
    <rPh sb="6" eb="9">
      <t>ゲンザイダカ</t>
    </rPh>
    <phoneticPr fontId="2"/>
  </si>
  <si>
    <t>減債基金現在高</t>
    <rPh sb="0" eb="2">
      <t>ゲンサイ</t>
    </rPh>
    <rPh sb="2" eb="4">
      <t>キキン</t>
    </rPh>
    <rPh sb="4" eb="7">
      <t>ゲンザイダカ</t>
    </rPh>
    <phoneticPr fontId="2"/>
  </si>
  <si>
    <t>その他特定目的基金現在高</t>
    <rPh sb="0" eb="3">
      <t>ソノタ</t>
    </rPh>
    <rPh sb="3" eb="5">
      <t>トクテイ</t>
    </rPh>
    <rPh sb="5" eb="7">
      <t>モクテキ</t>
    </rPh>
    <rPh sb="7" eb="9">
      <t>キキン</t>
    </rPh>
    <rPh sb="9" eb="12">
      <t>ゲンザイダカ</t>
    </rPh>
    <phoneticPr fontId="2"/>
  </si>
  <si>
    <t>１歳入総額</t>
    <phoneticPr fontId="2"/>
  </si>
  <si>
    <t>２歳出総額</t>
    <phoneticPr fontId="2"/>
  </si>
  <si>
    <t>３歳入歳出差引</t>
    <phoneticPr fontId="2"/>
  </si>
  <si>
    <t>４翌年度繰越財源</t>
    <phoneticPr fontId="2"/>
  </si>
  <si>
    <t>５実質収支</t>
    <phoneticPr fontId="2"/>
  </si>
  <si>
    <t>６単年度収支</t>
    <phoneticPr fontId="2"/>
  </si>
  <si>
    <t>７積立金</t>
    <phoneticPr fontId="2"/>
  </si>
  <si>
    <t>８繰上償還金</t>
    <phoneticPr fontId="2"/>
  </si>
  <si>
    <t>９積立金取崩額</t>
    <phoneticPr fontId="2"/>
  </si>
  <si>
    <t>10実質単年度収支</t>
    <phoneticPr fontId="2"/>
  </si>
  <si>
    <t>12実質収支比率</t>
    <rPh sb="2" eb="4">
      <t>ジッシツ</t>
    </rPh>
    <rPh sb="4" eb="6">
      <t>シュウシ</t>
    </rPh>
    <rPh sb="6" eb="8">
      <t>ヒリツ</t>
    </rPh>
    <phoneticPr fontId="2"/>
  </si>
  <si>
    <t>13基準財政収入額</t>
    <rPh sb="2" eb="4">
      <t>キジュン</t>
    </rPh>
    <rPh sb="4" eb="6">
      <t>ザイセイ</t>
    </rPh>
    <rPh sb="6" eb="8">
      <t>シュウニュウ</t>
    </rPh>
    <rPh sb="8" eb="9">
      <t>ガク</t>
    </rPh>
    <phoneticPr fontId="2"/>
  </si>
  <si>
    <t>14基準財政需要額</t>
    <rPh sb="2" eb="4">
      <t>キジュン</t>
    </rPh>
    <rPh sb="4" eb="6">
      <t>ザイセイ</t>
    </rPh>
    <rPh sb="6" eb="8">
      <t>ジュヨウ</t>
    </rPh>
    <rPh sb="8" eb="9">
      <t>ガク</t>
    </rPh>
    <phoneticPr fontId="2"/>
  </si>
  <si>
    <t>15標準税収入額</t>
    <rPh sb="2" eb="4">
      <t>ヒョウジュン</t>
    </rPh>
    <rPh sb="4" eb="5">
      <t>ゼイ</t>
    </rPh>
    <rPh sb="5" eb="7">
      <t>シュウニュウ</t>
    </rPh>
    <rPh sb="7" eb="8">
      <t>ガク</t>
    </rPh>
    <phoneticPr fontId="2"/>
  </si>
  <si>
    <t>16標準財政規模</t>
    <rPh sb="2" eb="4">
      <t>ヒョウジュン</t>
    </rPh>
    <rPh sb="4" eb="6">
      <t>ザイセイ</t>
    </rPh>
    <rPh sb="6" eb="8">
      <t>キボ</t>
    </rPh>
    <phoneticPr fontId="2"/>
  </si>
  <si>
    <t>17財政力指数</t>
    <rPh sb="2" eb="5">
      <t>ザイセイリョク</t>
    </rPh>
    <rPh sb="5" eb="7">
      <t>シスウ</t>
    </rPh>
    <phoneticPr fontId="2"/>
  </si>
  <si>
    <t>18経常収支比率</t>
    <rPh sb="2" eb="4">
      <t>ケイジョウ</t>
    </rPh>
    <rPh sb="4" eb="6">
      <t>シュウシ</t>
    </rPh>
    <rPh sb="6" eb="8">
      <t>ヒリツ</t>
    </rPh>
    <phoneticPr fontId="2"/>
  </si>
  <si>
    <t>19公債費負担比率</t>
    <rPh sb="2" eb="5">
      <t>コウサイヒ</t>
    </rPh>
    <rPh sb="5" eb="7">
      <t>フタン</t>
    </rPh>
    <rPh sb="7" eb="9">
      <t>ヒリツ</t>
    </rPh>
    <phoneticPr fontId="2"/>
  </si>
  <si>
    <t>20公債費比率</t>
    <rPh sb="2" eb="5">
      <t>コウサイヒ</t>
    </rPh>
    <rPh sb="5" eb="7">
      <t>ヒリツ</t>
    </rPh>
    <phoneticPr fontId="2"/>
  </si>
  <si>
    <t>１市町村民税</t>
    <rPh sb="1" eb="4">
      <t>シチョウソン</t>
    </rPh>
    <rPh sb="4" eb="5">
      <t>ミン</t>
    </rPh>
    <rPh sb="5" eb="6">
      <t>ゼイ</t>
    </rPh>
    <phoneticPr fontId="2"/>
  </si>
  <si>
    <t xml:space="preserve">   個人均等割</t>
    <rPh sb="3" eb="5">
      <t>コジン</t>
    </rPh>
    <rPh sb="5" eb="8">
      <t>キントウワ</t>
    </rPh>
    <phoneticPr fontId="2"/>
  </si>
  <si>
    <t>　　所得割</t>
    <rPh sb="2" eb="4">
      <t>ショトク</t>
    </rPh>
    <rPh sb="4" eb="5">
      <t>ワ</t>
    </rPh>
    <phoneticPr fontId="2"/>
  </si>
  <si>
    <t>　　法人均等割</t>
    <rPh sb="2" eb="4">
      <t>ホウジン</t>
    </rPh>
    <rPh sb="4" eb="6">
      <t>キントウ</t>
    </rPh>
    <rPh sb="6" eb="7">
      <t>ワ</t>
    </rPh>
    <phoneticPr fontId="3"/>
  </si>
  <si>
    <t>　　法人税割</t>
    <rPh sb="2" eb="5">
      <t>ホウジンゼイ</t>
    </rPh>
    <rPh sb="5" eb="6">
      <t>ワ</t>
    </rPh>
    <phoneticPr fontId="3"/>
  </si>
  <si>
    <t>２固定資産税</t>
    <rPh sb="1" eb="3">
      <t>コテイ</t>
    </rPh>
    <rPh sb="3" eb="6">
      <t>シサンゼイ</t>
    </rPh>
    <phoneticPr fontId="2"/>
  </si>
  <si>
    <t>　　うち純固定資産税</t>
    <rPh sb="4" eb="5">
      <t>ジュン</t>
    </rPh>
    <rPh sb="5" eb="7">
      <t>コテイ</t>
    </rPh>
    <rPh sb="7" eb="10">
      <t>シサンゼイ</t>
    </rPh>
    <phoneticPr fontId="2"/>
  </si>
  <si>
    <t>３軽自動車税</t>
    <rPh sb="1" eb="2">
      <t>ケイ</t>
    </rPh>
    <rPh sb="2" eb="5">
      <t>ジドウシャ</t>
    </rPh>
    <rPh sb="5" eb="6">
      <t>ゼイ</t>
    </rPh>
    <phoneticPr fontId="3"/>
  </si>
  <si>
    <t>４市町村たばこ税</t>
    <rPh sb="1" eb="4">
      <t>シチョウソン</t>
    </rPh>
    <rPh sb="7" eb="8">
      <t>ゼイ</t>
    </rPh>
    <phoneticPr fontId="3"/>
  </si>
  <si>
    <t>５鉱産税</t>
    <rPh sb="1" eb="3">
      <t>コウサン</t>
    </rPh>
    <rPh sb="3" eb="4">
      <t>ゼイ</t>
    </rPh>
    <phoneticPr fontId="3"/>
  </si>
  <si>
    <t>６特別土地保有税</t>
    <rPh sb="1" eb="3">
      <t>トクベツ</t>
    </rPh>
    <rPh sb="3" eb="5">
      <t>トチ</t>
    </rPh>
    <rPh sb="5" eb="7">
      <t>ホユウ</t>
    </rPh>
    <rPh sb="7" eb="8">
      <t>ゼイ</t>
    </rPh>
    <phoneticPr fontId="3"/>
  </si>
  <si>
    <t>７法廷外普通税</t>
    <rPh sb="1" eb="3">
      <t>ホウテイ</t>
    </rPh>
    <rPh sb="3" eb="4">
      <t>ガイ</t>
    </rPh>
    <rPh sb="4" eb="6">
      <t>フツウ</t>
    </rPh>
    <rPh sb="6" eb="7">
      <t>ゼイ</t>
    </rPh>
    <phoneticPr fontId="3"/>
  </si>
  <si>
    <t>８旧法による税</t>
    <rPh sb="1" eb="3">
      <t>キュウホウ</t>
    </rPh>
    <rPh sb="6" eb="7">
      <t>ゼイ</t>
    </rPh>
    <phoneticPr fontId="3"/>
  </si>
  <si>
    <t>９目的税</t>
    <rPh sb="1" eb="4">
      <t>モクテキゼイ</t>
    </rPh>
    <phoneticPr fontId="2"/>
  </si>
  <si>
    <t>　　入湯税</t>
    <rPh sb="2" eb="4">
      <t>ニュウトウ</t>
    </rPh>
    <rPh sb="4" eb="5">
      <t>ゼイ</t>
    </rPh>
    <phoneticPr fontId="2"/>
  </si>
  <si>
    <t>　　事業所税</t>
    <rPh sb="2" eb="5">
      <t>ジギョウショ</t>
    </rPh>
    <rPh sb="5" eb="6">
      <t>ゼイ</t>
    </rPh>
    <phoneticPr fontId="3"/>
  </si>
  <si>
    <t>　　都市計画税</t>
    <rPh sb="2" eb="4">
      <t>トシ</t>
    </rPh>
    <rPh sb="4" eb="6">
      <t>ケイカク</t>
    </rPh>
    <rPh sb="6" eb="7">
      <t>ゼイ</t>
    </rPh>
    <phoneticPr fontId="3"/>
  </si>
  <si>
    <t>　　水利地益税等</t>
    <rPh sb="2" eb="4">
      <t>スイリ</t>
    </rPh>
    <rPh sb="4" eb="6">
      <t>チエキ</t>
    </rPh>
    <rPh sb="6" eb="7">
      <t>ゼイ</t>
    </rPh>
    <rPh sb="7" eb="8">
      <t>トウ</t>
    </rPh>
    <phoneticPr fontId="3"/>
  </si>
  <si>
    <t>　  合　　　　 計</t>
    <phoneticPr fontId="2"/>
  </si>
  <si>
    <t xml:space="preserve"> 　歳 　出 　合　計</t>
    <rPh sb="8" eb="9">
      <t>ゴウ</t>
    </rPh>
    <rPh sb="10" eb="11">
      <t>ケイ</t>
    </rPh>
    <phoneticPr fontId="2"/>
  </si>
  <si>
    <t>１人　件　費</t>
    <phoneticPr fontId="2"/>
  </si>
  <si>
    <t>　　うち職員給与費</t>
    <rPh sb="4" eb="6">
      <t>ショクイン</t>
    </rPh>
    <rPh sb="6" eb="8">
      <t>キュウヨ</t>
    </rPh>
    <rPh sb="8" eb="9">
      <t>ヒ</t>
    </rPh>
    <phoneticPr fontId="2"/>
  </si>
  <si>
    <t>２扶　助　費</t>
    <phoneticPr fontId="2"/>
  </si>
  <si>
    <t>３公　債　費</t>
    <phoneticPr fontId="2"/>
  </si>
  <si>
    <t>　　元利償還金</t>
    <rPh sb="2" eb="4">
      <t>ガンリ</t>
    </rPh>
    <rPh sb="4" eb="7">
      <t>ショウカンキン</t>
    </rPh>
    <phoneticPr fontId="2"/>
  </si>
  <si>
    <t>　　一時借入金利子</t>
    <rPh sb="2" eb="4">
      <t>イチジ</t>
    </rPh>
    <rPh sb="4" eb="6">
      <t>カリイレ</t>
    </rPh>
    <rPh sb="6" eb="7">
      <t>キン</t>
    </rPh>
    <rPh sb="7" eb="9">
      <t>リシ</t>
    </rPh>
    <phoneticPr fontId="2"/>
  </si>
  <si>
    <t>４物　件　費</t>
    <phoneticPr fontId="2"/>
  </si>
  <si>
    <t>５維 持 補 修 費</t>
    <phoneticPr fontId="2"/>
  </si>
  <si>
    <t>６補　助　費　等</t>
    <phoneticPr fontId="2"/>
  </si>
  <si>
    <t>　　うち一部事務組合負担金</t>
    <rPh sb="4" eb="6">
      <t>イチブ</t>
    </rPh>
    <rPh sb="6" eb="8">
      <t>ジム</t>
    </rPh>
    <rPh sb="8" eb="10">
      <t>クミアイ</t>
    </rPh>
    <rPh sb="10" eb="13">
      <t>フタンキン</t>
    </rPh>
    <phoneticPr fontId="2"/>
  </si>
  <si>
    <t>７繰　出　金</t>
    <phoneticPr fontId="2"/>
  </si>
  <si>
    <t>８積　立　金　</t>
    <phoneticPr fontId="2"/>
  </si>
  <si>
    <t>９投資・出資金・貸出金</t>
    <rPh sb="8" eb="10">
      <t>カシダシ</t>
    </rPh>
    <rPh sb="10" eb="11">
      <t>キン</t>
    </rPh>
    <phoneticPr fontId="2"/>
  </si>
  <si>
    <t>10普 通 建 設 事 業 費</t>
    <phoneticPr fontId="2"/>
  </si>
  <si>
    <t xml:space="preserve"> 　　うち補助事業費</t>
    <phoneticPr fontId="2"/>
  </si>
  <si>
    <t xml:space="preserve"> 　　うち単独事業費</t>
    <phoneticPr fontId="2"/>
  </si>
  <si>
    <t>11災 害 復 旧 事 業 費</t>
    <phoneticPr fontId="2"/>
  </si>
  <si>
    <t>12失 業 対 策 事 業 費</t>
    <phoneticPr fontId="2"/>
  </si>
  <si>
    <t>義 務 的 経 費（1～３）</t>
    <phoneticPr fontId="2"/>
  </si>
  <si>
    <t>投 資 的 経 費（10～12）</t>
    <phoneticPr fontId="2"/>
  </si>
  <si>
    <t>10前年度繰上充用金</t>
    <rPh sb="2" eb="5">
      <t>ゼンネンド</t>
    </rPh>
    <rPh sb="5" eb="7">
      <t>クリア</t>
    </rPh>
    <rPh sb="7" eb="9">
      <t>ジュウヨウ</t>
    </rPh>
    <rPh sb="9" eb="10">
      <t>キン</t>
    </rPh>
    <phoneticPr fontId="2"/>
  </si>
  <si>
    <t>13 諸 支 出 金</t>
  </si>
  <si>
    <t>９８(H10)</t>
    <phoneticPr fontId="2"/>
  </si>
  <si>
    <t>９９(H11)</t>
    <phoneticPr fontId="2"/>
  </si>
  <si>
    <t>0 年度末住民基本台帳人口</t>
    <rPh sb="2" eb="4">
      <t>ネンド</t>
    </rPh>
    <rPh sb="4" eb="5">
      <t>マツ</t>
    </rPh>
    <rPh sb="5" eb="7">
      <t>ジュウミン</t>
    </rPh>
    <rPh sb="7" eb="9">
      <t>キホン</t>
    </rPh>
    <rPh sb="9" eb="11">
      <t>ダイチョウ</t>
    </rPh>
    <rPh sb="11" eb="13">
      <t>ジンコウ</t>
    </rPh>
    <phoneticPr fontId="2"/>
  </si>
  <si>
    <t>９０（H2）</t>
    <phoneticPr fontId="2"/>
  </si>
  <si>
    <t>９１（H3）</t>
    <phoneticPr fontId="2"/>
  </si>
  <si>
    <t>９２（H4）</t>
    <phoneticPr fontId="2"/>
  </si>
  <si>
    <t>９３（H5）</t>
    <phoneticPr fontId="2"/>
  </si>
  <si>
    <t>９４（H6）</t>
    <phoneticPr fontId="2"/>
  </si>
  <si>
    <t>９５（H7）</t>
    <phoneticPr fontId="2"/>
  </si>
  <si>
    <t>９６（H8）</t>
    <phoneticPr fontId="2"/>
  </si>
  <si>
    <t>２ 総　務　費</t>
    <phoneticPr fontId="2"/>
  </si>
  <si>
    <t>１ 議　会　費</t>
    <phoneticPr fontId="2"/>
  </si>
  <si>
    <t>３ 民　生　費</t>
    <phoneticPr fontId="2"/>
  </si>
  <si>
    <t>歳入の状況</t>
    <rPh sb="0" eb="2">
      <t>サイニュウ</t>
    </rPh>
    <rPh sb="3" eb="5">
      <t>ジョウキョウ</t>
    </rPh>
    <phoneticPr fontId="2"/>
  </si>
  <si>
    <t>歳入の状況（構成比）</t>
    <rPh sb="0" eb="2">
      <t>サイニュウ</t>
    </rPh>
    <rPh sb="3" eb="5">
      <t>ジョウキョウ</t>
    </rPh>
    <rPh sb="6" eb="9">
      <t>コウセイヒ</t>
    </rPh>
    <phoneticPr fontId="2"/>
  </si>
  <si>
    <t>税の状況</t>
    <rPh sb="0" eb="1">
      <t>ゼイ</t>
    </rPh>
    <rPh sb="2" eb="4">
      <t>ジョウキョウ</t>
    </rPh>
    <phoneticPr fontId="2"/>
  </si>
  <si>
    <t>性質別歳出の状況</t>
    <rPh sb="0" eb="2">
      <t>セイシツ</t>
    </rPh>
    <rPh sb="2" eb="3">
      <t>ベツ</t>
    </rPh>
    <rPh sb="3" eb="5">
      <t>サイシュツ</t>
    </rPh>
    <rPh sb="6" eb="8">
      <t>ジョウキョウ</t>
    </rPh>
    <phoneticPr fontId="2"/>
  </si>
  <si>
    <t>性質別歳出の状況（構成比）</t>
    <rPh sb="0" eb="2">
      <t>セイシツ</t>
    </rPh>
    <rPh sb="2" eb="3">
      <t>ベツ</t>
    </rPh>
    <rPh sb="3" eb="5">
      <t>サイシュツ</t>
    </rPh>
    <rPh sb="6" eb="8">
      <t>ジョウキョウ</t>
    </rPh>
    <rPh sb="9" eb="12">
      <t>コウセイヒ</t>
    </rPh>
    <phoneticPr fontId="2"/>
  </si>
  <si>
    <t>税の状況（構成比）</t>
    <rPh sb="0" eb="1">
      <t>ゼイ</t>
    </rPh>
    <rPh sb="2" eb="4">
      <t>ジョウキョウ</t>
    </rPh>
    <rPh sb="5" eb="8">
      <t>コウセイヒ</t>
    </rPh>
    <phoneticPr fontId="2"/>
  </si>
  <si>
    <t>目的別歳出</t>
    <rPh sb="0" eb="3">
      <t>モクテキベツ</t>
    </rPh>
    <rPh sb="3" eb="5">
      <t>サイシュツ</t>
    </rPh>
    <phoneticPr fontId="2"/>
  </si>
  <si>
    <t>目的別歳出（構成比）</t>
    <rPh sb="0" eb="3">
      <t>モクテキベツ</t>
    </rPh>
    <rPh sb="3" eb="5">
      <t>サイシュツ</t>
    </rPh>
    <rPh sb="6" eb="9">
      <t>コウセイヒ</t>
    </rPh>
    <phoneticPr fontId="2"/>
  </si>
  <si>
    <t>４ 衛　生　費</t>
    <phoneticPr fontId="2"/>
  </si>
  <si>
    <t>５ 労　働　費</t>
    <phoneticPr fontId="2"/>
  </si>
  <si>
    <t>６ 農 林 水 産 業 費</t>
    <phoneticPr fontId="2"/>
  </si>
  <si>
    <t>７ 商　工　費</t>
    <phoneticPr fontId="2"/>
  </si>
  <si>
    <t>８ 土　木　費</t>
    <phoneticPr fontId="2"/>
  </si>
  <si>
    <t>９ 消　防　費</t>
    <phoneticPr fontId="2"/>
  </si>
  <si>
    <t>10 教　育　費</t>
    <phoneticPr fontId="2"/>
  </si>
  <si>
    <t>11 災 害 復 旧 費</t>
    <phoneticPr fontId="2"/>
  </si>
  <si>
    <t>12 公　債　費</t>
    <phoneticPr fontId="2"/>
  </si>
  <si>
    <t>15 特別区財調納付金</t>
    <rPh sb="3" eb="6">
      <t>トクベツク</t>
    </rPh>
    <rPh sb="6" eb="7">
      <t>ザイ</t>
    </rPh>
    <rPh sb="7" eb="8">
      <t>チョウ</t>
    </rPh>
    <rPh sb="8" eb="11">
      <t>ノウフキン</t>
    </rPh>
    <phoneticPr fontId="2"/>
  </si>
  <si>
    <t>14 前年度繰上充用金</t>
    <rPh sb="3" eb="6">
      <t>ゼンネンド</t>
    </rPh>
    <rPh sb="6" eb="8">
      <t>クリアゲ</t>
    </rPh>
    <rPh sb="8" eb="10">
      <t>ジュウヨウ</t>
    </rPh>
    <rPh sb="10" eb="11">
      <t>キン</t>
    </rPh>
    <phoneticPr fontId="2"/>
  </si>
  <si>
    <t xml:space="preserve">   歳 出 合　計</t>
    <rPh sb="7" eb="8">
      <t>ゴウ</t>
    </rPh>
    <rPh sb="9" eb="10">
      <t>ケイ</t>
    </rPh>
    <phoneticPr fontId="2"/>
  </si>
  <si>
    <t>１ 地 方 税</t>
    <phoneticPr fontId="2"/>
  </si>
  <si>
    <t>２ 地方譲与税</t>
    <phoneticPr fontId="2"/>
  </si>
  <si>
    <t>４ 地方消費税交付金</t>
    <phoneticPr fontId="2"/>
  </si>
  <si>
    <t>５ ゴルフ場利用税交付金</t>
    <phoneticPr fontId="3"/>
  </si>
  <si>
    <t>６ 特別地方消費税交付金</t>
    <phoneticPr fontId="3"/>
  </si>
  <si>
    <t>７ 自動車取得税交付金</t>
    <phoneticPr fontId="3"/>
  </si>
  <si>
    <t>９ 地方特例交付金</t>
    <rPh sb="2" eb="4">
      <t>チホウ</t>
    </rPh>
    <rPh sb="4" eb="6">
      <t>トクレイ</t>
    </rPh>
    <rPh sb="6" eb="9">
      <t>コウフキン</t>
    </rPh>
    <phoneticPr fontId="3"/>
  </si>
  <si>
    <t>10 地方交付税</t>
    <phoneticPr fontId="3"/>
  </si>
  <si>
    <t xml:space="preserve"> (1) 普通交付税</t>
    <phoneticPr fontId="2"/>
  </si>
  <si>
    <t xml:space="preserve"> (2) 特別交付税</t>
    <phoneticPr fontId="2"/>
  </si>
  <si>
    <t>11 交通安全対策特別交付金</t>
    <phoneticPr fontId="3"/>
  </si>
  <si>
    <t>12 分担金・負担金</t>
    <phoneticPr fontId="3"/>
  </si>
  <si>
    <t>13 使用料</t>
    <phoneticPr fontId="3"/>
  </si>
  <si>
    <t>14 手 数 料</t>
    <phoneticPr fontId="3"/>
  </si>
  <si>
    <t>15 国庫支出金</t>
    <phoneticPr fontId="3"/>
  </si>
  <si>
    <t>16 県支出金</t>
    <phoneticPr fontId="3"/>
  </si>
  <si>
    <t>17 財産収入</t>
    <phoneticPr fontId="3"/>
  </si>
  <si>
    <t>18 寄 附 金</t>
    <rPh sb="5" eb="6">
      <t>フ</t>
    </rPh>
    <phoneticPr fontId="3"/>
  </si>
  <si>
    <t>19 繰 入 金</t>
    <phoneticPr fontId="3"/>
  </si>
  <si>
    <t>20 繰 越 金</t>
    <phoneticPr fontId="3"/>
  </si>
  <si>
    <t>21 諸 収 入</t>
    <phoneticPr fontId="3"/>
  </si>
  <si>
    <t>22 地 方 債</t>
    <phoneticPr fontId="3"/>
  </si>
  <si>
    <t>財政指標</t>
    <rPh sb="0" eb="2">
      <t>ザイセイ</t>
    </rPh>
    <rPh sb="2" eb="4">
      <t>シヒョウ</t>
    </rPh>
    <phoneticPr fontId="2"/>
  </si>
  <si>
    <t xml:space="preserve"> 地 方 税</t>
    <phoneticPr fontId="2"/>
  </si>
  <si>
    <t xml:space="preserve"> 国庫支出金</t>
    <phoneticPr fontId="2"/>
  </si>
  <si>
    <t xml:space="preserve"> 地 方 債</t>
    <phoneticPr fontId="2"/>
  </si>
  <si>
    <t>　  合　　　　 計</t>
  </si>
  <si>
    <t>市町村民税</t>
    <phoneticPr fontId="2"/>
  </si>
  <si>
    <t>固定資産税</t>
    <phoneticPr fontId="2"/>
  </si>
  <si>
    <t>市町村たばこ税</t>
    <phoneticPr fontId="2"/>
  </si>
  <si>
    <t>歳出総額</t>
    <phoneticPr fontId="2"/>
  </si>
  <si>
    <t>地方債現在高</t>
    <phoneticPr fontId="2"/>
  </si>
  <si>
    <t>人　件　費</t>
    <phoneticPr fontId="2"/>
  </si>
  <si>
    <t>扶　助　費</t>
    <phoneticPr fontId="2"/>
  </si>
  <si>
    <t>公　債　費</t>
    <phoneticPr fontId="2"/>
  </si>
  <si>
    <t>物　件　費</t>
    <phoneticPr fontId="2"/>
  </si>
  <si>
    <t>維 持 補 修 費</t>
    <phoneticPr fontId="2"/>
  </si>
  <si>
    <t>投資・出資金・貸出金</t>
    <phoneticPr fontId="2"/>
  </si>
  <si>
    <t>総額</t>
    <rPh sb="0" eb="2">
      <t>ソウガク</t>
    </rPh>
    <phoneticPr fontId="2"/>
  </si>
  <si>
    <t>普通建設事業費</t>
    <phoneticPr fontId="2"/>
  </si>
  <si>
    <t xml:space="preserve"> 総　務　費</t>
    <phoneticPr fontId="2"/>
  </si>
  <si>
    <t xml:space="preserve"> 民　生　費</t>
    <phoneticPr fontId="2"/>
  </si>
  <si>
    <t xml:space="preserve"> 衛　生　費</t>
    <phoneticPr fontId="2"/>
  </si>
  <si>
    <t xml:space="preserve"> 商　工　費</t>
    <phoneticPr fontId="2"/>
  </si>
  <si>
    <t xml:space="preserve"> 土　木　費</t>
    <phoneticPr fontId="2"/>
  </si>
  <si>
    <t xml:space="preserve"> 教　育　費</t>
    <phoneticPr fontId="2"/>
  </si>
  <si>
    <t xml:space="preserve"> 公　債　費</t>
    <phoneticPr fontId="2"/>
  </si>
  <si>
    <t xml:space="preserve"> 総　　額</t>
    <rPh sb="1" eb="2">
      <t>フサ</t>
    </rPh>
    <rPh sb="4" eb="5">
      <t>ガク</t>
    </rPh>
    <phoneticPr fontId="2"/>
  </si>
  <si>
    <t xml:space="preserve"> 補助事業費</t>
    <phoneticPr fontId="2"/>
  </si>
  <si>
    <t xml:space="preserve"> 単独事業費</t>
    <phoneticPr fontId="2"/>
  </si>
  <si>
    <t>９７(H9）</t>
    <phoneticPr fontId="2"/>
  </si>
  <si>
    <t>９８(H10）</t>
    <phoneticPr fontId="2"/>
  </si>
  <si>
    <t>９９(H11）</t>
    <phoneticPr fontId="2"/>
  </si>
  <si>
    <t>９９(H11)</t>
    <phoneticPr fontId="2"/>
  </si>
  <si>
    <t>（百万円）</t>
    <rPh sb="1" eb="2">
      <t>ヒャク</t>
    </rPh>
    <rPh sb="2" eb="4">
      <t>マンエン</t>
    </rPh>
    <phoneticPr fontId="2"/>
  </si>
  <si>
    <t>　　　（百万円、％）</t>
    <rPh sb="4" eb="5">
      <t>ヒャク</t>
    </rPh>
    <rPh sb="5" eb="7">
      <t>マンエン</t>
    </rPh>
    <phoneticPr fontId="2"/>
  </si>
  <si>
    <t xml:space="preserve"> 農林水産業費</t>
    <phoneticPr fontId="2"/>
  </si>
  <si>
    <t>特定財源（12～22）</t>
    <rPh sb="0" eb="2">
      <t>トクテイ</t>
    </rPh>
    <rPh sb="2" eb="4">
      <t>ザイゲン</t>
    </rPh>
    <phoneticPr fontId="2"/>
  </si>
  <si>
    <t>地方交付税</t>
    <phoneticPr fontId="2"/>
  </si>
  <si>
    <t>００(H12)</t>
    <phoneticPr fontId="2"/>
  </si>
  <si>
    <t>００(H12）</t>
    <phoneticPr fontId="2"/>
  </si>
  <si>
    <t>11普 通 建 設 事 業 費</t>
    <phoneticPr fontId="2"/>
  </si>
  <si>
    <t>12災 害 復 旧 事 業 費</t>
    <phoneticPr fontId="2"/>
  </si>
  <si>
    <t>13失 業 対 策 事 業 費</t>
    <phoneticPr fontId="2"/>
  </si>
  <si>
    <t>投 資 的 経 費（11～12）</t>
    <phoneticPr fontId="2"/>
  </si>
  <si>
    <t>県支出金</t>
    <rPh sb="0" eb="1">
      <t>ケン</t>
    </rPh>
    <rPh sb="1" eb="3">
      <t>シシュツ</t>
    </rPh>
    <rPh sb="3" eb="4">
      <t>キン</t>
    </rPh>
    <phoneticPr fontId="2"/>
  </si>
  <si>
    <t>上三川町</t>
    <rPh sb="0" eb="4">
      <t>カミノカワマチ</t>
    </rPh>
    <phoneticPr fontId="2"/>
  </si>
  <si>
    <t>０１(H13)</t>
    <phoneticPr fontId="2"/>
  </si>
  <si>
    <t>０２(H14)</t>
    <phoneticPr fontId="2"/>
  </si>
  <si>
    <t>０３(H15)</t>
    <phoneticPr fontId="2"/>
  </si>
  <si>
    <t xml:space="preserve"> (1)減税補てん債</t>
    <rPh sb="4" eb="6">
      <t>ゲンゼイ</t>
    </rPh>
    <rPh sb="6" eb="7">
      <t>ホ</t>
    </rPh>
    <rPh sb="9" eb="10">
      <t>サイ</t>
    </rPh>
    <phoneticPr fontId="2"/>
  </si>
  <si>
    <t xml:space="preserve"> (2)臨時財政対策債</t>
    <rPh sb="4" eb="6">
      <t>リンジ</t>
    </rPh>
    <rPh sb="6" eb="8">
      <t>ザイセイ</t>
    </rPh>
    <rPh sb="8" eb="10">
      <t>タイサク</t>
    </rPh>
    <rPh sb="10" eb="11">
      <t>サイ</t>
    </rPh>
    <phoneticPr fontId="2"/>
  </si>
  <si>
    <t>０４(H16)</t>
    <phoneticPr fontId="2"/>
  </si>
  <si>
    <t>０４(H16)</t>
    <phoneticPr fontId="2"/>
  </si>
  <si>
    <t>3-1利子割交付金</t>
    <phoneticPr fontId="2"/>
  </si>
  <si>
    <t>3-2配当割交付金</t>
    <phoneticPr fontId="2"/>
  </si>
  <si>
    <t>3-3株式等譲渡所得割交付金</t>
    <phoneticPr fontId="2"/>
  </si>
  <si>
    <t>3-1利子割交付金</t>
    <phoneticPr fontId="2"/>
  </si>
  <si>
    <t>3-2配当割交付金</t>
    <phoneticPr fontId="2"/>
  </si>
  <si>
    <t>3-3株式等譲渡所得割交付金</t>
    <phoneticPr fontId="2"/>
  </si>
  <si>
    <t>　</t>
    <phoneticPr fontId="2"/>
  </si>
  <si>
    <t>21実質公債費比率</t>
    <rPh sb="2" eb="4">
      <t>ジッシツ</t>
    </rPh>
    <rPh sb="4" eb="7">
      <t>コウサイヒ</t>
    </rPh>
    <rPh sb="7" eb="9">
      <t>ヒリツ</t>
    </rPh>
    <phoneticPr fontId="2"/>
  </si>
  <si>
    <t>22起債制限比率</t>
    <rPh sb="2" eb="4">
      <t>キサイ</t>
    </rPh>
    <rPh sb="4" eb="6">
      <t>セイゲン</t>
    </rPh>
    <rPh sb="6" eb="8">
      <t>ヒリツ</t>
    </rPh>
    <phoneticPr fontId="2"/>
  </si>
  <si>
    <t>０５(H17)</t>
    <phoneticPr fontId="2"/>
  </si>
  <si>
    <t>０６(H18)</t>
    <phoneticPr fontId="2"/>
  </si>
  <si>
    <t>０７(H19)</t>
    <phoneticPr fontId="2"/>
  </si>
  <si>
    <t>23将来負担比率</t>
    <phoneticPr fontId="2"/>
  </si>
  <si>
    <t>24積立金現在高</t>
    <rPh sb="2" eb="4">
      <t>ツミタテ</t>
    </rPh>
    <rPh sb="4" eb="5">
      <t>キン</t>
    </rPh>
    <rPh sb="5" eb="7">
      <t>ゲンザイ</t>
    </rPh>
    <rPh sb="7" eb="8">
      <t>ダカ</t>
    </rPh>
    <phoneticPr fontId="2"/>
  </si>
  <si>
    <t>25地方債現在高</t>
    <rPh sb="2" eb="5">
      <t>チホウサイ</t>
    </rPh>
    <rPh sb="5" eb="7">
      <t>ゲンザイ</t>
    </rPh>
    <rPh sb="7" eb="8">
      <t>ダカ</t>
    </rPh>
    <phoneticPr fontId="2"/>
  </si>
  <si>
    <t>26債務負担行為額</t>
    <rPh sb="2" eb="4">
      <t>サイム</t>
    </rPh>
    <rPh sb="4" eb="6">
      <t>フタン</t>
    </rPh>
    <rPh sb="6" eb="8">
      <t>コウイ</t>
    </rPh>
    <rPh sb="8" eb="9">
      <t>ガク</t>
    </rPh>
    <phoneticPr fontId="2"/>
  </si>
  <si>
    <t>27収益事業収入</t>
    <rPh sb="2" eb="4">
      <t>シュウエキ</t>
    </rPh>
    <rPh sb="4" eb="6">
      <t>ジギョウ</t>
    </rPh>
    <rPh sb="6" eb="8">
      <t>シュウニュウ</t>
    </rPh>
    <phoneticPr fontId="2"/>
  </si>
  <si>
    <t>28土地開発基金現在高</t>
    <rPh sb="2" eb="4">
      <t>トチ</t>
    </rPh>
    <rPh sb="4" eb="6">
      <t>カイハツ</t>
    </rPh>
    <rPh sb="6" eb="8">
      <t>キキン</t>
    </rPh>
    <rPh sb="8" eb="10">
      <t>ゲンザイ</t>
    </rPh>
    <rPh sb="10" eb="11">
      <t>ダカ</t>
    </rPh>
    <phoneticPr fontId="2"/>
  </si>
  <si>
    <t>０８(H20)</t>
    <phoneticPr fontId="2"/>
  </si>
  <si>
    <t>０９(H21)</t>
    <phoneticPr fontId="2"/>
  </si>
  <si>
    <t>１１(H23)</t>
    <phoneticPr fontId="2"/>
  </si>
  <si>
    <t>１０(H22)</t>
    <phoneticPr fontId="2"/>
  </si>
  <si>
    <t xml:space="preserve"> (3) 震災復興特別交付税</t>
    <phoneticPr fontId="2"/>
  </si>
  <si>
    <t xml:space="preserve"> (3) 震災復興特別交付税</t>
    <phoneticPr fontId="2"/>
  </si>
  <si>
    <t>１２(H24)</t>
    <phoneticPr fontId="2"/>
  </si>
  <si>
    <t>１３(H25)</t>
    <phoneticPr fontId="2"/>
  </si>
  <si>
    <t>１３(H25)</t>
    <phoneticPr fontId="2"/>
  </si>
  <si>
    <t>１４(H26)</t>
    <phoneticPr fontId="2"/>
  </si>
  <si>
    <t>１４(H26)</t>
    <phoneticPr fontId="2"/>
  </si>
  <si>
    <t>１５(H27)</t>
    <phoneticPr fontId="2"/>
  </si>
  <si>
    <t>１２(H24)</t>
    <phoneticPr fontId="2"/>
  </si>
  <si>
    <t>１５(H27)</t>
    <phoneticPr fontId="2"/>
  </si>
  <si>
    <t>１２(H24)</t>
    <phoneticPr fontId="2"/>
  </si>
  <si>
    <t>１４(H26)</t>
    <phoneticPr fontId="2"/>
  </si>
  <si>
    <t>-</t>
    <phoneticPr fontId="2"/>
  </si>
  <si>
    <t>１５(H27)</t>
    <phoneticPr fontId="2"/>
  </si>
  <si>
    <t>１６(H28)</t>
    <phoneticPr fontId="2"/>
  </si>
  <si>
    <t>うち臨時財政対策債</t>
    <rPh sb="2" eb="9">
      <t>リ</t>
    </rPh>
    <phoneticPr fontId="2"/>
  </si>
  <si>
    <t>１７(H29)</t>
  </si>
  <si>
    <t>１７(H29)</t>
    <phoneticPr fontId="2"/>
  </si>
  <si>
    <t>１８(H30)</t>
    <phoneticPr fontId="2"/>
  </si>
  <si>
    <t>１９(R１)</t>
    <phoneticPr fontId="2"/>
  </si>
  <si>
    <t>８ 自動車税環境性能割交付金</t>
    <phoneticPr fontId="2"/>
  </si>
  <si>
    <t>（％）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</si>
</sst>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.00_ ;[Red]\-#,##0.00\ "/>
    <numFmt numFmtId="177" formatCode="0.0_);[Red]\(0.0\)"/>
    <numFmt numFmtId="178" formatCode="#,##0;[Red]#,##0"/>
    <numFmt numFmtId="179" formatCode="#,###,"/>
    <numFmt numFmtId="180" formatCode="0.0_);\(0.0\)"/>
    <numFmt numFmtId="181" formatCode="0.00_ "/>
    <numFmt numFmtId="182" formatCode="0.0_ "/>
    <numFmt numFmtId="183" formatCode="#,##0,"/>
    <numFmt numFmtId="184" formatCode="#,##0.0"/>
    <numFmt numFmtId="185" formatCode="0.0%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2" fillId="0" borderId="0">
      <alignment vertical="center"/>
    </xf>
    <xf numFmtId="0" fontId="13" fillId="0" borderId="0">
      <alignment vertical="center"/>
    </xf>
  </cellStyleXfs>
  <cellXfs count="104">
    <xf numFmtId="0" fontId="0" fillId="0" borderId="0" xfId="0"/>
    <xf numFmtId="0" fontId="5" fillId="0" borderId="0" xfId="0" applyFont="1"/>
    <xf numFmtId="0" fontId="5" fillId="0" borderId="1" xfId="0" applyFont="1" applyBorder="1"/>
    <xf numFmtId="0" fontId="4" fillId="0" borderId="1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left" vertical="center"/>
    </xf>
    <xf numFmtId="38" fontId="5" fillId="0" borderId="1" xfId="1" applyFont="1" applyBorder="1"/>
    <xf numFmtId="38" fontId="5" fillId="0" borderId="0" xfId="1" applyFont="1"/>
    <xf numFmtId="179" fontId="5" fillId="0" borderId="1" xfId="1" applyNumberFormat="1" applyFont="1" applyBorder="1"/>
    <xf numFmtId="179" fontId="4" fillId="0" borderId="1" xfId="1" applyNumberFormat="1" applyFont="1" applyFill="1" applyBorder="1" applyProtection="1"/>
    <xf numFmtId="179" fontId="5" fillId="0" borderId="0" xfId="1" applyNumberFormat="1" applyFont="1"/>
    <xf numFmtId="179" fontId="4" fillId="0" borderId="1" xfId="0" applyNumberFormat="1" applyFont="1" applyFill="1" applyBorder="1" applyProtection="1"/>
    <xf numFmtId="179" fontId="4" fillId="0" borderId="1" xfId="1" applyNumberFormat="1" applyFont="1" applyFill="1" applyBorder="1" applyAlignment="1" applyProtection="1">
      <alignment horizontal="right" vertical="center"/>
    </xf>
    <xf numFmtId="179" fontId="5" fillId="0" borderId="0" xfId="0" applyNumberFormat="1" applyFont="1"/>
    <xf numFmtId="179" fontId="4" fillId="0" borderId="1" xfId="0" applyNumberFormat="1" applyFont="1" applyFill="1" applyBorder="1" applyAlignment="1" applyProtection="1">
      <alignment vertical="center"/>
    </xf>
    <xf numFmtId="183" fontId="5" fillId="0" borderId="1" xfId="0" applyNumberFormat="1" applyFont="1" applyBorder="1"/>
    <xf numFmtId="183" fontId="4" fillId="0" borderId="1" xfId="1" applyNumberFormat="1" applyFont="1" applyFill="1" applyBorder="1" applyProtection="1"/>
    <xf numFmtId="183" fontId="5" fillId="0" borderId="1" xfId="1" applyNumberFormat="1" applyFont="1" applyBorder="1"/>
    <xf numFmtId="183" fontId="5" fillId="0" borderId="0" xfId="0" applyNumberFormat="1" applyFont="1"/>
    <xf numFmtId="183" fontId="4" fillId="0" borderId="1" xfId="0" applyNumberFormat="1" applyFont="1" applyFill="1" applyBorder="1" applyProtection="1"/>
    <xf numFmtId="183" fontId="5" fillId="0" borderId="0" xfId="1" applyNumberFormat="1" applyFont="1"/>
    <xf numFmtId="183" fontId="4" fillId="0" borderId="1" xfId="0" applyNumberFormat="1" applyFont="1" applyBorder="1"/>
    <xf numFmtId="183" fontId="4" fillId="0" borderId="0" xfId="0" applyNumberFormat="1" applyFont="1"/>
    <xf numFmtId="183" fontId="4" fillId="0" borderId="1" xfId="1" applyNumberFormat="1" applyFont="1" applyBorder="1"/>
    <xf numFmtId="183" fontId="4" fillId="0" borderId="1" xfId="0" applyNumberFormat="1" applyFont="1" applyFill="1" applyBorder="1" applyAlignment="1" applyProtection="1">
      <alignment vertical="center"/>
    </xf>
    <xf numFmtId="183" fontId="4" fillId="0" borderId="0" xfId="1" applyNumberFormat="1" applyFont="1"/>
    <xf numFmtId="182" fontId="5" fillId="0" borderId="1" xfId="0" applyNumberFormat="1" applyFont="1" applyBorder="1"/>
    <xf numFmtId="182" fontId="5" fillId="0" borderId="1" xfId="1" applyNumberFormat="1" applyFont="1" applyBorder="1"/>
    <xf numFmtId="0" fontId="6" fillId="0" borderId="0" xfId="0" applyFont="1"/>
    <xf numFmtId="0" fontId="7" fillId="0" borderId="0" xfId="0" applyFont="1"/>
    <xf numFmtId="179" fontId="6" fillId="0" borderId="0" xfId="0" applyNumberFormat="1" applyFont="1"/>
    <xf numFmtId="184" fontId="4" fillId="0" borderId="1" xfId="1" applyNumberFormat="1" applyFont="1" applyFill="1" applyBorder="1" applyProtection="1"/>
    <xf numFmtId="184" fontId="5" fillId="0" borderId="1" xfId="1" applyNumberFormat="1" applyFont="1" applyBorder="1"/>
    <xf numFmtId="183" fontId="6" fillId="0" borderId="0" xfId="0" applyNumberFormat="1" applyFont="1"/>
    <xf numFmtId="183" fontId="7" fillId="0" borderId="0" xfId="0" applyNumberFormat="1" applyFont="1"/>
    <xf numFmtId="184" fontId="4" fillId="0" borderId="1" xfId="0" applyNumberFormat="1" applyFont="1" applyFill="1" applyBorder="1" applyProtection="1"/>
    <xf numFmtId="182" fontId="4" fillId="0" borderId="1" xfId="1" applyNumberFormat="1" applyFont="1" applyFill="1" applyBorder="1" applyProtection="1"/>
    <xf numFmtId="182" fontId="4" fillId="0" borderId="1" xfId="0" applyNumberFormat="1" applyFont="1" applyBorder="1"/>
    <xf numFmtId="183" fontId="8" fillId="0" borderId="0" xfId="0" applyNumberFormat="1" applyFont="1"/>
    <xf numFmtId="183" fontId="9" fillId="0" borderId="0" xfId="0" applyNumberFormat="1" applyFont="1"/>
    <xf numFmtId="182" fontId="4" fillId="0" borderId="1" xfId="0" applyNumberFormat="1" applyFont="1" applyFill="1" applyBorder="1" applyProtection="1"/>
    <xf numFmtId="182" fontId="4" fillId="0" borderId="0" xfId="0" applyNumberFormat="1" applyFont="1"/>
    <xf numFmtId="182" fontId="4" fillId="0" borderId="0" xfId="1" applyNumberFormat="1" applyFont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83" fontId="0" fillId="0" borderId="0" xfId="0" applyNumberFormat="1"/>
    <xf numFmtId="0" fontId="5" fillId="0" borderId="1" xfId="0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178" fontId="5" fillId="0" borderId="1" xfId="1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/>
    </xf>
    <xf numFmtId="183" fontId="5" fillId="0" borderId="1" xfId="0" applyNumberFormat="1" applyFont="1" applyBorder="1" applyAlignment="1">
      <alignment vertical="center"/>
    </xf>
    <xf numFmtId="183" fontId="5" fillId="0" borderId="1" xfId="1" applyNumberFormat="1" applyFont="1" applyBorder="1" applyAlignment="1">
      <alignment vertical="center"/>
    </xf>
    <xf numFmtId="183" fontId="4" fillId="0" borderId="1" xfId="1" applyNumberFormat="1" applyFont="1" applyBorder="1" applyAlignment="1" applyProtection="1">
      <alignment vertical="center"/>
    </xf>
    <xf numFmtId="180" fontId="5" fillId="0" borderId="1" xfId="1" applyNumberFormat="1" applyFont="1" applyBorder="1" applyAlignment="1">
      <alignment vertical="center"/>
    </xf>
    <xf numFmtId="179" fontId="5" fillId="0" borderId="1" xfId="1" applyNumberFormat="1" applyFont="1" applyBorder="1" applyAlignment="1">
      <alignment vertical="center"/>
    </xf>
    <xf numFmtId="179" fontId="5" fillId="0" borderId="1" xfId="0" applyNumberFormat="1" applyFont="1" applyBorder="1" applyAlignment="1">
      <alignment vertical="center"/>
    </xf>
    <xf numFmtId="181" fontId="5" fillId="0" borderId="1" xfId="1" applyNumberFormat="1" applyFont="1" applyBorder="1" applyAlignment="1">
      <alignment vertical="center"/>
    </xf>
    <xf numFmtId="181" fontId="5" fillId="0" borderId="1" xfId="0" applyNumberFormat="1" applyFont="1" applyBorder="1" applyAlignment="1">
      <alignment vertical="center"/>
    </xf>
    <xf numFmtId="176" fontId="5" fillId="0" borderId="1" xfId="1" applyNumberFormat="1" applyFont="1" applyBorder="1" applyAlignment="1">
      <alignment vertical="center"/>
    </xf>
    <xf numFmtId="182" fontId="5" fillId="0" borderId="1" xfId="1" applyNumberFormat="1" applyFont="1" applyBorder="1" applyAlignment="1">
      <alignment vertical="center"/>
    </xf>
    <xf numFmtId="182" fontId="5" fillId="0" borderId="1" xfId="0" applyNumberFormat="1" applyFont="1" applyBorder="1" applyAlignment="1">
      <alignment vertical="center"/>
    </xf>
    <xf numFmtId="177" fontId="5" fillId="0" borderId="1" xfId="1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85" fontId="5" fillId="0" borderId="0" xfId="0" applyNumberFormat="1" applyFont="1"/>
    <xf numFmtId="183" fontId="5" fillId="0" borderId="1" xfId="0" applyNumberFormat="1" applyFont="1" applyBorder="1" applyAlignment="1"/>
    <xf numFmtId="183" fontId="4" fillId="0" borderId="1" xfId="0" applyNumberFormat="1" applyFont="1" applyFill="1" applyBorder="1" applyAlignment="1" applyProtection="1"/>
    <xf numFmtId="183" fontId="4" fillId="0" borderId="1" xfId="0" applyNumberFormat="1" applyFont="1" applyBorder="1" applyAlignment="1"/>
    <xf numFmtId="185" fontId="7" fillId="0" borderId="0" xfId="0" applyNumberFormat="1" applyFont="1"/>
    <xf numFmtId="179" fontId="7" fillId="0" borderId="0" xfId="0" applyNumberFormat="1" applyFont="1"/>
    <xf numFmtId="0" fontId="0" fillId="0" borderId="0" xfId="0" applyAlignment="1">
      <alignment horizontal="left"/>
    </xf>
    <xf numFmtId="183" fontId="5" fillId="0" borderId="0" xfId="0" applyNumberFormat="1" applyFont="1" applyBorder="1"/>
    <xf numFmtId="179" fontId="5" fillId="0" borderId="0" xfId="0" applyNumberFormat="1" applyFont="1" applyAlignment="1">
      <alignment vertical="center"/>
    </xf>
    <xf numFmtId="183" fontId="4" fillId="0" borderId="1" xfId="0" applyNumberFormat="1" applyFont="1" applyBorder="1" applyAlignment="1">
      <alignment vertical="center"/>
    </xf>
    <xf numFmtId="183" fontId="4" fillId="0" borderId="0" xfId="0" applyNumberFormat="1" applyFont="1" applyAlignment="1">
      <alignment vertical="center"/>
    </xf>
    <xf numFmtId="183" fontId="5" fillId="0" borderId="1" xfId="1" applyNumberFormat="1" applyFont="1" applyBorder="1" applyAlignment="1" applyProtection="1">
      <alignment vertical="center"/>
    </xf>
    <xf numFmtId="183" fontId="5" fillId="0" borderId="1" xfId="1" applyNumberFormat="1" applyFont="1" applyBorder="1" applyAlignment="1" applyProtection="1">
      <alignment horizontal="right" vertical="center"/>
    </xf>
    <xf numFmtId="179" fontId="5" fillId="0" borderId="1" xfId="1" applyNumberFormat="1" applyFont="1" applyFill="1" applyBorder="1" applyProtection="1"/>
    <xf numFmtId="179" fontId="5" fillId="0" borderId="1" xfId="0" applyNumberFormat="1" applyFont="1" applyFill="1" applyBorder="1" applyProtection="1"/>
    <xf numFmtId="179" fontId="5" fillId="0" borderId="1" xfId="1" applyNumberFormat="1" applyFont="1" applyFill="1" applyBorder="1" applyAlignment="1" applyProtection="1">
      <alignment horizontal="right" vertical="center"/>
    </xf>
    <xf numFmtId="179" fontId="10" fillId="0" borderId="0" xfId="0" applyNumberFormat="1" applyFont="1"/>
    <xf numFmtId="183" fontId="10" fillId="0" borderId="0" xfId="0" applyNumberFormat="1" applyFont="1"/>
    <xf numFmtId="0" fontId="10" fillId="0" borderId="1" xfId="0" applyFont="1" applyBorder="1" applyAlignment="1">
      <alignment vertical="center"/>
    </xf>
    <xf numFmtId="183" fontId="10" fillId="0" borderId="1" xfId="1" applyNumberFormat="1" applyFont="1" applyFill="1" applyBorder="1" applyProtection="1"/>
    <xf numFmtId="183" fontId="10" fillId="0" borderId="1" xfId="1" applyNumberFormat="1" applyFont="1" applyBorder="1"/>
    <xf numFmtId="179" fontId="11" fillId="0" borderId="0" xfId="0" applyNumberFormat="1" applyFont="1"/>
    <xf numFmtId="184" fontId="10" fillId="0" borderId="1" xfId="1" applyNumberFormat="1" applyFont="1" applyFill="1" applyBorder="1" applyProtection="1"/>
    <xf numFmtId="184" fontId="10" fillId="0" borderId="1" xfId="1" applyNumberFormat="1" applyFont="1" applyBorder="1"/>
    <xf numFmtId="183" fontId="10" fillId="0" borderId="1" xfId="0" applyNumberFormat="1" applyFont="1" applyFill="1" applyBorder="1" applyProtection="1"/>
    <xf numFmtId="183" fontId="10" fillId="0" borderId="1" xfId="0" applyNumberFormat="1" applyFont="1" applyBorder="1"/>
    <xf numFmtId="183" fontId="11" fillId="0" borderId="0" xfId="0" applyNumberFormat="1" applyFont="1"/>
    <xf numFmtId="184" fontId="10" fillId="0" borderId="1" xfId="0" applyNumberFormat="1" applyFont="1" applyFill="1" applyBorder="1" applyProtection="1"/>
    <xf numFmtId="182" fontId="10" fillId="0" borderId="1" xfId="0" applyNumberFormat="1" applyFont="1" applyBorder="1"/>
    <xf numFmtId="183" fontId="5" fillId="0" borderId="1" xfId="0" applyNumberFormat="1" applyFont="1" applyFill="1" applyBorder="1" applyAlignment="1" applyProtection="1"/>
    <xf numFmtId="182" fontId="5" fillId="0" borderId="1" xfId="0" applyNumberFormat="1" applyFont="1" applyFill="1" applyBorder="1" applyProtection="1"/>
    <xf numFmtId="182" fontId="5" fillId="0" borderId="0" xfId="0" applyNumberFormat="1" applyFont="1"/>
    <xf numFmtId="183" fontId="5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left" vertical="center"/>
    </xf>
    <xf numFmtId="0" fontId="5" fillId="0" borderId="1" xfId="0" applyFont="1" applyBorder="1" applyAlignment="1">
      <alignment horizontal="left" vertical="center" wrapText="1"/>
    </xf>
  </cellXfs>
  <cellStyles count="4">
    <cellStyle name="桁区切り" xfId="1" builtinId="6"/>
    <cellStyle name="標準" xfId="0" builtinId="0"/>
    <cellStyle name="標準 3" xfId="3" xr:uid="{36C52835-59E8-4969-81B5-B5022B842829}"/>
    <cellStyle name="標準 6" xfId="2" xr:uid="{A60E3223-A5C5-4970-A1C7-DFA8CD6055C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歳入の状況</a:t>
            </a:r>
          </a:p>
        </c:rich>
      </c:tx>
      <c:layout>
        <c:manualLayout>
          <c:xMode val="edge"/>
          <c:yMode val="edge"/>
          <c:x val="0.39579701159402331"/>
          <c:y val="1.35467855674667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126529741011287E-2"/>
          <c:y val="9.4827671741208347E-2"/>
          <c:w val="0.86472227492647769"/>
          <c:h val="0.75047542775369003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グラフ!$P$7</c:f>
              <c:strCache>
                <c:ptCount val="1"/>
                <c:pt idx="0">
                  <c:v>　 歳 入 合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グラフ!$Q$1:$AT$1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９９(H11）</c:v>
                </c:pt>
                <c:pt idx="9">
                  <c:v>００(H12）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グラフ!$Q$7:$AT$7</c:f>
              <c:numCache>
                <c:formatCode>#,##0,</c:formatCode>
                <c:ptCount val="29"/>
                <c:pt idx="0">
                  <c:v>7631481</c:v>
                </c:pt>
                <c:pt idx="1">
                  <c:v>7893065</c:v>
                </c:pt>
                <c:pt idx="2">
                  <c:v>7816225</c:v>
                </c:pt>
                <c:pt idx="3">
                  <c:v>7741925</c:v>
                </c:pt>
                <c:pt idx="4">
                  <c:v>8327706</c:v>
                </c:pt>
                <c:pt idx="5">
                  <c:v>8391592</c:v>
                </c:pt>
                <c:pt idx="6">
                  <c:v>8416449</c:v>
                </c:pt>
                <c:pt idx="7">
                  <c:v>8960863</c:v>
                </c:pt>
                <c:pt idx="8">
                  <c:v>9873388</c:v>
                </c:pt>
                <c:pt idx="9">
                  <c:v>9021770</c:v>
                </c:pt>
                <c:pt idx="10">
                  <c:v>10038735</c:v>
                </c:pt>
                <c:pt idx="11">
                  <c:v>10172958</c:v>
                </c:pt>
                <c:pt idx="12">
                  <c:v>9793546</c:v>
                </c:pt>
                <c:pt idx="13">
                  <c:v>11200877</c:v>
                </c:pt>
                <c:pt idx="14">
                  <c:v>10946889</c:v>
                </c:pt>
                <c:pt idx="15">
                  <c:v>10654462</c:v>
                </c:pt>
                <c:pt idx="16">
                  <c:v>13127103</c:v>
                </c:pt>
                <c:pt idx="17">
                  <c:v>10225834</c:v>
                </c:pt>
                <c:pt idx="18">
                  <c:v>11208617</c:v>
                </c:pt>
                <c:pt idx="19">
                  <c:v>10657571</c:v>
                </c:pt>
                <c:pt idx="20">
                  <c:v>11021515</c:v>
                </c:pt>
                <c:pt idx="21">
                  <c:v>10595121</c:v>
                </c:pt>
                <c:pt idx="22">
                  <c:v>10254781</c:v>
                </c:pt>
                <c:pt idx="23">
                  <c:v>10534963</c:v>
                </c:pt>
                <c:pt idx="24">
                  <c:v>11920096</c:v>
                </c:pt>
                <c:pt idx="25">
                  <c:v>11303380</c:v>
                </c:pt>
                <c:pt idx="26">
                  <c:v>13448519</c:v>
                </c:pt>
                <c:pt idx="27">
                  <c:v>10629143</c:v>
                </c:pt>
                <c:pt idx="28">
                  <c:v>11115730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F9-421A-81DE-B7F58B1EA0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50504448"/>
        <c:axId val="50506368"/>
      </c:barChart>
      <c:lineChart>
        <c:grouping val="standard"/>
        <c:varyColors val="0"/>
        <c:ser>
          <c:idx val="1"/>
          <c:order val="0"/>
          <c:tx>
            <c:strRef>
              <c:f>グラフ!$P$2</c:f>
              <c:strCache>
                <c:ptCount val="1"/>
                <c:pt idx="0">
                  <c:v> 地 方 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グラフ!$Q$1:$AT$1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９９(H11）</c:v>
                </c:pt>
                <c:pt idx="9">
                  <c:v>００(H12）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グラフ!$Q$2:$AT$2</c:f>
              <c:numCache>
                <c:formatCode>#,##0,</c:formatCode>
                <c:ptCount val="29"/>
                <c:pt idx="0">
                  <c:v>4729976</c:v>
                </c:pt>
                <c:pt idx="1">
                  <c:v>4597143</c:v>
                </c:pt>
                <c:pt idx="2">
                  <c:v>4299753</c:v>
                </c:pt>
                <c:pt idx="3">
                  <c:v>4084988</c:v>
                </c:pt>
                <c:pt idx="4">
                  <c:v>4088419</c:v>
                </c:pt>
                <c:pt idx="5">
                  <c:v>4290588</c:v>
                </c:pt>
                <c:pt idx="6">
                  <c:v>4458975</c:v>
                </c:pt>
                <c:pt idx="7">
                  <c:v>4489386</c:v>
                </c:pt>
                <c:pt idx="8">
                  <c:v>4579266</c:v>
                </c:pt>
                <c:pt idx="9">
                  <c:v>4503353</c:v>
                </c:pt>
                <c:pt idx="10">
                  <c:v>4677941</c:v>
                </c:pt>
                <c:pt idx="11">
                  <c:v>4891967</c:v>
                </c:pt>
                <c:pt idx="12">
                  <c:v>4807180</c:v>
                </c:pt>
                <c:pt idx="13">
                  <c:v>7014414</c:v>
                </c:pt>
                <c:pt idx="14">
                  <c:v>6767386</c:v>
                </c:pt>
                <c:pt idx="15">
                  <c:v>7304805</c:v>
                </c:pt>
                <c:pt idx="16">
                  <c:v>6027907</c:v>
                </c:pt>
                <c:pt idx="17">
                  <c:v>6436013</c:v>
                </c:pt>
                <c:pt idx="18">
                  <c:v>6109108</c:v>
                </c:pt>
                <c:pt idx="19">
                  <c:v>5891902</c:v>
                </c:pt>
                <c:pt idx="20">
                  <c:v>5827808</c:v>
                </c:pt>
                <c:pt idx="21">
                  <c:v>5773775</c:v>
                </c:pt>
                <c:pt idx="22">
                  <c:v>5720893</c:v>
                </c:pt>
                <c:pt idx="23">
                  <c:v>5748852</c:v>
                </c:pt>
                <c:pt idx="24">
                  <c:v>7636453</c:v>
                </c:pt>
                <c:pt idx="25">
                  <c:v>5725868</c:v>
                </c:pt>
                <c:pt idx="26">
                  <c:v>8523139</c:v>
                </c:pt>
                <c:pt idx="27">
                  <c:v>6290792</c:v>
                </c:pt>
                <c:pt idx="28">
                  <c:v>6004379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F9-421A-81DE-B7F58B1EA077}"/>
            </c:ext>
          </c:extLst>
        </c:ser>
        <c:ser>
          <c:idx val="0"/>
          <c:order val="1"/>
          <c:tx>
            <c:strRef>
              <c:f>グラフ!$P$3</c:f>
              <c:strCache>
                <c:ptCount val="1"/>
                <c:pt idx="0">
                  <c:v>地方交付税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グラフ!$Q$1:$AT$1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９９(H11）</c:v>
                </c:pt>
                <c:pt idx="9">
                  <c:v>００(H12）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グラフ!$Q$3:$AT$3</c:f>
              <c:numCache>
                <c:formatCode>#,##0,</c:formatCode>
                <c:ptCount val="29"/>
                <c:pt idx="0">
                  <c:v>31106</c:v>
                </c:pt>
                <c:pt idx="1">
                  <c:v>396957</c:v>
                </c:pt>
                <c:pt idx="2">
                  <c:v>505920</c:v>
                </c:pt>
                <c:pt idx="3">
                  <c:v>891292</c:v>
                </c:pt>
                <c:pt idx="4">
                  <c:v>1148350</c:v>
                </c:pt>
                <c:pt idx="5">
                  <c:v>1089647</c:v>
                </c:pt>
                <c:pt idx="6">
                  <c:v>1075315</c:v>
                </c:pt>
                <c:pt idx="7">
                  <c:v>1088835</c:v>
                </c:pt>
                <c:pt idx="8">
                  <c:v>1184412</c:v>
                </c:pt>
                <c:pt idx="9">
                  <c:v>1217999</c:v>
                </c:pt>
                <c:pt idx="10">
                  <c:v>1025005</c:v>
                </c:pt>
                <c:pt idx="11">
                  <c:v>646697</c:v>
                </c:pt>
                <c:pt idx="12">
                  <c:v>476293</c:v>
                </c:pt>
                <c:pt idx="13">
                  <c:v>276858</c:v>
                </c:pt>
                <c:pt idx="14">
                  <c:v>28010</c:v>
                </c:pt>
                <c:pt idx="15">
                  <c:v>21008</c:v>
                </c:pt>
                <c:pt idx="16">
                  <c:v>37483</c:v>
                </c:pt>
                <c:pt idx="17">
                  <c:v>99705</c:v>
                </c:pt>
                <c:pt idx="18">
                  <c:v>134351</c:v>
                </c:pt>
                <c:pt idx="19">
                  <c:v>405515</c:v>
                </c:pt>
                <c:pt idx="20">
                  <c:v>641786</c:v>
                </c:pt>
                <c:pt idx="21">
                  <c:v>581733</c:v>
                </c:pt>
                <c:pt idx="22">
                  <c:v>597335</c:v>
                </c:pt>
                <c:pt idx="23">
                  <c:v>607450</c:v>
                </c:pt>
                <c:pt idx="24">
                  <c:v>580525</c:v>
                </c:pt>
                <c:pt idx="25">
                  <c:v>41251</c:v>
                </c:pt>
                <c:pt idx="26">
                  <c:v>412294</c:v>
                </c:pt>
                <c:pt idx="27">
                  <c:v>125088</c:v>
                </c:pt>
                <c:pt idx="28">
                  <c:v>383619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0F9-421A-81DE-B7F58B1EA077}"/>
            </c:ext>
          </c:extLst>
        </c:ser>
        <c:ser>
          <c:idx val="4"/>
          <c:order val="2"/>
          <c:tx>
            <c:strRef>
              <c:f>グラフ!$P$4</c:f>
              <c:strCache>
                <c:ptCount val="1"/>
                <c:pt idx="0">
                  <c:v> 国庫支出金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グラフ!$Q$1:$AT$1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９９(H11）</c:v>
                </c:pt>
                <c:pt idx="9">
                  <c:v>００(H12）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グラフ!$Q$4:$AT$4</c:f>
              <c:numCache>
                <c:formatCode>#,##0,</c:formatCode>
                <c:ptCount val="29"/>
                <c:pt idx="0">
                  <c:v>597198</c:v>
                </c:pt>
                <c:pt idx="1">
                  <c:v>624416</c:v>
                </c:pt>
                <c:pt idx="2">
                  <c:v>517515</c:v>
                </c:pt>
                <c:pt idx="3">
                  <c:v>368920</c:v>
                </c:pt>
                <c:pt idx="4">
                  <c:v>382105</c:v>
                </c:pt>
                <c:pt idx="5">
                  <c:v>346119</c:v>
                </c:pt>
                <c:pt idx="6">
                  <c:v>342397</c:v>
                </c:pt>
                <c:pt idx="7">
                  <c:v>494459</c:v>
                </c:pt>
                <c:pt idx="8">
                  <c:v>727885</c:v>
                </c:pt>
                <c:pt idx="9">
                  <c:v>411298</c:v>
                </c:pt>
                <c:pt idx="10">
                  <c:v>547408</c:v>
                </c:pt>
                <c:pt idx="11">
                  <c:v>413949</c:v>
                </c:pt>
                <c:pt idx="12">
                  <c:v>588341</c:v>
                </c:pt>
                <c:pt idx="13">
                  <c:v>478983</c:v>
                </c:pt>
                <c:pt idx="14">
                  <c:v>542097</c:v>
                </c:pt>
                <c:pt idx="15">
                  <c:v>411610</c:v>
                </c:pt>
                <c:pt idx="16">
                  <c:v>1019156</c:v>
                </c:pt>
                <c:pt idx="17">
                  <c:v>855462</c:v>
                </c:pt>
                <c:pt idx="18">
                  <c:v>1552392</c:v>
                </c:pt>
                <c:pt idx="19">
                  <c:v>1200261</c:v>
                </c:pt>
                <c:pt idx="20">
                  <c:v>1244362</c:v>
                </c:pt>
                <c:pt idx="21">
                  <c:v>1098181</c:v>
                </c:pt>
                <c:pt idx="22">
                  <c:v>1232791</c:v>
                </c:pt>
                <c:pt idx="23">
                  <c:v>1163857</c:v>
                </c:pt>
                <c:pt idx="24">
                  <c:v>1071917</c:v>
                </c:pt>
                <c:pt idx="25">
                  <c:v>1199051</c:v>
                </c:pt>
                <c:pt idx="26">
                  <c:v>1404240</c:v>
                </c:pt>
                <c:pt idx="27">
                  <c:v>1105019</c:v>
                </c:pt>
                <c:pt idx="28">
                  <c:v>1363507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0F9-421A-81DE-B7F58B1EA077}"/>
            </c:ext>
          </c:extLst>
        </c:ser>
        <c:ser>
          <c:idx val="2"/>
          <c:order val="3"/>
          <c:tx>
            <c:strRef>
              <c:f>グラフ!$P$5</c:f>
              <c:strCache>
                <c:ptCount val="1"/>
                <c:pt idx="0">
                  <c:v>県支出金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グラフ!$Q$1:$AT$1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９９(H11）</c:v>
                </c:pt>
                <c:pt idx="9">
                  <c:v>００(H12）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グラフ!$Q$5:$AT$5</c:f>
              <c:numCache>
                <c:formatCode>#,##0,</c:formatCode>
                <c:ptCount val="29"/>
                <c:pt idx="0">
                  <c:v>315062</c:v>
                </c:pt>
                <c:pt idx="1">
                  <c:v>353926</c:v>
                </c:pt>
                <c:pt idx="2">
                  <c:v>353404</c:v>
                </c:pt>
                <c:pt idx="3">
                  <c:v>434114</c:v>
                </c:pt>
                <c:pt idx="4">
                  <c:v>804686</c:v>
                </c:pt>
                <c:pt idx="5">
                  <c:v>593673</c:v>
                </c:pt>
                <c:pt idx="6">
                  <c:v>498608</c:v>
                </c:pt>
                <c:pt idx="7">
                  <c:v>434007</c:v>
                </c:pt>
                <c:pt idx="8">
                  <c:v>358679</c:v>
                </c:pt>
                <c:pt idx="9">
                  <c:v>322307</c:v>
                </c:pt>
                <c:pt idx="10">
                  <c:v>321960</c:v>
                </c:pt>
                <c:pt idx="11">
                  <c:v>389610</c:v>
                </c:pt>
                <c:pt idx="12">
                  <c:v>495824</c:v>
                </c:pt>
                <c:pt idx="13">
                  <c:v>431509</c:v>
                </c:pt>
                <c:pt idx="14">
                  <c:v>413199</c:v>
                </c:pt>
                <c:pt idx="15">
                  <c:v>424082</c:v>
                </c:pt>
                <c:pt idx="16">
                  <c:v>520052</c:v>
                </c:pt>
                <c:pt idx="17">
                  <c:v>579022</c:v>
                </c:pt>
                <c:pt idx="18">
                  <c:v>647132</c:v>
                </c:pt>
                <c:pt idx="19">
                  <c:v>641116</c:v>
                </c:pt>
                <c:pt idx="20">
                  <c:v>798894</c:v>
                </c:pt>
                <c:pt idx="21">
                  <c:v>736755</c:v>
                </c:pt>
                <c:pt idx="22">
                  <c:v>703843</c:v>
                </c:pt>
                <c:pt idx="23">
                  <c:v>932118</c:v>
                </c:pt>
                <c:pt idx="24">
                  <c:v>823929</c:v>
                </c:pt>
                <c:pt idx="25">
                  <c:v>834287</c:v>
                </c:pt>
                <c:pt idx="26">
                  <c:v>977433</c:v>
                </c:pt>
                <c:pt idx="27">
                  <c:v>808277</c:v>
                </c:pt>
                <c:pt idx="28">
                  <c:v>865486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0F9-421A-81DE-B7F58B1EA077}"/>
            </c:ext>
          </c:extLst>
        </c:ser>
        <c:ser>
          <c:idx val="3"/>
          <c:order val="4"/>
          <c:tx>
            <c:strRef>
              <c:f>グラフ!$P$6</c:f>
              <c:strCache>
                <c:ptCount val="1"/>
                <c:pt idx="0">
                  <c:v> 地 方 債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グラフ!$Q$1:$AT$1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９９(H11）</c:v>
                </c:pt>
                <c:pt idx="9">
                  <c:v>００(H12）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グラフ!$Q$6:$AT$6</c:f>
              <c:numCache>
                <c:formatCode>#,##0,</c:formatCode>
                <c:ptCount val="29"/>
                <c:pt idx="0">
                  <c:v>268500</c:v>
                </c:pt>
                <c:pt idx="1">
                  <c:v>302900</c:v>
                </c:pt>
                <c:pt idx="2">
                  <c:v>714600</c:v>
                </c:pt>
                <c:pt idx="3">
                  <c:v>317400</c:v>
                </c:pt>
                <c:pt idx="4">
                  <c:v>611500</c:v>
                </c:pt>
                <c:pt idx="5">
                  <c:v>755800</c:v>
                </c:pt>
                <c:pt idx="6">
                  <c:v>719900</c:v>
                </c:pt>
                <c:pt idx="7">
                  <c:v>825700</c:v>
                </c:pt>
                <c:pt idx="8">
                  <c:v>853700</c:v>
                </c:pt>
                <c:pt idx="9">
                  <c:v>667800</c:v>
                </c:pt>
                <c:pt idx="10">
                  <c:v>1135936</c:v>
                </c:pt>
                <c:pt idx="11">
                  <c:v>2029037</c:v>
                </c:pt>
                <c:pt idx="12">
                  <c:v>1317300</c:v>
                </c:pt>
                <c:pt idx="13">
                  <c:v>969800</c:v>
                </c:pt>
                <c:pt idx="14">
                  <c:v>611000</c:v>
                </c:pt>
                <c:pt idx="15">
                  <c:v>551700</c:v>
                </c:pt>
                <c:pt idx="16">
                  <c:v>2456900</c:v>
                </c:pt>
                <c:pt idx="17">
                  <c:v>719953</c:v>
                </c:pt>
                <c:pt idx="18">
                  <c:v>684600</c:v>
                </c:pt>
                <c:pt idx="19">
                  <c:v>613600</c:v>
                </c:pt>
                <c:pt idx="20">
                  <c:v>456800</c:v>
                </c:pt>
                <c:pt idx="21">
                  <c:v>385900</c:v>
                </c:pt>
                <c:pt idx="22">
                  <c:v>371600</c:v>
                </c:pt>
                <c:pt idx="23">
                  <c:v>383100</c:v>
                </c:pt>
                <c:pt idx="24">
                  <c:v>88800</c:v>
                </c:pt>
                <c:pt idx="25">
                  <c:v>516700</c:v>
                </c:pt>
                <c:pt idx="26">
                  <c:v>502900</c:v>
                </c:pt>
                <c:pt idx="27">
                  <c:v>208400</c:v>
                </c:pt>
                <c:pt idx="28">
                  <c:v>846900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0F9-421A-81DE-B7F58B1EA0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520832"/>
        <c:axId val="50522368"/>
      </c:lineChart>
      <c:catAx>
        <c:axId val="505044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05063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050636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総額（百万円）</a:t>
                </a:r>
              </a:p>
            </c:rich>
          </c:tx>
          <c:layout>
            <c:manualLayout>
              <c:xMode val="edge"/>
              <c:yMode val="edge"/>
              <c:x val="1.2259284518569037E-2"/>
              <c:y val="4.679805837523322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0504448"/>
        <c:crosses val="autoZero"/>
        <c:crossBetween val="between"/>
      </c:valAx>
      <c:catAx>
        <c:axId val="50520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0522368"/>
        <c:crosses val="autoZero"/>
        <c:auto val="0"/>
        <c:lblAlgn val="ctr"/>
        <c:lblOffset val="100"/>
        <c:noMultiLvlLbl val="0"/>
      </c:catAx>
      <c:valAx>
        <c:axId val="50522368"/>
        <c:scaling>
          <c:orientation val="minMax"/>
          <c:max val="9000000"/>
          <c:min val="0"/>
        </c:scaling>
        <c:delete val="0"/>
        <c:axPos val="r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0.84413375493417664"/>
              <c:y val="5.17240616007336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0520832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43433637732629"/>
          <c:y val="0.91900496597991943"/>
          <c:w val="0.82311804187934556"/>
          <c:h val="6.498606702924118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78740157480314954" l="0.78740157480314954" r="0.78740157480314954" t="0.78740157480314954" header="0.51181102362204722" footer="0.51181102362204722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地方債残高の推移</a:t>
            </a:r>
          </a:p>
        </c:rich>
      </c:tx>
      <c:layout>
        <c:manualLayout>
          <c:xMode val="edge"/>
          <c:yMode val="edge"/>
          <c:x val="0.34107242618769051"/>
          <c:y val="1.72871561786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720798621311026E-2"/>
          <c:y val="0.10505329380762025"/>
          <c:w val="0.87456734894229504"/>
          <c:h val="0.722075171361238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グラフ!$P$201</c:f>
              <c:strCache>
                <c:ptCount val="1"/>
                <c:pt idx="0">
                  <c:v>地方債現在高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 w="952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グラフ!$Q$199:$AT$199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グラフ!$Q$201:$AT$201</c:f>
              <c:numCache>
                <c:formatCode>#,##0,</c:formatCode>
                <c:ptCount val="29"/>
                <c:pt idx="0">
                  <c:v>3757845</c:v>
                </c:pt>
                <c:pt idx="1">
                  <c:v>3794550</c:v>
                </c:pt>
                <c:pt idx="2">
                  <c:v>4217997</c:v>
                </c:pt>
                <c:pt idx="3">
                  <c:v>4256035</c:v>
                </c:pt>
                <c:pt idx="4">
                  <c:v>4586403</c:v>
                </c:pt>
                <c:pt idx="5">
                  <c:v>5007139</c:v>
                </c:pt>
                <c:pt idx="6">
                  <c:v>5351181</c:v>
                </c:pt>
                <c:pt idx="7">
                  <c:v>5733342</c:v>
                </c:pt>
                <c:pt idx="8">
                  <c:v>6119474</c:v>
                </c:pt>
                <c:pt idx="9">
                  <c:v>6292750</c:v>
                </c:pt>
                <c:pt idx="10">
                  <c:v>6899962</c:v>
                </c:pt>
                <c:pt idx="11">
                  <c:v>8340363</c:v>
                </c:pt>
                <c:pt idx="12">
                  <c:v>8965535</c:v>
                </c:pt>
                <c:pt idx="13">
                  <c:v>9292678</c:v>
                </c:pt>
                <c:pt idx="14">
                  <c:v>9109136</c:v>
                </c:pt>
                <c:pt idx="15">
                  <c:v>8656666</c:v>
                </c:pt>
                <c:pt idx="16">
                  <c:v>9769519</c:v>
                </c:pt>
                <c:pt idx="17">
                  <c:v>9700698</c:v>
                </c:pt>
                <c:pt idx="18">
                  <c:v>9641094</c:v>
                </c:pt>
                <c:pt idx="19">
                  <c:v>9494978</c:v>
                </c:pt>
                <c:pt idx="20">
                  <c:v>9121506</c:v>
                </c:pt>
                <c:pt idx="21">
                  <c:v>8656900</c:v>
                </c:pt>
                <c:pt idx="22">
                  <c:v>8224520</c:v>
                </c:pt>
                <c:pt idx="23">
                  <c:v>7825791</c:v>
                </c:pt>
                <c:pt idx="24">
                  <c:v>7191153</c:v>
                </c:pt>
                <c:pt idx="25">
                  <c:v>6997898</c:v>
                </c:pt>
                <c:pt idx="26">
                  <c:v>6755006</c:v>
                </c:pt>
                <c:pt idx="27">
                  <c:v>6182620</c:v>
                </c:pt>
                <c:pt idx="28">
                  <c:v>6268366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57-43AD-B259-7707A7DC783C}"/>
            </c:ext>
          </c:extLst>
        </c:ser>
        <c:ser>
          <c:idx val="2"/>
          <c:order val="2"/>
          <c:tx>
            <c:strRef>
              <c:f>グラフ!$P$202</c:f>
              <c:strCache>
                <c:ptCount val="1"/>
                <c:pt idx="0">
                  <c:v>うち臨時財政対策債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グラフ!$Q$199:$AT$199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グラフ!$Q$202:$AT$202</c:f>
              <c:numCache>
                <c:formatCode>#,##0,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145100</c:v>
                </c:pt>
                <c:pt idx="11">
                  <c:v>431900</c:v>
                </c:pt>
                <c:pt idx="12">
                  <c:v>1058100</c:v>
                </c:pt>
                <c:pt idx="13">
                  <c:v>1497800</c:v>
                </c:pt>
                <c:pt idx="14">
                  <c:v>1479600</c:v>
                </c:pt>
                <c:pt idx="15">
                  <c:v>1445456</c:v>
                </c:pt>
                <c:pt idx="16">
                  <c:v>1378059</c:v>
                </c:pt>
                <c:pt idx="17">
                  <c:v>1558840</c:v>
                </c:pt>
                <c:pt idx="18">
                  <c:v>1816485</c:v>
                </c:pt>
                <c:pt idx="19">
                  <c:v>1823237</c:v>
                </c:pt>
                <c:pt idx="20">
                  <c:v>1729086</c:v>
                </c:pt>
                <c:pt idx="21">
                  <c:v>1623025</c:v>
                </c:pt>
                <c:pt idx="22">
                  <c:v>1500588</c:v>
                </c:pt>
                <c:pt idx="23">
                  <c:v>1513326</c:v>
                </c:pt>
                <c:pt idx="24">
                  <c:v>1385606</c:v>
                </c:pt>
                <c:pt idx="25">
                  <c:v>1249516</c:v>
                </c:pt>
                <c:pt idx="26">
                  <c:v>1105051</c:v>
                </c:pt>
                <c:pt idx="27">
                  <c:v>959869</c:v>
                </c:pt>
                <c:pt idx="28">
                  <c:v>959869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57-43AD-B259-7707A7DC78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0651520"/>
        <c:axId val="50653440"/>
      </c:barChart>
      <c:lineChart>
        <c:grouping val="standard"/>
        <c:varyColors val="0"/>
        <c:ser>
          <c:idx val="1"/>
          <c:order val="0"/>
          <c:tx>
            <c:strRef>
              <c:f>グラフ!$P$200</c:f>
              <c:strCache>
                <c:ptCount val="1"/>
                <c:pt idx="0">
                  <c:v>歳出総額</c:v>
                </c:pt>
              </c:strCache>
            </c:strRef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circl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グラフ!$Q$199:$AT$199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グラフ!$Q$200:$AT$200</c:f>
              <c:numCache>
                <c:formatCode>#,##0,</c:formatCode>
                <c:ptCount val="29"/>
                <c:pt idx="0">
                  <c:v>7367810</c:v>
                </c:pt>
                <c:pt idx="1">
                  <c:v>7622443</c:v>
                </c:pt>
                <c:pt idx="2">
                  <c:v>7572711</c:v>
                </c:pt>
                <c:pt idx="3">
                  <c:v>7268208</c:v>
                </c:pt>
                <c:pt idx="4">
                  <c:v>7943754</c:v>
                </c:pt>
                <c:pt idx="5">
                  <c:v>7854280</c:v>
                </c:pt>
                <c:pt idx="6">
                  <c:v>7983048</c:v>
                </c:pt>
                <c:pt idx="7">
                  <c:v>8466911</c:v>
                </c:pt>
                <c:pt idx="8">
                  <c:v>9366480</c:v>
                </c:pt>
                <c:pt idx="9">
                  <c:v>8696964</c:v>
                </c:pt>
                <c:pt idx="10">
                  <c:v>9661558</c:v>
                </c:pt>
                <c:pt idx="11">
                  <c:v>9826567</c:v>
                </c:pt>
                <c:pt idx="12">
                  <c:v>9435832</c:v>
                </c:pt>
                <c:pt idx="13">
                  <c:v>10597625</c:v>
                </c:pt>
                <c:pt idx="14">
                  <c:v>10433984</c:v>
                </c:pt>
                <c:pt idx="15">
                  <c:v>10145188</c:v>
                </c:pt>
                <c:pt idx="16">
                  <c:v>12735863</c:v>
                </c:pt>
                <c:pt idx="17">
                  <c:v>9616480</c:v>
                </c:pt>
                <c:pt idx="18">
                  <c:v>10487096</c:v>
                </c:pt>
                <c:pt idx="19">
                  <c:v>10036259</c:v>
                </c:pt>
                <c:pt idx="20">
                  <c:v>10343359</c:v>
                </c:pt>
                <c:pt idx="21">
                  <c:v>10107067</c:v>
                </c:pt>
                <c:pt idx="22">
                  <c:v>9807079</c:v>
                </c:pt>
                <c:pt idx="23">
                  <c:v>9975902</c:v>
                </c:pt>
                <c:pt idx="24">
                  <c:v>11294309</c:v>
                </c:pt>
                <c:pt idx="25">
                  <c:v>10858779</c:v>
                </c:pt>
                <c:pt idx="26">
                  <c:v>13075308</c:v>
                </c:pt>
                <c:pt idx="27">
                  <c:v>10169362</c:v>
                </c:pt>
                <c:pt idx="28">
                  <c:v>10508456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57-43AD-B259-7707A7DC78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51520"/>
        <c:axId val="50653440"/>
      </c:lineChart>
      <c:catAx>
        <c:axId val="506515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06534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0653440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4.1071372102583541E-2"/>
              <c:y val="6.249996799180591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06515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122981070573742"/>
          <c:y val="0.9175540851551639"/>
          <c:w val="0.58097589217842871"/>
          <c:h val="5.88117665827601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普通建設事業の推移</a:t>
            </a:r>
          </a:p>
        </c:rich>
      </c:tx>
      <c:layout>
        <c:manualLayout>
          <c:xMode val="edge"/>
          <c:yMode val="edge"/>
          <c:x val="0.35130515912073496"/>
          <c:y val="1.98939071027790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512220905008914E-2"/>
          <c:y val="0.10477470543608805"/>
          <c:w val="0.92318586022723226"/>
          <c:h val="0.74358358882163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グラフ!$P$160</c:f>
              <c:strCache>
                <c:ptCount val="1"/>
                <c:pt idx="0">
                  <c:v> 補助事業費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グラフ!$Q$159:$AT$159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グラフ!$Q$160:$AT$160</c:f>
              <c:numCache>
                <c:formatCode>#,##0,</c:formatCode>
                <c:ptCount val="29"/>
                <c:pt idx="0">
                  <c:v>750476</c:v>
                </c:pt>
                <c:pt idx="1">
                  <c:v>797589</c:v>
                </c:pt>
                <c:pt idx="2">
                  <c:v>591511</c:v>
                </c:pt>
                <c:pt idx="3">
                  <c:v>276048</c:v>
                </c:pt>
                <c:pt idx="4">
                  <c:v>898565</c:v>
                </c:pt>
                <c:pt idx="5">
                  <c:v>220724</c:v>
                </c:pt>
                <c:pt idx="6">
                  <c:v>93145</c:v>
                </c:pt>
                <c:pt idx="7">
                  <c:v>146699</c:v>
                </c:pt>
                <c:pt idx="8">
                  <c:v>300675</c:v>
                </c:pt>
                <c:pt idx="9">
                  <c:v>254458</c:v>
                </c:pt>
                <c:pt idx="10">
                  <c:v>470860</c:v>
                </c:pt>
                <c:pt idx="11">
                  <c:v>270690</c:v>
                </c:pt>
                <c:pt idx="12">
                  <c:v>306387</c:v>
                </c:pt>
                <c:pt idx="13">
                  <c:v>120181</c:v>
                </c:pt>
                <c:pt idx="14">
                  <c:v>435680</c:v>
                </c:pt>
                <c:pt idx="15">
                  <c:v>181503</c:v>
                </c:pt>
                <c:pt idx="16">
                  <c:v>558905</c:v>
                </c:pt>
                <c:pt idx="17">
                  <c:v>364424</c:v>
                </c:pt>
                <c:pt idx="18">
                  <c:v>623041</c:v>
                </c:pt>
                <c:pt idx="19">
                  <c:v>716138</c:v>
                </c:pt>
                <c:pt idx="20">
                  <c:v>717105</c:v>
                </c:pt>
                <c:pt idx="21">
                  <c:v>606463</c:v>
                </c:pt>
                <c:pt idx="22">
                  <c:v>762446</c:v>
                </c:pt>
                <c:pt idx="23">
                  <c:v>479855</c:v>
                </c:pt>
                <c:pt idx="24">
                  <c:v>73774</c:v>
                </c:pt>
                <c:pt idx="25">
                  <c:v>486704</c:v>
                </c:pt>
                <c:pt idx="26">
                  <c:v>1089096</c:v>
                </c:pt>
                <c:pt idx="27">
                  <c:v>197526</c:v>
                </c:pt>
                <c:pt idx="28">
                  <c:v>256718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6D-4D1B-AA79-057009789ECF}"/>
            </c:ext>
          </c:extLst>
        </c:ser>
        <c:ser>
          <c:idx val="1"/>
          <c:order val="1"/>
          <c:tx>
            <c:strRef>
              <c:f>グラフ!$P$161</c:f>
              <c:strCache>
                <c:ptCount val="1"/>
                <c:pt idx="0">
                  <c:v> 単独事業費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グラフ!$Q$159:$AT$159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グラフ!$Q$161:$AT$161</c:f>
              <c:numCache>
                <c:formatCode>#,##0,</c:formatCode>
                <c:ptCount val="29"/>
                <c:pt idx="0">
                  <c:v>2124102</c:v>
                </c:pt>
                <c:pt idx="1">
                  <c:v>1554484</c:v>
                </c:pt>
                <c:pt idx="2">
                  <c:v>1123843</c:v>
                </c:pt>
                <c:pt idx="3">
                  <c:v>1154088</c:v>
                </c:pt>
                <c:pt idx="4">
                  <c:v>1214281</c:v>
                </c:pt>
                <c:pt idx="5">
                  <c:v>1609084</c:v>
                </c:pt>
                <c:pt idx="6">
                  <c:v>2000164</c:v>
                </c:pt>
                <c:pt idx="7">
                  <c:v>2115941</c:v>
                </c:pt>
                <c:pt idx="8">
                  <c:v>2601047</c:v>
                </c:pt>
                <c:pt idx="9">
                  <c:v>2035178</c:v>
                </c:pt>
                <c:pt idx="10">
                  <c:v>2696463</c:v>
                </c:pt>
                <c:pt idx="11">
                  <c:v>2874963</c:v>
                </c:pt>
                <c:pt idx="12">
                  <c:v>2091703</c:v>
                </c:pt>
                <c:pt idx="13">
                  <c:v>2055585</c:v>
                </c:pt>
                <c:pt idx="14">
                  <c:v>1382905</c:v>
                </c:pt>
                <c:pt idx="15">
                  <c:v>1593303</c:v>
                </c:pt>
                <c:pt idx="16">
                  <c:v>4103565</c:v>
                </c:pt>
                <c:pt idx="17">
                  <c:v>1434123</c:v>
                </c:pt>
                <c:pt idx="18">
                  <c:v>1362997</c:v>
                </c:pt>
                <c:pt idx="19">
                  <c:v>1018976</c:v>
                </c:pt>
                <c:pt idx="20">
                  <c:v>1026003</c:v>
                </c:pt>
                <c:pt idx="21">
                  <c:v>787740</c:v>
                </c:pt>
                <c:pt idx="22">
                  <c:v>538536</c:v>
                </c:pt>
                <c:pt idx="23">
                  <c:v>655286</c:v>
                </c:pt>
                <c:pt idx="24">
                  <c:v>465602</c:v>
                </c:pt>
                <c:pt idx="25">
                  <c:v>982056</c:v>
                </c:pt>
                <c:pt idx="26">
                  <c:v>711935</c:v>
                </c:pt>
                <c:pt idx="27">
                  <c:v>802584</c:v>
                </c:pt>
                <c:pt idx="28">
                  <c:v>990051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6D-4D1B-AA79-057009789E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7585152"/>
        <c:axId val="87586688"/>
      </c:barChart>
      <c:catAx>
        <c:axId val="875851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7586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7586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3.8260949803149605E-2"/>
              <c:y val="6.100809521986411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75851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739196006783321"/>
          <c:y val="0.93368851426589861"/>
          <c:w val="0.5652188312300388"/>
          <c:h val="3.84616007297031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目的別歳出の状況</a:t>
            </a:r>
          </a:p>
        </c:rich>
      </c:tx>
      <c:layout>
        <c:manualLayout>
          <c:xMode val="edge"/>
          <c:yMode val="edge"/>
          <c:x val="0.41216491946163747"/>
          <c:y val="1.23304840806268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44305761947138E-2"/>
          <c:y val="7.5215828269394117E-2"/>
          <c:w val="0.86557393142116534"/>
          <c:h val="0.73486519284195417"/>
        </c:manualLayout>
      </c:layout>
      <c:barChart>
        <c:barDir val="col"/>
        <c:grouping val="clustered"/>
        <c:varyColors val="0"/>
        <c:ser>
          <c:idx val="5"/>
          <c:order val="8"/>
          <c:tx>
            <c:strRef>
              <c:f>グラフ!$P$129</c:f>
              <c:strCache>
                <c:ptCount val="1"/>
                <c:pt idx="0">
                  <c:v> 総　　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グラフ!$Q$120:$AT$120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グラフ!$Q$129:$AT$129</c:f>
              <c:numCache>
                <c:formatCode>#,##0,</c:formatCode>
                <c:ptCount val="29"/>
                <c:pt idx="0">
                  <c:v>7367810</c:v>
                </c:pt>
                <c:pt idx="1">
                  <c:v>7622443</c:v>
                </c:pt>
                <c:pt idx="2">
                  <c:v>7572711</c:v>
                </c:pt>
                <c:pt idx="3">
                  <c:v>7268208</c:v>
                </c:pt>
                <c:pt idx="4">
                  <c:v>7943754</c:v>
                </c:pt>
                <c:pt idx="5">
                  <c:v>7854280</c:v>
                </c:pt>
                <c:pt idx="6">
                  <c:v>7983048</c:v>
                </c:pt>
                <c:pt idx="7">
                  <c:v>8466911</c:v>
                </c:pt>
                <c:pt idx="8">
                  <c:v>9366480</c:v>
                </c:pt>
                <c:pt idx="9">
                  <c:v>8696964</c:v>
                </c:pt>
                <c:pt idx="10">
                  <c:v>9661558</c:v>
                </c:pt>
                <c:pt idx="11">
                  <c:v>9826571</c:v>
                </c:pt>
                <c:pt idx="12">
                  <c:v>9435832</c:v>
                </c:pt>
                <c:pt idx="13">
                  <c:v>10597626</c:v>
                </c:pt>
                <c:pt idx="14">
                  <c:v>10433984</c:v>
                </c:pt>
                <c:pt idx="15">
                  <c:v>10145188</c:v>
                </c:pt>
                <c:pt idx="16">
                  <c:v>12735863</c:v>
                </c:pt>
                <c:pt idx="17">
                  <c:v>9616480</c:v>
                </c:pt>
                <c:pt idx="18">
                  <c:v>10487096</c:v>
                </c:pt>
                <c:pt idx="19">
                  <c:v>10036259</c:v>
                </c:pt>
                <c:pt idx="20">
                  <c:v>10343359</c:v>
                </c:pt>
                <c:pt idx="21">
                  <c:v>10107067</c:v>
                </c:pt>
                <c:pt idx="22">
                  <c:v>9807079</c:v>
                </c:pt>
                <c:pt idx="23">
                  <c:v>9975902</c:v>
                </c:pt>
                <c:pt idx="24">
                  <c:v>11294309</c:v>
                </c:pt>
                <c:pt idx="25">
                  <c:v>10858779</c:v>
                </c:pt>
                <c:pt idx="26">
                  <c:v>13075308</c:v>
                </c:pt>
                <c:pt idx="27">
                  <c:v>10169362</c:v>
                </c:pt>
                <c:pt idx="28">
                  <c:v>10508456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93-4185-9824-1967742024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74577408"/>
        <c:axId val="74579328"/>
      </c:barChart>
      <c:lineChart>
        <c:grouping val="standard"/>
        <c:varyColors val="0"/>
        <c:ser>
          <c:idx val="1"/>
          <c:order val="0"/>
          <c:tx>
            <c:strRef>
              <c:f>グラフ!$P$121</c:f>
              <c:strCache>
                <c:ptCount val="1"/>
                <c:pt idx="0">
                  <c:v> 総　務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グラフ!$Q$120:$AT$120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グラフ!$Q$121:$AT$121</c:f>
              <c:numCache>
                <c:formatCode>#,##0,</c:formatCode>
                <c:ptCount val="29"/>
                <c:pt idx="0">
                  <c:v>872664</c:v>
                </c:pt>
                <c:pt idx="1">
                  <c:v>1200170</c:v>
                </c:pt>
                <c:pt idx="2">
                  <c:v>1557555</c:v>
                </c:pt>
                <c:pt idx="3">
                  <c:v>1265848</c:v>
                </c:pt>
                <c:pt idx="4">
                  <c:v>997940</c:v>
                </c:pt>
                <c:pt idx="5">
                  <c:v>829494</c:v>
                </c:pt>
                <c:pt idx="6">
                  <c:v>894782</c:v>
                </c:pt>
                <c:pt idx="7">
                  <c:v>999035</c:v>
                </c:pt>
                <c:pt idx="8">
                  <c:v>1262533</c:v>
                </c:pt>
                <c:pt idx="9">
                  <c:v>1110303</c:v>
                </c:pt>
                <c:pt idx="10">
                  <c:v>1249087</c:v>
                </c:pt>
                <c:pt idx="11">
                  <c:v>1211164</c:v>
                </c:pt>
                <c:pt idx="12">
                  <c:v>1027252</c:v>
                </c:pt>
                <c:pt idx="13">
                  <c:v>2423106</c:v>
                </c:pt>
                <c:pt idx="14">
                  <c:v>2187285</c:v>
                </c:pt>
                <c:pt idx="15">
                  <c:v>2016315</c:v>
                </c:pt>
                <c:pt idx="16">
                  <c:v>1053747</c:v>
                </c:pt>
                <c:pt idx="17">
                  <c:v>1158030</c:v>
                </c:pt>
                <c:pt idx="18">
                  <c:v>1533787</c:v>
                </c:pt>
                <c:pt idx="19">
                  <c:v>1157727</c:v>
                </c:pt>
                <c:pt idx="20">
                  <c:v>965967</c:v>
                </c:pt>
                <c:pt idx="21">
                  <c:v>1078128</c:v>
                </c:pt>
                <c:pt idx="22">
                  <c:v>969063</c:v>
                </c:pt>
                <c:pt idx="23">
                  <c:v>997338</c:v>
                </c:pt>
                <c:pt idx="24">
                  <c:v>2648477</c:v>
                </c:pt>
                <c:pt idx="25">
                  <c:v>1714712</c:v>
                </c:pt>
                <c:pt idx="26">
                  <c:v>3482450</c:v>
                </c:pt>
                <c:pt idx="27">
                  <c:v>1234960</c:v>
                </c:pt>
                <c:pt idx="28">
                  <c:v>1117435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93-4185-9824-196774202468}"/>
            </c:ext>
          </c:extLst>
        </c:ser>
        <c:ser>
          <c:idx val="0"/>
          <c:order val="1"/>
          <c:tx>
            <c:strRef>
              <c:f>グラフ!$P$122</c:f>
              <c:strCache>
                <c:ptCount val="1"/>
                <c:pt idx="0">
                  <c:v> 民　生　費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グラフ!$Q$120:$AT$120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グラフ!$Q$122:$AT$122</c:f>
              <c:numCache>
                <c:formatCode>#,##0,</c:formatCode>
                <c:ptCount val="29"/>
                <c:pt idx="0">
                  <c:v>926639</c:v>
                </c:pt>
                <c:pt idx="1">
                  <c:v>945379</c:v>
                </c:pt>
                <c:pt idx="2">
                  <c:v>1068379</c:v>
                </c:pt>
                <c:pt idx="3">
                  <c:v>1194759</c:v>
                </c:pt>
                <c:pt idx="4">
                  <c:v>1191082</c:v>
                </c:pt>
                <c:pt idx="5">
                  <c:v>1298911</c:v>
                </c:pt>
                <c:pt idx="6">
                  <c:v>1259686</c:v>
                </c:pt>
                <c:pt idx="7">
                  <c:v>1402183</c:v>
                </c:pt>
                <c:pt idx="8">
                  <c:v>1730951</c:v>
                </c:pt>
                <c:pt idx="9">
                  <c:v>1460355</c:v>
                </c:pt>
                <c:pt idx="10">
                  <c:v>1498758</c:v>
                </c:pt>
                <c:pt idx="11">
                  <c:v>1878971</c:v>
                </c:pt>
                <c:pt idx="12">
                  <c:v>1852437</c:v>
                </c:pt>
                <c:pt idx="13">
                  <c:v>1992241</c:v>
                </c:pt>
                <c:pt idx="14">
                  <c:v>1916127</c:v>
                </c:pt>
                <c:pt idx="15">
                  <c:v>2117782</c:v>
                </c:pt>
                <c:pt idx="16">
                  <c:v>2769247</c:v>
                </c:pt>
                <c:pt idx="17">
                  <c:v>2315475</c:v>
                </c:pt>
                <c:pt idx="18">
                  <c:v>2701947</c:v>
                </c:pt>
                <c:pt idx="19">
                  <c:v>3035502</c:v>
                </c:pt>
                <c:pt idx="20">
                  <c:v>3166093</c:v>
                </c:pt>
                <c:pt idx="21">
                  <c:v>2972796</c:v>
                </c:pt>
                <c:pt idx="22">
                  <c:v>2875775</c:v>
                </c:pt>
                <c:pt idx="23">
                  <c:v>3171936</c:v>
                </c:pt>
                <c:pt idx="24">
                  <c:v>3203952</c:v>
                </c:pt>
                <c:pt idx="25">
                  <c:v>3393749</c:v>
                </c:pt>
                <c:pt idx="26">
                  <c:v>3755983</c:v>
                </c:pt>
                <c:pt idx="27">
                  <c:v>3431818</c:v>
                </c:pt>
                <c:pt idx="28">
                  <c:v>3550537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493-4185-9824-196774202468}"/>
            </c:ext>
          </c:extLst>
        </c:ser>
        <c:ser>
          <c:idx val="6"/>
          <c:order val="2"/>
          <c:tx>
            <c:strRef>
              <c:f>グラフ!$P$123</c:f>
              <c:strCache>
                <c:ptCount val="1"/>
                <c:pt idx="0">
                  <c:v> 衛　生　費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グラフ!$Q$120:$AT$120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グラフ!$Q$123:$AT$123</c:f>
              <c:numCache>
                <c:formatCode>#,##0,</c:formatCode>
                <c:ptCount val="29"/>
                <c:pt idx="0">
                  <c:v>496527</c:v>
                </c:pt>
                <c:pt idx="1">
                  <c:v>534704</c:v>
                </c:pt>
                <c:pt idx="2">
                  <c:v>638886</c:v>
                </c:pt>
                <c:pt idx="3">
                  <c:v>751225</c:v>
                </c:pt>
                <c:pt idx="4">
                  <c:v>818726</c:v>
                </c:pt>
                <c:pt idx="5">
                  <c:v>1111229</c:v>
                </c:pt>
                <c:pt idx="6">
                  <c:v>767880</c:v>
                </c:pt>
                <c:pt idx="7">
                  <c:v>1051471</c:v>
                </c:pt>
                <c:pt idx="8">
                  <c:v>1415491</c:v>
                </c:pt>
                <c:pt idx="9">
                  <c:v>1102416</c:v>
                </c:pt>
                <c:pt idx="10">
                  <c:v>753100</c:v>
                </c:pt>
                <c:pt idx="11">
                  <c:v>1029871</c:v>
                </c:pt>
                <c:pt idx="12">
                  <c:v>1008073</c:v>
                </c:pt>
                <c:pt idx="13">
                  <c:v>816117</c:v>
                </c:pt>
                <c:pt idx="14">
                  <c:v>772727</c:v>
                </c:pt>
                <c:pt idx="15">
                  <c:v>908950</c:v>
                </c:pt>
                <c:pt idx="16">
                  <c:v>3075011</c:v>
                </c:pt>
                <c:pt idx="17">
                  <c:v>1013382</c:v>
                </c:pt>
                <c:pt idx="18">
                  <c:v>964659</c:v>
                </c:pt>
                <c:pt idx="19">
                  <c:v>824915</c:v>
                </c:pt>
                <c:pt idx="20">
                  <c:v>1011817</c:v>
                </c:pt>
                <c:pt idx="21">
                  <c:v>983816</c:v>
                </c:pt>
                <c:pt idx="22">
                  <c:v>1002029</c:v>
                </c:pt>
                <c:pt idx="23">
                  <c:v>1004519</c:v>
                </c:pt>
                <c:pt idx="24">
                  <c:v>955799</c:v>
                </c:pt>
                <c:pt idx="25">
                  <c:v>938519</c:v>
                </c:pt>
                <c:pt idx="26">
                  <c:v>961715</c:v>
                </c:pt>
                <c:pt idx="27">
                  <c:v>1099006</c:v>
                </c:pt>
                <c:pt idx="28">
                  <c:v>962349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493-4185-9824-196774202468}"/>
            </c:ext>
          </c:extLst>
        </c:ser>
        <c:ser>
          <c:idx val="7"/>
          <c:order val="3"/>
          <c:tx>
            <c:strRef>
              <c:f>グラフ!$P$124</c:f>
              <c:strCache>
                <c:ptCount val="1"/>
                <c:pt idx="0">
                  <c:v> 農林水産業費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グラフ!$Q$120:$AT$120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グラフ!$Q$124:$AT$124</c:f>
              <c:numCache>
                <c:formatCode>#,##0,</c:formatCode>
                <c:ptCount val="29"/>
                <c:pt idx="0">
                  <c:v>561643</c:v>
                </c:pt>
                <c:pt idx="1">
                  <c:v>568945</c:v>
                </c:pt>
                <c:pt idx="2">
                  <c:v>560340</c:v>
                </c:pt>
                <c:pt idx="3">
                  <c:v>587158</c:v>
                </c:pt>
                <c:pt idx="4">
                  <c:v>1096089</c:v>
                </c:pt>
                <c:pt idx="5">
                  <c:v>758200</c:v>
                </c:pt>
                <c:pt idx="6">
                  <c:v>632774</c:v>
                </c:pt>
                <c:pt idx="7">
                  <c:v>680792</c:v>
                </c:pt>
                <c:pt idx="8">
                  <c:v>483952</c:v>
                </c:pt>
                <c:pt idx="9">
                  <c:v>553055</c:v>
                </c:pt>
                <c:pt idx="10">
                  <c:v>504197</c:v>
                </c:pt>
                <c:pt idx="11">
                  <c:v>443325</c:v>
                </c:pt>
                <c:pt idx="12">
                  <c:v>603145</c:v>
                </c:pt>
                <c:pt idx="13">
                  <c:v>403511</c:v>
                </c:pt>
                <c:pt idx="14">
                  <c:v>434845</c:v>
                </c:pt>
                <c:pt idx="15">
                  <c:v>467318</c:v>
                </c:pt>
                <c:pt idx="16">
                  <c:v>526484</c:v>
                </c:pt>
                <c:pt idx="17">
                  <c:v>461558</c:v>
                </c:pt>
                <c:pt idx="18">
                  <c:v>508634</c:v>
                </c:pt>
                <c:pt idx="19">
                  <c:v>352788</c:v>
                </c:pt>
                <c:pt idx="20">
                  <c:v>478267</c:v>
                </c:pt>
                <c:pt idx="21">
                  <c:v>512978</c:v>
                </c:pt>
                <c:pt idx="22">
                  <c:v>434163</c:v>
                </c:pt>
                <c:pt idx="23">
                  <c:v>638478</c:v>
                </c:pt>
                <c:pt idx="24">
                  <c:v>617394</c:v>
                </c:pt>
                <c:pt idx="25">
                  <c:v>462821</c:v>
                </c:pt>
                <c:pt idx="26">
                  <c:v>536392</c:v>
                </c:pt>
                <c:pt idx="27">
                  <c:v>576668</c:v>
                </c:pt>
                <c:pt idx="28">
                  <c:v>518944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493-4185-9824-196774202468}"/>
            </c:ext>
          </c:extLst>
        </c:ser>
        <c:ser>
          <c:idx val="8"/>
          <c:order val="4"/>
          <c:tx>
            <c:strRef>
              <c:f>グラフ!$P$125</c:f>
              <c:strCache>
                <c:ptCount val="1"/>
                <c:pt idx="0">
                  <c:v> 商　工　費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グラフ!$Q$120:$AT$120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グラフ!$Q$125:$AT$125</c:f>
              <c:numCache>
                <c:formatCode>#,##0,</c:formatCode>
                <c:ptCount val="29"/>
                <c:pt idx="0">
                  <c:v>96363</c:v>
                </c:pt>
                <c:pt idx="1">
                  <c:v>198602</c:v>
                </c:pt>
                <c:pt idx="2">
                  <c:v>124572</c:v>
                </c:pt>
                <c:pt idx="3">
                  <c:v>97166</c:v>
                </c:pt>
                <c:pt idx="4">
                  <c:v>106452</c:v>
                </c:pt>
                <c:pt idx="5">
                  <c:v>119310</c:v>
                </c:pt>
                <c:pt idx="6">
                  <c:v>163371</c:v>
                </c:pt>
                <c:pt idx="7">
                  <c:v>155947</c:v>
                </c:pt>
                <c:pt idx="8">
                  <c:v>117834</c:v>
                </c:pt>
                <c:pt idx="9">
                  <c:v>124153</c:v>
                </c:pt>
                <c:pt idx="10">
                  <c:v>129743</c:v>
                </c:pt>
                <c:pt idx="11">
                  <c:v>126149</c:v>
                </c:pt>
                <c:pt idx="12">
                  <c:v>169516</c:v>
                </c:pt>
                <c:pt idx="13">
                  <c:v>86732</c:v>
                </c:pt>
                <c:pt idx="14">
                  <c:v>79995</c:v>
                </c:pt>
                <c:pt idx="15">
                  <c:v>74620</c:v>
                </c:pt>
                <c:pt idx="16">
                  <c:v>72311</c:v>
                </c:pt>
                <c:pt idx="17">
                  <c:v>105842</c:v>
                </c:pt>
                <c:pt idx="18">
                  <c:v>168596</c:v>
                </c:pt>
                <c:pt idx="19">
                  <c:v>91544</c:v>
                </c:pt>
                <c:pt idx="20">
                  <c:v>65959</c:v>
                </c:pt>
                <c:pt idx="21">
                  <c:v>67908</c:v>
                </c:pt>
                <c:pt idx="22">
                  <c:v>67603</c:v>
                </c:pt>
                <c:pt idx="23">
                  <c:v>67064</c:v>
                </c:pt>
                <c:pt idx="24">
                  <c:v>82633</c:v>
                </c:pt>
                <c:pt idx="25">
                  <c:v>64982</c:v>
                </c:pt>
                <c:pt idx="26">
                  <c:v>70952</c:v>
                </c:pt>
                <c:pt idx="27">
                  <c:v>66798</c:v>
                </c:pt>
                <c:pt idx="28">
                  <c:v>107907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493-4185-9824-196774202468}"/>
            </c:ext>
          </c:extLst>
        </c:ser>
        <c:ser>
          <c:idx val="2"/>
          <c:order val="5"/>
          <c:tx>
            <c:strRef>
              <c:f>グラフ!$P$126</c:f>
              <c:strCache>
                <c:ptCount val="1"/>
                <c:pt idx="0">
                  <c:v> 土　木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グラフ!$Q$120:$AT$120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グラフ!$Q$126:$AT$126</c:f>
              <c:numCache>
                <c:formatCode>#,##0,</c:formatCode>
                <c:ptCount val="29"/>
                <c:pt idx="0">
                  <c:v>2115040</c:v>
                </c:pt>
                <c:pt idx="1">
                  <c:v>2128728</c:v>
                </c:pt>
                <c:pt idx="2">
                  <c:v>1636817</c:v>
                </c:pt>
                <c:pt idx="3">
                  <c:v>1302161</c:v>
                </c:pt>
                <c:pt idx="4">
                  <c:v>1543868</c:v>
                </c:pt>
                <c:pt idx="5">
                  <c:v>1605757</c:v>
                </c:pt>
                <c:pt idx="6">
                  <c:v>1767363</c:v>
                </c:pt>
                <c:pt idx="7">
                  <c:v>1731539</c:v>
                </c:pt>
                <c:pt idx="8">
                  <c:v>1844293</c:v>
                </c:pt>
                <c:pt idx="9">
                  <c:v>1700417</c:v>
                </c:pt>
                <c:pt idx="10">
                  <c:v>1410777</c:v>
                </c:pt>
                <c:pt idx="11">
                  <c:v>1440010</c:v>
                </c:pt>
                <c:pt idx="12">
                  <c:v>1659713</c:v>
                </c:pt>
                <c:pt idx="13">
                  <c:v>1752685</c:v>
                </c:pt>
                <c:pt idx="14">
                  <c:v>1400999</c:v>
                </c:pt>
                <c:pt idx="15">
                  <c:v>1335644</c:v>
                </c:pt>
                <c:pt idx="16">
                  <c:v>1588009</c:v>
                </c:pt>
                <c:pt idx="17">
                  <c:v>1572348</c:v>
                </c:pt>
                <c:pt idx="18">
                  <c:v>1492303</c:v>
                </c:pt>
                <c:pt idx="19">
                  <c:v>1586932</c:v>
                </c:pt>
                <c:pt idx="20">
                  <c:v>1481324</c:v>
                </c:pt>
                <c:pt idx="21">
                  <c:v>1302771</c:v>
                </c:pt>
                <c:pt idx="22">
                  <c:v>1277188</c:v>
                </c:pt>
                <c:pt idx="23">
                  <c:v>1083986</c:v>
                </c:pt>
                <c:pt idx="24">
                  <c:v>1082666</c:v>
                </c:pt>
                <c:pt idx="25">
                  <c:v>1083391</c:v>
                </c:pt>
                <c:pt idx="26">
                  <c:v>1209309</c:v>
                </c:pt>
                <c:pt idx="27">
                  <c:v>1219426</c:v>
                </c:pt>
                <c:pt idx="28">
                  <c:v>1477213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493-4185-9824-196774202468}"/>
            </c:ext>
          </c:extLst>
        </c:ser>
        <c:ser>
          <c:idx val="3"/>
          <c:order val="6"/>
          <c:tx>
            <c:strRef>
              <c:f>グラフ!$P$127</c:f>
              <c:strCache>
                <c:ptCount val="1"/>
                <c:pt idx="0">
                  <c:v> 教　育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グラフ!$Q$120:$AT$120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グラフ!$Q$127:$AT$127</c:f>
              <c:numCache>
                <c:formatCode>#,##0,</c:formatCode>
                <c:ptCount val="29"/>
                <c:pt idx="0">
                  <c:v>1264592</c:v>
                </c:pt>
                <c:pt idx="1">
                  <c:v>1010625</c:v>
                </c:pt>
                <c:pt idx="2">
                  <c:v>952645</c:v>
                </c:pt>
                <c:pt idx="3">
                  <c:v>1012529</c:v>
                </c:pt>
                <c:pt idx="4">
                  <c:v>1047435</c:v>
                </c:pt>
                <c:pt idx="5">
                  <c:v>958385</c:v>
                </c:pt>
                <c:pt idx="6">
                  <c:v>1200896</c:v>
                </c:pt>
                <c:pt idx="7">
                  <c:v>1152246</c:v>
                </c:pt>
                <c:pt idx="8">
                  <c:v>1167524</c:v>
                </c:pt>
                <c:pt idx="9">
                  <c:v>1319159</c:v>
                </c:pt>
                <c:pt idx="10">
                  <c:v>2704555</c:v>
                </c:pt>
                <c:pt idx="11">
                  <c:v>2272549</c:v>
                </c:pt>
                <c:pt idx="12">
                  <c:v>1629185</c:v>
                </c:pt>
                <c:pt idx="13">
                  <c:v>1704921</c:v>
                </c:pt>
                <c:pt idx="14">
                  <c:v>2080690</c:v>
                </c:pt>
                <c:pt idx="15">
                  <c:v>1467979</c:v>
                </c:pt>
                <c:pt idx="16">
                  <c:v>1531043</c:v>
                </c:pt>
                <c:pt idx="17">
                  <c:v>1462926</c:v>
                </c:pt>
                <c:pt idx="18">
                  <c:v>1620480</c:v>
                </c:pt>
                <c:pt idx="19">
                  <c:v>1491492</c:v>
                </c:pt>
                <c:pt idx="20">
                  <c:v>1458701</c:v>
                </c:pt>
                <c:pt idx="21">
                  <c:v>1585408</c:v>
                </c:pt>
                <c:pt idx="22">
                  <c:v>1637811</c:v>
                </c:pt>
                <c:pt idx="23">
                  <c:v>1495863</c:v>
                </c:pt>
                <c:pt idx="24">
                  <c:v>1197386</c:v>
                </c:pt>
                <c:pt idx="25">
                  <c:v>1645402</c:v>
                </c:pt>
                <c:pt idx="26">
                  <c:v>1532690</c:v>
                </c:pt>
                <c:pt idx="27">
                  <c:v>1064125</c:v>
                </c:pt>
                <c:pt idx="28">
                  <c:v>1297453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493-4185-9824-196774202468}"/>
            </c:ext>
          </c:extLst>
        </c:ser>
        <c:ser>
          <c:idx val="4"/>
          <c:order val="7"/>
          <c:tx>
            <c:strRef>
              <c:f>グラフ!$P$128</c:f>
              <c:strCache>
                <c:ptCount val="1"/>
                <c:pt idx="0">
                  <c:v> 公　債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グラフ!$Q$120:$AT$120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グラフ!$Q$128:$AT$128</c:f>
              <c:numCache>
                <c:formatCode>#,##0,</c:formatCode>
                <c:ptCount val="29"/>
                <c:pt idx="0">
                  <c:v>499153</c:v>
                </c:pt>
                <c:pt idx="1">
                  <c:v>494183</c:v>
                </c:pt>
                <c:pt idx="2">
                  <c:v>492508</c:v>
                </c:pt>
                <c:pt idx="3">
                  <c:v>498182</c:v>
                </c:pt>
                <c:pt idx="4">
                  <c:v>513639</c:v>
                </c:pt>
                <c:pt idx="5">
                  <c:v>569160</c:v>
                </c:pt>
                <c:pt idx="6">
                  <c:v>610432</c:v>
                </c:pt>
                <c:pt idx="7">
                  <c:v>670095</c:v>
                </c:pt>
                <c:pt idx="8">
                  <c:v>684192</c:v>
                </c:pt>
                <c:pt idx="9">
                  <c:v>702167</c:v>
                </c:pt>
                <c:pt idx="10">
                  <c:v>723359</c:v>
                </c:pt>
                <c:pt idx="11">
                  <c:v>770011</c:v>
                </c:pt>
                <c:pt idx="12">
                  <c:v>865280</c:v>
                </c:pt>
                <c:pt idx="13">
                  <c:v>811942</c:v>
                </c:pt>
                <c:pt idx="14">
                  <c:v>948285</c:v>
                </c:pt>
                <c:pt idx="15">
                  <c:v>1152745</c:v>
                </c:pt>
                <c:pt idx="16">
                  <c:v>1480353</c:v>
                </c:pt>
                <c:pt idx="17">
                  <c:v>933245</c:v>
                </c:pt>
                <c:pt idx="18">
                  <c:v>894326</c:v>
                </c:pt>
                <c:pt idx="19">
                  <c:v>903127</c:v>
                </c:pt>
                <c:pt idx="20">
                  <c:v>965469</c:v>
                </c:pt>
                <c:pt idx="21">
                  <c:v>976352</c:v>
                </c:pt>
                <c:pt idx="22">
                  <c:v>917939</c:v>
                </c:pt>
                <c:pt idx="23">
                  <c:v>881040</c:v>
                </c:pt>
                <c:pt idx="24">
                  <c:v>808708</c:v>
                </c:pt>
                <c:pt idx="25">
                  <c:v>784901</c:v>
                </c:pt>
                <c:pt idx="26">
                  <c:v>810343</c:v>
                </c:pt>
                <c:pt idx="27">
                  <c:v>827434</c:v>
                </c:pt>
                <c:pt idx="28">
                  <c:v>793453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493-4185-9824-1967742024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03680"/>
        <c:axId val="87305216"/>
      </c:lineChart>
      <c:catAx>
        <c:axId val="74577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45793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457932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総額（百万円）</a:t>
                </a:r>
              </a:p>
            </c:rich>
          </c:tx>
          <c:layout>
            <c:manualLayout>
              <c:xMode val="edge"/>
              <c:yMode val="edge"/>
              <c:x val="1.5957377837730442E-2"/>
              <c:y val="3.452534547639379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4577408"/>
        <c:crosses val="autoZero"/>
        <c:crossBetween val="between"/>
      </c:valAx>
      <c:catAx>
        <c:axId val="87303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87305216"/>
        <c:crosses val="autoZero"/>
        <c:auto val="0"/>
        <c:lblAlgn val="ctr"/>
        <c:lblOffset val="100"/>
        <c:noMultiLvlLbl val="0"/>
      </c:catAx>
      <c:valAx>
        <c:axId val="87305216"/>
        <c:scaling>
          <c:orientation val="minMax"/>
        </c:scaling>
        <c:delete val="0"/>
        <c:axPos val="r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0.89135282302189511"/>
              <c:y val="3.329227379800369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7303680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ayout>
        <c:manualLayout>
          <c:xMode val="edge"/>
          <c:yMode val="edge"/>
          <c:x val="0.10815614541360355"/>
          <c:y val="0.8939586146772257"/>
          <c:w val="0.77659658510095575"/>
          <c:h val="6.875478986387567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性質別歳出の状況</a:t>
            </a:r>
          </a:p>
        </c:rich>
      </c:tx>
      <c:layout>
        <c:manualLayout>
          <c:xMode val="edge"/>
          <c:yMode val="edge"/>
          <c:x val="0.33043573654855646"/>
          <c:y val="8.65269484818930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195724665052844E-2"/>
          <c:y val="7.5401730531520425E-2"/>
          <c:w val="0.86942793114183992"/>
          <c:h val="0.74739088196632086"/>
        </c:manualLayout>
      </c:layout>
      <c:barChart>
        <c:barDir val="col"/>
        <c:grouping val="clustered"/>
        <c:varyColors val="0"/>
        <c:ser>
          <c:idx val="5"/>
          <c:order val="7"/>
          <c:tx>
            <c:strRef>
              <c:f>グラフ!$P$88</c:f>
              <c:strCache>
                <c:ptCount val="1"/>
                <c:pt idx="0">
                  <c:v>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グラフ!$Q$80:$AT$80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グラフ!$Q$88:$AT$88</c:f>
              <c:numCache>
                <c:formatCode>#,##0,</c:formatCode>
                <c:ptCount val="29"/>
                <c:pt idx="0">
                  <c:v>7367810</c:v>
                </c:pt>
                <c:pt idx="1">
                  <c:v>7622443</c:v>
                </c:pt>
                <c:pt idx="2">
                  <c:v>7572711</c:v>
                </c:pt>
                <c:pt idx="3">
                  <c:v>7268208</c:v>
                </c:pt>
                <c:pt idx="4">
                  <c:v>7943754</c:v>
                </c:pt>
                <c:pt idx="5">
                  <c:v>7854280</c:v>
                </c:pt>
                <c:pt idx="6">
                  <c:v>7983048</c:v>
                </c:pt>
                <c:pt idx="7">
                  <c:v>8466911</c:v>
                </c:pt>
                <c:pt idx="8">
                  <c:v>9366480</c:v>
                </c:pt>
                <c:pt idx="9">
                  <c:v>8696964</c:v>
                </c:pt>
                <c:pt idx="10">
                  <c:v>9661558</c:v>
                </c:pt>
                <c:pt idx="11">
                  <c:v>9826570</c:v>
                </c:pt>
                <c:pt idx="12">
                  <c:v>9435832</c:v>
                </c:pt>
                <c:pt idx="13">
                  <c:v>10597628</c:v>
                </c:pt>
                <c:pt idx="14">
                  <c:v>10433987</c:v>
                </c:pt>
                <c:pt idx="15">
                  <c:v>10145191</c:v>
                </c:pt>
                <c:pt idx="16">
                  <c:v>12735866</c:v>
                </c:pt>
                <c:pt idx="17">
                  <c:v>9616483</c:v>
                </c:pt>
                <c:pt idx="18">
                  <c:v>10487099</c:v>
                </c:pt>
                <c:pt idx="19">
                  <c:v>10036260</c:v>
                </c:pt>
                <c:pt idx="20">
                  <c:v>10343361</c:v>
                </c:pt>
                <c:pt idx="21">
                  <c:v>10107069</c:v>
                </c:pt>
                <c:pt idx="22">
                  <c:v>9807081</c:v>
                </c:pt>
                <c:pt idx="23">
                  <c:v>9975904</c:v>
                </c:pt>
                <c:pt idx="24">
                  <c:v>11294311</c:v>
                </c:pt>
                <c:pt idx="25">
                  <c:v>10858781</c:v>
                </c:pt>
                <c:pt idx="26">
                  <c:v>13075310</c:v>
                </c:pt>
                <c:pt idx="27">
                  <c:v>10169364</c:v>
                </c:pt>
                <c:pt idx="28">
                  <c:v>10508458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81-428B-AE51-3493CFC299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52912896"/>
        <c:axId val="52914816"/>
      </c:barChart>
      <c:lineChart>
        <c:grouping val="standard"/>
        <c:varyColors val="0"/>
        <c:ser>
          <c:idx val="1"/>
          <c:order val="0"/>
          <c:tx>
            <c:strRef>
              <c:f>グラフ!$P$81</c:f>
              <c:strCache>
                <c:ptCount val="1"/>
                <c:pt idx="0">
                  <c:v>人　件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グラフ!$Q$80:$AT$80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グラフ!$Q$81:$AT$81</c:f>
              <c:numCache>
                <c:formatCode>#,##0,</c:formatCode>
                <c:ptCount val="29"/>
                <c:pt idx="0">
                  <c:v>1653809</c:v>
                </c:pt>
                <c:pt idx="1">
                  <c:v>1765821</c:v>
                </c:pt>
                <c:pt idx="2">
                  <c:v>1854655</c:v>
                </c:pt>
                <c:pt idx="3">
                  <c:v>1894999</c:v>
                </c:pt>
                <c:pt idx="4">
                  <c:v>1962476</c:v>
                </c:pt>
                <c:pt idx="5">
                  <c:v>2019837</c:v>
                </c:pt>
                <c:pt idx="6">
                  <c:v>2029071</c:v>
                </c:pt>
                <c:pt idx="7">
                  <c:v>2098360</c:v>
                </c:pt>
                <c:pt idx="8">
                  <c:v>2145993</c:v>
                </c:pt>
                <c:pt idx="9">
                  <c:v>2075916</c:v>
                </c:pt>
                <c:pt idx="10">
                  <c:v>2055470</c:v>
                </c:pt>
                <c:pt idx="11">
                  <c:v>2015418</c:v>
                </c:pt>
                <c:pt idx="12">
                  <c:v>1934721</c:v>
                </c:pt>
                <c:pt idx="13">
                  <c:v>1969648</c:v>
                </c:pt>
                <c:pt idx="14">
                  <c:v>1832354</c:v>
                </c:pt>
                <c:pt idx="15">
                  <c:v>1794330</c:v>
                </c:pt>
                <c:pt idx="16">
                  <c:v>1784650</c:v>
                </c:pt>
                <c:pt idx="17">
                  <c:v>1681459</c:v>
                </c:pt>
                <c:pt idx="18">
                  <c:v>1618812</c:v>
                </c:pt>
                <c:pt idx="19">
                  <c:v>1607838</c:v>
                </c:pt>
                <c:pt idx="20">
                  <c:v>1605578</c:v>
                </c:pt>
                <c:pt idx="21">
                  <c:v>1576661</c:v>
                </c:pt>
                <c:pt idx="22">
                  <c:v>1574722</c:v>
                </c:pt>
                <c:pt idx="23">
                  <c:v>1635593</c:v>
                </c:pt>
                <c:pt idx="24">
                  <c:v>1619982</c:v>
                </c:pt>
                <c:pt idx="25">
                  <c:v>1541474</c:v>
                </c:pt>
                <c:pt idx="26">
                  <c:v>1531566</c:v>
                </c:pt>
                <c:pt idx="27">
                  <c:v>1525649</c:v>
                </c:pt>
                <c:pt idx="28">
                  <c:v>1554294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81-428B-AE51-3493CFC29906}"/>
            </c:ext>
          </c:extLst>
        </c:ser>
        <c:ser>
          <c:idx val="0"/>
          <c:order val="1"/>
          <c:tx>
            <c:strRef>
              <c:f>グラフ!$P$82</c:f>
              <c:strCache>
                <c:ptCount val="1"/>
                <c:pt idx="0">
                  <c:v>扶　助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グラフ!$Q$80:$AT$80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グラフ!$Q$82:$AT$82</c:f>
              <c:numCache>
                <c:formatCode>#,##0,</c:formatCode>
                <c:ptCount val="29"/>
                <c:pt idx="0">
                  <c:v>178335</c:v>
                </c:pt>
                <c:pt idx="1">
                  <c:v>216967</c:v>
                </c:pt>
                <c:pt idx="2">
                  <c:v>295952</c:v>
                </c:pt>
                <c:pt idx="3">
                  <c:v>316151</c:v>
                </c:pt>
                <c:pt idx="4">
                  <c:v>375152</c:v>
                </c:pt>
                <c:pt idx="5">
                  <c:v>453051</c:v>
                </c:pt>
                <c:pt idx="6">
                  <c:v>487135</c:v>
                </c:pt>
                <c:pt idx="7">
                  <c:v>545281</c:v>
                </c:pt>
                <c:pt idx="8">
                  <c:v>626525</c:v>
                </c:pt>
                <c:pt idx="9">
                  <c:v>412187</c:v>
                </c:pt>
                <c:pt idx="10">
                  <c:v>473500</c:v>
                </c:pt>
                <c:pt idx="11">
                  <c:v>531375</c:v>
                </c:pt>
                <c:pt idx="12">
                  <c:v>659682</c:v>
                </c:pt>
                <c:pt idx="13">
                  <c:v>751283</c:v>
                </c:pt>
                <c:pt idx="14">
                  <c:v>783612</c:v>
                </c:pt>
                <c:pt idx="15">
                  <c:v>846369</c:v>
                </c:pt>
                <c:pt idx="16">
                  <c:v>1017330</c:v>
                </c:pt>
                <c:pt idx="17">
                  <c:v>1057688</c:v>
                </c:pt>
                <c:pt idx="18">
                  <c:v>1085791</c:v>
                </c:pt>
                <c:pt idx="19">
                  <c:v>1609667</c:v>
                </c:pt>
                <c:pt idx="20">
                  <c:v>1679375</c:v>
                </c:pt>
                <c:pt idx="21">
                  <c:v>1750280</c:v>
                </c:pt>
                <c:pt idx="22">
                  <c:v>1756654</c:v>
                </c:pt>
                <c:pt idx="23">
                  <c:v>1891344</c:v>
                </c:pt>
                <c:pt idx="24">
                  <c:v>1988397</c:v>
                </c:pt>
                <c:pt idx="25">
                  <c:v>2069500</c:v>
                </c:pt>
                <c:pt idx="26">
                  <c:v>2064959</c:v>
                </c:pt>
                <c:pt idx="27">
                  <c:v>2198458</c:v>
                </c:pt>
                <c:pt idx="28">
                  <c:v>2399779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81-428B-AE51-3493CFC29906}"/>
            </c:ext>
          </c:extLst>
        </c:ser>
        <c:ser>
          <c:idx val="6"/>
          <c:order val="2"/>
          <c:tx>
            <c:strRef>
              <c:f>グラフ!$P$83</c:f>
              <c:strCache>
                <c:ptCount val="1"/>
                <c:pt idx="0">
                  <c:v>公　債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グラフ!$Q$80:$AT$80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グラフ!$Q$83:$AT$83</c:f>
              <c:numCache>
                <c:formatCode>#,##0,</c:formatCode>
                <c:ptCount val="29"/>
                <c:pt idx="0">
                  <c:v>499085</c:v>
                </c:pt>
                <c:pt idx="1">
                  <c:v>494121</c:v>
                </c:pt>
                <c:pt idx="2">
                  <c:v>492465</c:v>
                </c:pt>
                <c:pt idx="3">
                  <c:v>497940</c:v>
                </c:pt>
                <c:pt idx="4">
                  <c:v>513621</c:v>
                </c:pt>
                <c:pt idx="5">
                  <c:v>569123</c:v>
                </c:pt>
                <c:pt idx="6">
                  <c:v>610386</c:v>
                </c:pt>
                <c:pt idx="7">
                  <c:v>670005</c:v>
                </c:pt>
                <c:pt idx="8">
                  <c:v>684180</c:v>
                </c:pt>
                <c:pt idx="9">
                  <c:v>702155</c:v>
                </c:pt>
                <c:pt idx="10">
                  <c:v>723348</c:v>
                </c:pt>
                <c:pt idx="11">
                  <c:v>770000</c:v>
                </c:pt>
                <c:pt idx="12">
                  <c:v>865270</c:v>
                </c:pt>
                <c:pt idx="13">
                  <c:v>811932</c:v>
                </c:pt>
                <c:pt idx="14">
                  <c:v>948277</c:v>
                </c:pt>
                <c:pt idx="15">
                  <c:v>1152737</c:v>
                </c:pt>
                <c:pt idx="16">
                  <c:v>1480345</c:v>
                </c:pt>
                <c:pt idx="17">
                  <c:v>933245</c:v>
                </c:pt>
                <c:pt idx="18">
                  <c:v>894326</c:v>
                </c:pt>
                <c:pt idx="19">
                  <c:v>903127</c:v>
                </c:pt>
                <c:pt idx="20">
                  <c:v>965469</c:v>
                </c:pt>
                <c:pt idx="21">
                  <c:v>976352</c:v>
                </c:pt>
                <c:pt idx="22">
                  <c:v>917939</c:v>
                </c:pt>
                <c:pt idx="23">
                  <c:v>881040</c:v>
                </c:pt>
                <c:pt idx="24">
                  <c:v>808708</c:v>
                </c:pt>
                <c:pt idx="25">
                  <c:v>784901</c:v>
                </c:pt>
                <c:pt idx="26">
                  <c:v>810343</c:v>
                </c:pt>
                <c:pt idx="27">
                  <c:v>827434</c:v>
                </c:pt>
                <c:pt idx="28">
                  <c:v>793453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81-428B-AE51-3493CFC29906}"/>
            </c:ext>
          </c:extLst>
        </c:ser>
        <c:ser>
          <c:idx val="7"/>
          <c:order val="3"/>
          <c:tx>
            <c:strRef>
              <c:f>グラフ!$P$84</c:f>
              <c:strCache>
                <c:ptCount val="1"/>
                <c:pt idx="0">
                  <c:v>物　件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グラフ!$Q$80:$AT$80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グラフ!$Q$84:$AT$84</c:f>
              <c:numCache>
                <c:formatCode>#,##0,</c:formatCode>
                <c:ptCount val="29"/>
                <c:pt idx="0">
                  <c:v>710710</c:v>
                </c:pt>
                <c:pt idx="1">
                  <c:v>745199</c:v>
                </c:pt>
                <c:pt idx="2">
                  <c:v>724690</c:v>
                </c:pt>
                <c:pt idx="3">
                  <c:v>740307</c:v>
                </c:pt>
                <c:pt idx="4">
                  <c:v>785764</c:v>
                </c:pt>
                <c:pt idx="5">
                  <c:v>828625</c:v>
                </c:pt>
                <c:pt idx="6">
                  <c:v>813590</c:v>
                </c:pt>
                <c:pt idx="7">
                  <c:v>905791</c:v>
                </c:pt>
                <c:pt idx="8">
                  <c:v>982812</c:v>
                </c:pt>
                <c:pt idx="9">
                  <c:v>1093292</c:v>
                </c:pt>
                <c:pt idx="10">
                  <c:v>1043282</c:v>
                </c:pt>
                <c:pt idx="11">
                  <c:v>1062090</c:v>
                </c:pt>
                <c:pt idx="12">
                  <c:v>1095796</c:v>
                </c:pt>
                <c:pt idx="13">
                  <c:v>1103459</c:v>
                </c:pt>
                <c:pt idx="14">
                  <c:v>1065937</c:v>
                </c:pt>
                <c:pt idx="15">
                  <c:v>1092317</c:v>
                </c:pt>
                <c:pt idx="16">
                  <c:v>1113645</c:v>
                </c:pt>
                <c:pt idx="17">
                  <c:v>1356214</c:v>
                </c:pt>
                <c:pt idx="18">
                  <c:v>1441758</c:v>
                </c:pt>
                <c:pt idx="19">
                  <c:v>1423637</c:v>
                </c:pt>
                <c:pt idx="20">
                  <c:v>1479503</c:v>
                </c:pt>
                <c:pt idx="21">
                  <c:v>1470642</c:v>
                </c:pt>
                <c:pt idx="22">
                  <c:v>1494188</c:v>
                </c:pt>
                <c:pt idx="23">
                  <c:v>1551893</c:v>
                </c:pt>
                <c:pt idx="24">
                  <c:v>1644385</c:v>
                </c:pt>
                <c:pt idx="25">
                  <c:v>1587963</c:v>
                </c:pt>
                <c:pt idx="26">
                  <c:v>1602601</c:v>
                </c:pt>
                <c:pt idx="27">
                  <c:v>1589815</c:v>
                </c:pt>
                <c:pt idx="28">
                  <c:v>1651070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81-428B-AE51-3493CFC29906}"/>
            </c:ext>
          </c:extLst>
        </c:ser>
        <c:ser>
          <c:idx val="2"/>
          <c:order val="4"/>
          <c:tx>
            <c:strRef>
              <c:f>グラフ!$P$85</c:f>
              <c:strCache>
                <c:ptCount val="1"/>
                <c:pt idx="0">
                  <c:v>維 持 補 修 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グラフ!$Q$80:$AT$80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グラフ!$Q$85:$AT$85</c:f>
              <c:numCache>
                <c:formatCode>#,##0,</c:formatCode>
                <c:ptCount val="29"/>
                <c:pt idx="0">
                  <c:v>79800</c:v>
                </c:pt>
                <c:pt idx="1">
                  <c:v>70982</c:v>
                </c:pt>
                <c:pt idx="2">
                  <c:v>72075</c:v>
                </c:pt>
                <c:pt idx="3">
                  <c:v>94775</c:v>
                </c:pt>
                <c:pt idx="4">
                  <c:v>68890</c:v>
                </c:pt>
                <c:pt idx="5">
                  <c:v>60776</c:v>
                </c:pt>
                <c:pt idx="6">
                  <c:v>57843</c:v>
                </c:pt>
                <c:pt idx="7">
                  <c:v>86149</c:v>
                </c:pt>
                <c:pt idx="8">
                  <c:v>57004</c:v>
                </c:pt>
                <c:pt idx="9">
                  <c:v>63437</c:v>
                </c:pt>
                <c:pt idx="10">
                  <c:v>50175</c:v>
                </c:pt>
                <c:pt idx="11">
                  <c:v>49868</c:v>
                </c:pt>
                <c:pt idx="12">
                  <c:v>57287</c:v>
                </c:pt>
                <c:pt idx="13">
                  <c:v>239310</c:v>
                </c:pt>
                <c:pt idx="14">
                  <c:v>31564</c:v>
                </c:pt>
                <c:pt idx="15">
                  <c:v>28322</c:v>
                </c:pt>
                <c:pt idx="16">
                  <c:v>31894</c:v>
                </c:pt>
                <c:pt idx="17">
                  <c:v>26388</c:v>
                </c:pt>
                <c:pt idx="18">
                  <c:v>37617</c:v>
                </c:pt>
                <c:pt idx="19">
                  <c:v>35611</c:v>
                </c:pt>
                <c:pt idx="20">
                  <c:v>24624</c:v>
                </c:pt>
                <c:pt idx="21">
                  <c:v>26403</c:v>
                </c:pt>
                <c:pt idx="22">
                  <c:v>31613</c:v>
                </c:pt>
                <c:pt idx="23">
                  <c:v>30546</c:v>
                </c:pt>
                <c:pt idx="24">
                  <c:v>47557</c:v>
                </c:pt>
                <c:pt idx="25">
                  <c:v>34479</c:v>
                </c:pt>
                <c:pt idx="26">
                  <c:v>46668</c:v>
                </c:pt>
                <c:pt idx="27">
                  <c:v>25244</c:v>
                </c:pt>
                <c:pt idx="28">
                  <c:v>28267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081-428B-AE51-3493CFC29906}"/>
            </c:ext>
          </c:extLst>
        </c:ser>
        <c:ser>
          <c:idx val="3"/>
          <c:order val="5"/>
          <c:tx>
            <c:strRef>
              <c:f>グラフ!$P$86</c:f>
              <c:strCache>
                <c:ptCount val="1"/>
                <c:pt idx="0">
                  <c:v>投資・出資金・貸出金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ash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グラフ!$Q$80:$AT$80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グラフ!$Q$86:$AT$86</c:f>
              <c:numCache>
                <c:formatCode>#,##0,</c:formatCode>
                <c:ptCount val="29"/>
                <c:pt idx="0">
                  <c:v>90402</c:v>
                </c:pt>
                <c:pt idx="1">
                  <c:v>70210</c:v>
                </c:pt>
                <c:pt idx="2">
                  <c:v>92882</c:v>
                </c:pt>
                <c:pt idx="3">
                  <c:v>93250</c:v>
                </c:pt>
                <c:pt idx="4">
                  <c:v>95449</c:v>
                </c:pt>
                <c:pt idx="5">
                  <c:v>74505</c:v>
                </c:pt>
                <c:pt idx="6">
                  <c:v>53237</c:v>
                </c:pt>
                <c:pt idx="7">
                  <c:v>73584</c:v>
                </c:pt>
                <c:pt idx="8">
                  <c:v>48964</c:v>
                </c:pt>
                <c:pt idx="9">
                  <c:v>52061</c:v>
                </c:pt>
                <c:pt idx="10">
                  <c:v>173293</c:v>
                </c:pt>
                <c:pt idx="11">
                  <c:v>193507</c:v>
                </c:pt>
                <c:pt idx="12">
                  <c:v>173734</c:v>
                </c:pt>
                <c:pt idx="13">
                  <c:v>115078</c:v>
                </c:pt>
                <c:pt idx="14">
                  <c:v>116455</c:v>
                </c:pt>
                <c:pt idx="15">
                  <c:v>119829</c:v>
                </c:pt>
                <c:pt idx="16">
                  <c:v>140133</c:v>
                </c:pt>
                <c:pt idx="17">
                  <c:v>109903</c:v>
                </c:pt>
                <c:pt idx="18">
                  <c:v>86975</c:v>
                </c:pt>
                <c:pt idx="19">
                  <c:v>70010</c:v>
                </c:pt>
                <c:pt idx="20">
                  <c:v>60042</c:v>
                </c:pt>
                <c:pt idx="21">
                  <c:v>43011</c:v>
                </c:pt>
                <c:pt idx="22">
                  <c:v>39000</c:v>
                </c:pt>
                <c:pt idx="23">
                  <c:v>49009</c:v>
                </c:pt>
                <c:pt idx="24">
                  <c:v>42070</c:v>
                </c:pt>
                <c:pt idx="25">
                  <c:v>53870</c:v>
                </c:pt>
                <c:pt idx="26">
                  <c:v>59527</c:v>
                </c:pt>
                <c:pt idx="27">
                  <c:v>50019</c:v>
                </c:pt>
                <c:pt idx="28">
                  <c:v>97703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081-428B-AE51-3493CFC29906}"/>
            </c:ext>
          </c:extLst>
        </c:ser>
        <c:ser>
          <c:idx val="4"/>
          <c:order val="6"/>
          <c:tx>
            <c:strRef>
              <c:f>グラフ!$P$87</c:f>
              <c:strCache>
                <c:ptCount val="1"/>
                <c:pt idx="0">
                  <c:v>普通建設事業費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グラフ!$Q$80:$AT$80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グラフ!$Q$87:$AT$87</c:f>
              <c:numCache>
                <c:formatCode>#,##0,</c:formatCode>
                <c:ptCount val="29"/>
                <c:pt idx="0">
                  <c:v>2876095</c:v>
                </c:pt>
                <c:pt idx="1">
                  <c:v>2367947</c:v>
                </c:pt>
                <c:pt idx="2">
                  <c:v>1778342</c:v>
                </c:pt>
                <c:pt idx="3">
                  <c:v>1472549</c:v>
                </c:pt>
                <c:pt idx="4">
                  <c:v>2209836</c:v>
                </c:pt>
                <c:pt idx="5">
                  <c:v>1938803</c:v>
                </c:pt>
                <c:pt idx="6">
                  <c:v>2148440</c:v>
                </c:pt>
                <c:pt idx="7">
                  <c:v>2338405</c:v>
                </c:pt>
                <c:pt idx="8">
                  <c:v>2952644</c:v>
                </c:pt>
                <c:pt idx="9">
                  <c:v>2335926</c:v>
                </c:pt>
                <c:pt idx="10">
                  <c:v>3189613</c:v>
                </c:pt>
                <c:pt idx="11">
                  <c:v>3162603</c:v>
                </c:pt>
                <c:pt idx="12">
                  <c:v>2406580</c:v>
                </c:pt>
                <c:pt idx="13">
                  <c:v>2182723</c:v>
                </c:pt>
                <c:pt idx="14">
                  <c:v>1823327</c:v>
                </c:pt>
                <c:pt idx="15">
                  <c:v>1774806</c:v>
                </c:pt>
                <c:pt idx="16">
                  <c:v>4662470</c:v>
                </c:pt>
                <c:pt idx="17">
                  <c:v>1798547</c:v>
                </c:pt>
                <c:pt idx="18">
                  <c:v>1986038</c:v>
                </c:pt>
                <c:pt idx="19">
                  <c:v>1744249</c:v>
                </c:pt>
                <c:pt idx="20">
                  <c:v>1760399</c:v>
                </c:pt>
                <c:pt idx="21">
                  <c:v>1408364</c:v>
                </c:pt>
                <c:pt idx="22">
                  <c:v>1300982</c:v>
                </c:pt>
                <c:pt idx="23">
                  <c:v>1145601</c:v>
                </c:pt>
                <c:pt idx="24">
                  <c:v>542064</c:v>
                </c:pt>
                <c:pt idx="25">
                  <c:v>1469974</c:v>
                </c:pt>
                <c:pt idx="26">
                  <c:v>1812310</c:v>
                </c:pt>
                <c:pt idx="27">
                  <c:v>1037697</c:v>
                </c:pt>
                <c:pt idx="28">
                  <c:v>1290653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081-428B-AE51-3493CFC299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33376"/>
        <c:axId val="52934912"/>
      </c:lineChart>
      <c:catAx>
        <c:axId val="529128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29148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291481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総額（百万円）</a:t>
                </a:r>
              </a:p>
            </c:rich>
          </c:tx>
          <c:layout>
            <c:manualLayout>
              <c:xMode val="edge"/>
              <c:yMode val="edge"/>
              <c:x val="3.1304338910761169E-2"/>
              <c:y val="3.831894125016850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2912896"/>
        <c:crosses val="autoZero"/>
        <c:crossBetween val="between"/>
      </c:valAx>
      <c:catAx>
        <c:axId val="52933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934912"/>
        <c:crosses val="autoZero"/>
        <c:auto val="0"/>
        <c:lblAlgn val="ctr"/>
        <c:lblOffset val="100"/>
        <c:noMultiLvlLbl val="0"/>
      </c:catAx>
      <c:valAx>
        <c:axId val="52934912"/>
        <c:scaling>
          <c:orientation val="minMax"/>
        </c:scaling>
        <c:delete val="0"/>
        <c:axPos val="r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0.8417411007217851"/>
              <c:y val="3.337456684983862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2933376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823240755297159"/>
          <c:y val="0.89910255731367328"/>
          <c:w val="0.76601264740745689"/>
          <c:h val="7.77984595571301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0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税の状況</a:t>
            </a:r>
          </a:p>
        </c:rich>
      </c:tx>
      <c:layout>
        <c:manualLayout>
          <c:xMode val="edge"/>
          <c:yMode val="edge"/>
          <c:x val="0.4141600788966987"/>
          <c:y val="8.6312080945038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48459380675023E-2"/>
          <c:y val="9.6177616475618719E-2"/>
          <c:w val="0.86549281254561816"/>
          <c:h val="0.75147231940701431"/>
        </c:manualLayout>
      </c:layout>
      <c:barChart>
        <c:barDir val="col"/>
        <c:grouping val="clustered"/>
        <c:varyColors val="0"/>
        <c:ser>
          <c:idx val="4"/>
          <c:order val="3"/>
          <c:tx>
            <c:strRef>
              <c:f>グラフ!$P$46</c:f>
              <c:strCache>
                <c:ptCount val="1"/>
                <c:pt idx="0">
                  <c:v>　  合　　　　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グラフ!$Q$42:$AT$42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グラフ!$Q$46:$AT$46</c:f>
              <c:numCache>
                <c:formatCode>#,##0,</c:formatCode>
                <c:ptCount val="29"/>
                <c:pt idx="0">
                  <c:v>4729976</c:v>
                </c:pt>
                <c:pt idx="1">
                  <c:v>4597143</c:v>
                </c:pt>
                <c:pt idx="2">
                  <c:v>4299753</c:v>
                </c:pt>
                <c:pt idx="3">
                  <c:v>4084988</c:v>
                </c:pt>
                <c:pt idx="4">
                  <c:v>4088419</c:v>
                </c:pt>
                <c:pt idx="5">
                  <c:v>4290588</c:v>
                </c:pt>
                <c:pt idx="6">
                  <c:v>4458975</c:v>
                </c:pt>
                <c:pt idx="7">
                  <c:v>4489386</c:v>
                </c:pt>
                <c:pt idx="8">
                  <c:v>4579266</c:v>
                </c:pt>
                <c:pt idx="9">
                  <c:v>4503353</c:v>
                </c:pt>
                <c:pt idx="10">
                  <c:v>4677941</c:v>
                </c:pt>
                <c:pt idx="11">
                  <c:v>4891973</c:v>
                </c:pt>
                <c:pt idx="12">
                  <c:v>4807185</c:v>
                </c:pt>
                <c:pt idx="13">
                  <c:v>7014426</c:v>
                </c:pt>
                <c:pt idx="14">
                  <c:v>6767398</c:v>
                </c:pt>
                <c:pt idx="15">
                  <c:v>7304817</c:v>
                </c:pt>
                <c:pt idx="16">
                  <c:v>6027919</c:v>
                </c:pt>
                <c:pt idx="17">
                  <c:v>6436025</c:v>
                </c:pt>
                <c:pt idx="18">
                  <c:v>6109120</c:v>
                </c:pt>
                <c:pt idx="19">
                  <c:v>5891914</c:v>
                </c:pt>
                <c:pt idx="20">
                  <c:v>5827820</c:v>
                </c:pt>
                <c:pt idx="21">
                  <c:v>5773787</c:v>
                </c:pt>
                <c:pt idx="22">
                  <c:v>5720905</c:v>
                </c:pt>
                <c:pt idx="23">
                  <c:v>5748864</c:v>
                </c:pt>
                <c:pt idx="24">
                  <c:v>7636465</c:v>
                </c:pt>
                <c:pt idx="25">
                  <c:v>5725880</c:v>
                </c:pt>
                <c:pt idx="26">
                  <c:v>8523151</c:v>
                </c:pt>
                <c:pt idx="27">
                  <c:v>6290804</c:v>
                </c:pt>
                <c:pt idx="28">
                  <c:v>6004391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99-4F57-9B8B-394BE200A0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50571136"/>
        <c:axId val="50577408"/>
      </c:barChart>
      <c:lineChart>
        <c:grouping val="standard"/>
        <c:varyColors val="0"/>
        <c:ser>
          <c:idx val="1"/>
          <c:order val="0"/>
          <c:tx>
            <c:strRef>
              <c:f>グラフ!$P$43</c:f>
              <c:strCache>
                <c:ptCount val="1"/>
                <c:pt idx="0">
                  <c:v>市町村民税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グラフ!$Q$42:$AT$42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グラフ!$Q$43:$AT$43</c:f>
              <c:numCache>
                <c:formatCode>#,##0,</c:formatCode>
                <c:ptCount val="29"/>
                <c:pt idx="0">
                  <c:v>2101166</c:v>
                </c:pt>
                <c:pt idx="1">
                  <c:v>1626663</c:v>
                </c:pt>
                <c:pt idx="2">
                  <c:v>1355102</c:v>
                </c:pt>
                <c:pt idx="3">
                  <c:v>1139949</c:v>
                </c:pt>
                <c:pt idx="4">
                  <c:v>1154377</c:v>
                </c:pt>
                <c:pt idx="5">
                  <c:v>1181081</c:v>
                </c:pt>
                <c:pt idx="6">
                  <c:v>1294926</c:v>
                </c:pt>
                <c:pt idx="7">
                  <c:v>1199499</c:v>
                </c:pt>
                <c:pt idx="8">
                  <c:v>1190820</c:v>
                </c:pt>
                <c:pt idx="9">
                  <c:v>1168812</c:v>
                </c:pt>
                <c:pt idx="10">
                  <c:v>1226535</c:v>
                </c:pt>
                <c:pt idx="11">
                  <c:v>1209764</c:v>
                </c:pt>
                <c:pt idx="12">
                  <c:v>1262657</c:v>
                </c:pt>
                <c:pt idx="13">
                  <c:v>3435630</c:v>
                </c:pt>
                <c:pt idx="14">
                  <c:v>2905052</c:v>
                </c:pt>
                <c:pt idx="15">
                  <c:v>3484175</c:v>
                </c:pt>
                <c:pt idx="16">
                  <c:v>2024443</c:v>
                </c:pt>
                <c:pt idx="17">
                  <c:v>2245180</c:v>
                </c:pt>
                <c:pt idx="18">
                  <c:v>1999006</c:v>
                </c:pt>
                <c:pt idx="19">
                  <c:v>1858027</c:v>
                </c:pt>
                <c:pt idx="20">
                  <c:v>1855147</c:v>
                </c:pt>
                <c:pt idx="21">
                  <c:v>2083406</c:v>
                </c:pt>
                <c:pt idx="22">
                  <c:v>2048685</c:v>
                </c:pt>
                <c:pt idx="23">
                  <c:v>2084368</c:v>
                </c:pt>
                <c:pt idx="24">
                  <c:v>4064633</c:v>
                </c:pt>
                <c:pt idx="25">
                  <c:v>2115651</c:v>
                </c:pt>
                <c:pt idx="26">
                  <c:v>4899408</c:v>
                </c:pt>
                <c:pt idx="27">
                  <c:v>2719274</c:v>
                </c:pt>
                <c:pt idx="28">
                  <c:v>2393323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99-4F57-9B8B-394BE200A013}"/>
            </c:ext>
          </c:extLst>
        </c:ser>
        <c:ser>
          <c:idx val="0"/>
          <c:order val="1"/>
          <c:tx>
            <c:strRef>
              <c:f>グラフ!$P$44</c:f>
              <c:strCache>
                <c:ptCount val="1"/>
                <c:pt idx="0">
                  <c:v>固定資産税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グラフ!$Q$42:$AT$42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グラフ!$Q$44:$AT$44</c:f>
              <c:numCache>
                <c:formatCode>#,##0,</c:formatCode>
                <c:ptCount val="29"/>
                <c:pt idx="0">
                  <c:v>2314663</c:v>
                </c:pt>
                <c:pt idx="1">
                  <c:v>2641148</c:v>
                </c:pt>
                <c:pt idx="2">
                  <c:v>2611499</c:v>
                </c:pt>
                <c:pt idx="3">
                  <c:v>2604732</c:v>
                </c:pt>
                <c:pt idx="4">
                  <c:v>2572449</c:v>
                </c:pt>
                <c:pt idx="5">
                  <c:v>2746198</c:v>
                </c:pt>
                <c:pt idx="6">
                  <c:v>2752368</c:v>
                </c:pt>
                <c:pt idx="7">
                  <c:v>2844070</c:v>
                </c:pt>
                <c:pt idx="8">
                  <c:v>2917719</c:v>
                </c:pt>
                <c:pt idx="9">
                  <c:v>2864387</c:v>
                </c:pt>
                <c:pt idx="10">
                  <c:v>2967394</c:v>
                </c:pt>
                <c:pt idx="11">
                  <c:v>3162521</c:v>
                </c:pt>
                <c:pt idx="12">
                  <c:v>3025787</c:v>
                </c:pt>
                <c:pt idx="13">
                  <c:v>3036200</c:v>
                </c:pt>
                <c:pt idx="14">
                  <c:v>3309665</c:v>
                </c:pt>
                <c:pt idx="15">
                  <c:v>3278268</c:v>
                </c:pt>
                <c:pt idx="16">
                  <c:v>3452443</c:v>
                </c:pt>
                <c:pt idx="17">
                  <c:v>3639958</c:v>
                </c:pt>
                <c:pt idx="18">
                  <c:v>3584930</c:v>
                </c:pt>
                <c:pt idx="19">
                  <c:v>3483002</c:v>
                </c:pt>
                <c:pt idx="20">
                  <c:v>3387141</c:v>
                </c:pt>
                <c:pt idx="21">
                  <c:v>3120633</c:v>
                </c:pt>
                <c:pt idx="22">
                  <c:v>3067585</c:v>
                </c:pt>
                <c:pt idx="23">
                  <c:v>3067935</c:v>
                </c:pt>
                <c:pt idx="24">
                  <c:v>2981690</c:v>
                </c:pt>
                <c:pt idx="25">
                  <c:v>3016780</c:v>
                </c:pt>
                <c:pt idx="26">
                  <c:v>3039734</c:v>
                </c:pt>
                <c:pt idx="27">
                  <c:v>2989635</c:v>
                </c:pt>
                <c:pt idx="28">
                  <c:v>3022355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199-4F57-9B8B-394BE200A013}"/>
            </c:ext>
          </c:extLst>
        </c:ser>
        <c:ser>
          <c:idx val="2"/>
          <c:order val="2"/>
          <c:tx>
            <c:strRef>
              <c:f>グラフ!$P$45</c:f>
              <c:strCache>
                <c:ptCount val="1"/>
                <c:pt idx="0">
                  <c:v>市町村たばこ税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グラフ!$Q$42:$AT$42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グラフ!$Q$45:$AT$45</c:f>
              <c:numCache>
                <c:formatCode>#,##0,</c:formatCode>
                <c:ptCount val="29"/>
                <c:pt idx="0">
                  <c:v>148748</c:v>
                </c:pt>
                <c:pt idx="1">
                  <c:v>144033</c:v>
                </c:pt>
                <c:pt idx="2">
                  <c:v>139992</c:v>
                </c:pt>
                <c:pt idx="3">
                  <c:v>143424</c:v>
                </c:pt>
                <c:pt idx="4">
                  <c:v>154661</c:v>
                </c:pt>
                <c:pt idx="5">
                  <c:v>150436</c:v>
                </c:pt>
                <c:pt idx="6">
                  <c:v>188463</c:v>
                </c:pt>
                <c:pt idx="7">
                  <c:v>201435</c:v>
                </c:pt>
                <c:pt idx="8">
                  <c:v>218266</c:v>
                </c:pt>
                <c:pt idx="9">
                  <c:v>219772</c:v>
                </c:pt>
                <c:pt idx="10">
                  <c:v>222624</c:v>
                </c:pt>
                <c:pt idx="11">
                  <c:v>253875</c:v>
                </c:pt>
                <c:pt idx="12">
                  <c:v>259075</c:v>
                </c:pt>
                <c:pt idx="13">
                  <c:v>277261</c:v>
                </c:pt>
                <c:pt idx="14">
                  <c:v>269903</c:v>
                </c:pt>
                <c:pt idx="15">
                  <c:v>265402</c:v>
                </c:pt>
                <c:pt idx="16">
                  <c:v>265239</c:v>
                </c:pt>
                <c:pt idx="17">
                  <c:v>258028</c:v>
                </c:pt>
                <c:pt idx="18">
                  <c:v>238199</c:v>
                </c:pt>
                <c:pt idx="19">
                  <c:v>258899</c:v>
                </c:pt>
                <c:pt idx="20">
                  <c:v>284737</c:v>
                </c:pt>
                <c:pt idx="21">
                  <c:v>281944</c:v>
                </c:pt>
                <c:pt idx="22">
                  <c:v>318677</c:v>
                </c:pt>
                <c:pt idx="23">
                  <c:v>310238</c:v>
                </c:pt>
                <c:pt idx="24">
                  <c:v>304218</c:v>
                </c:pt>
                <c:pt idx="25">
                  <c:v>295674</c:v>
                </c:pt>
                <c:pt idx="26">
                  <c:v>281444</c:v>
                </c:pt>
                <c:pt idx="27">
                  <c:v>279647</c:v>
                </c:pt>
                <c:pt idx="28">
                  <c:v>276746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199-4F57-9B8B-394BE200A0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579328"/>
        <c:axId val="50580864"/>
      </c:lineChart>
      <c:catAx>
        <c:axId val="505711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05774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0577408"/>
        <c:scaling>
          <c:orientation val="minMax"/>
          <c:max val="9000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総額（百万円）</a:t>
                </a:r>
              </a:p>
            </c:rich>
          </c:tx>
          <c:layout>
            <c:manualLayout>
              <c:xMode val="edge"/>
              <c:yMode val="edge"/>
              <c:x val="1.9469117056193027E-2"/>
              <c:y val="5.548705514949647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0571136"/>
        <c:crosses val="autoZero"/>
        <c:crossBetween val="between"/>
      </c:valAx>
      <c:catAx>
        <c:axId val="50579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0580864"/>
        <c:crosses val="autoZero"/>
        <c:auto val="0"/>
        <c:lblAlgn val="ctr"/>
        <c:lblOffset val="100"/>
        <c:noMultiLvlLbl val="0"/>
      </c:catAx>
      <c:valAx>
        <c:axId val="50580864"/>
        <c:scaling>
          <c:orientation val="minMax"/>
          <c:max val="5000000"/>
        </c:scaling>
        <c:delete val="0"/>
        <c:axPos val="r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0.91808222896020775"/>
              <c:y val="5.302095568351522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0579328"/>
        <c:crosses val="max"/>
        <c:crossBetween val="between"/>
      </c:valAx>
      <c:spPr>
        <a:solidFill>
          <a:sysClr val="window" lastClr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7739218460052032E-2"/>
          <c:y val="0.92504576706523611"/>
          <c:w val="0.7964558838883331"/>
          <c:h val="4.35523279444905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</xdr:row>
      <xdr:rowOff>21772</xdr:rowOff>
    </xdr:from>
    <xdr:to>
      <xdr:col>13</xdr:col>
      <xdr:colOff>533400</xdr:colOff>
      <xdr:row>38</xdr:row>
      <xdr:rowOff>30480</xdr:rowOff>
    </xdr:to>
    <xdr:graphicFrame macro="">
      <xdr:nvGraphicFramePr>
        <xdr:cNvPr id="4118" name="Chart 4">
          <a:extLst>
            <a:ext uri="{FF2B5EF4-FFF2-40B4-BE49-F238E27FC236}">
              <a16:creationId xmlns:a16="http://schemas.microsoft.com/office/drawing/2014/main" id="{00000000-0008-0000-0500-000016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196</xdr:row>
      <xdr:rowOff>163285</xdr:rowOff>
    </xdr:from>
    <xdr:to>
      <xdr:col>13</xdr:col>
      <xdr:colOff>469900</xdr:colOff>
      <xdr:row>233</xdr:row>
      <xdr:rowOff>32656</xdr:rowOff>
    </xdr:to>
    <xdr:graphicFrame macro="">
      <xdr:nvGraphicFramePr>
        <xdr:cNvPr id="9" name="Chart 6">
          <a:extLst>
            <a:ext uri="{FF2B5EF4-FFF2-40B4-BE49-F238E27FC236}">
              <a16:creationId xmlns:a16="http://schemas.microsoft.com/office/drawing/2014/main" id="{6DE9732C-EDA2-4EEF-9F64-956C447821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158</xdr:row>
      <xdr:rowOff>0</xdr:rowOff>
    </xdr:from>
    <xdr:to>
      <xdr:col>13</xdr:col>
      <xdr:colOff>482600</xdr:colOff>
      <xdr:row>193</xdr:row>
      <xdr:rowOff>141515</xdr:rowOff>
    </xdr:to>
    <xdr:graphicFrame macro="">
      <xdr:nvGraphicFramePr>
        <xdr:cNvPr id="11" name="Chart 9">
          <a:extLst>
            <a:ext uri="{FF2B5EF4-FFF2-40B4-BE49-F238E27FC236}">
              <a16:creationId xmlns:a16="http://schemas.microsoft.com/office/drawing/2014/main" id="{D0387FE7-FDE1-4BF7-8207-9A87174C34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165100</xdr:colOff>
      <xdr:row>119</xdr:row>
      <xdr:rowOff>0</xdr:rowOff>
    </xdr:from>
    <xdr:to>
      <xdr:col>13</xdr:col>
      <xdr:colOff>533400</xdr:colOff>
      <xdr:row>155</xdr:row>
      <xdr:rowOff>43543</xdr:rowOff>
    </xdr:to>
    <xdr:graphicFrame macro="">
      <xdr:nvGraphicFramePr>
        <xdr:cNvPr id="13" name="Chart 8">
          <a:extLst>
            <a:ext uri="{FF2B5EF4-FFF2-40B4-BE49-F238E27FC236}">
              <a16:creationId xmlns:a16="http://schemas.microsoft.com/office/drawing/2014/main" id="{85662675-4BC5-42FB-B18A-A39BB2A065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139700</xdr:colOff>
      <xdr:row>80</xdr:row>
      <xdr:rowOff>0</xdr:rowOff>
    </xdr:from>
    <xdr:to>
      <xdr:col>13</xdr:col>
      <xdr:colOff>508000</xdr:colOff>
      <xdr:row>116</xdr:row>
      <xdr:rowOff>0</xdr:rowOff>
    </xdr:to>
    <xdr:graphicFrame macro="">
      <xdr:nvGraphicFramePr>
        <xdr:cNvPr id="15" name="Chart 7">
          <a:extLst>
            <a:ext uri="{FF2B5EF4-FFF2-40B4-BE49-F238E27FC236}">
              <a16:creationId xmlns:a16="http://schemas.microsoft.com/office/drawing/2014/main" id="{30B319A2-2301-4E7B-BD6A-61420DC284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41</xdr:row>
      <xdr:rowOff>54430</xdr:rowOff>
    </xdr:from>
    <xdr:to>
      <xdr:col>13</xdr:col>
      <xdr:colOff>304800</xdr:colOff>
      <xdr:row>77</xdr:row>
      <xdr:rowOff>43544</xdr:rowOff>
    </xdr:to>
    <xdr:graphicFrame macro="">
      <xdr:nvGraphicFramePr>
        <xdr:cNvPr id="17" name="Chart 5">
          <a:extLst>
            <a:ext uri="{FF2B5EF4-FFF2-40B4-BE49-F238E27FC236}">
              <a16:creationId xmlns:a16="http://schemas.microsoft.com/office/drawing/2014/main" id="{F31CEE77-7F38-44A7-BCD9-122499AF4B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27"/>
  <sheetViews>
    <sheetView tabSelected="1" view="pageBreakPreview" zoomScaleNormal="100" zoomScaleSheetLayoutView="100" workbookViewId="0">
      <pane xSplit="2" ySplit="3" topLeftCell="I18" activePane="bottomRight" state="frozen"/>
      <selection pane="topRight" activeCell="C1" sqref="C1"/>
      <selection pane="bottomLeft" activeCell="A2" sqref="A2"/>
      <selection pane="bottomRight" activeCell="N8" sqref="N8"/>
    </sheetView>
  </sheetViews>
  <sheetFormatPr defaultColWidth="9" defaultRowHeight="12" x14ac:dyDescent="0.2"/>
  <cols>
    <col min="1" max="1" width="3" style="42" customWidth="1"/>
    <col min="2" max="2" width="22.109375" style="42" customWidth="1"/>
    <col min="3" max="3" width="8.6640625" style="44" hidden="1" customWidth="1"/>
    <col min="4" max="8" width="9.77734375" style="42" customWidth="1"/>
    <col min="9" max="9" width="9.77734375" style="44" customWidth="1"/>
    <col min="10" max="33" width="9.77734375" style="42" customWidth="1"/>
    <col min="34" max="16384" width="9" style="42"/>
  </cols>
  <sheetData>
    <row r="1" spans="1:33" ht="14.1" customHeight="1" x14ac:dyDescent="0.2">
      <c r="A1" s="43" t="s">
        <v>137</v>
      </c>
      <c r="L1" s="45" t="s">
        <v>181</v>
      </c>
      <c r="V1" s="45" t="s">
        <v>181</v>
      </c>
      <c r="X1" s="45"/>
      <c r="AF1" s="45" t="s">
        <v>181</v>
      </c>
    </row>
    <row r="2" spans="1:33" ht="14.1" customHeight="1" x14ac:dyDescent="0.15">
      <c r="L2" s="21" t="s">
        <v>170</v>
      </c>
      <c r="V2" s="21" t="s">
        <v>170</v>
      </c>
      <c r="AF2" s="21" t="s">
        <v>170</v>
      </c>
    </row>
    <row r="3" spans="1:33" ht="14.1" customHeight="1" x14ac:dyDescent="0.2">
      <c r="A3" s="47"/>
      <c r="B3" s="47"/>
      <c r="C3" s="47" t="s">
        <v>10</v>
      </c>
      <c r="D3" s="47" t="s">
        <v>9</v>
      </c>
      <c r="E3" s="47" t="s">
        <v>8</v>
      </c>
      <c r="F3" s="47" t="s">
        <v>7</v>
      </c>
      <c r="G3" s="47" t="s">
        <v>6</v>
      </c>
      <c r="H3" s="47" t="s">
        <v>5</v>
      </c>
      <c r="I3" s="48" t="s">
        <v>4</v>
      </c>
      <c r="J3" s="47" t="s">
        <v>3</v>
      </c>
      <c r="K3" s="48" t="s">
        <v>2</v>
      </c>
      <c r="L3" s="48" t="s">
        <v>82</v>
      </c>
      <c r="M3" s="47" t="s">
        <v>83</v>
      </c>
      <c r="N3" s="47" t="s">
        <v>174</v>
      </c>
      <c r="O3" s="47" t="s">
        <v>182</v>
      </c>
      <c r="P3" s="47" t="s">
        <v>183</v>
      </c>
      <c r="Q3" s="47" t="s">
        <v>184</v>
      </c>
      <c r="R3" s="47" t="s">
        <v>187</v>
      </c>
      <c r="S3" s="47" t="s">
        <v>198</v>
      </c>
      <c r="T3" s="47" t="s">
        <v>199</v>
      </c>
      <c r="U3" s="47" t="s">
        <v>200</v>
      </c>
      <c r="V3" s="47" t="s">
        <v>207</v>
      </c>
      <c r="W3" s="47" t="s">
        <v>208</v>
      </c>
      <c r="X3" s="47" t="s">
        <v>210</v>
      </c>
      <c r="Y3" s="47" t="s">
        <v>209</v>
      </c>
      <c r="Z3" s="47" t="s">
        <v>213</v>
      </c>
      <c r="AA3" s="47" t="s">
        <v>215</v>
      </c>
      <c r="AB3" s="47" t="s">
        <v>222</v>
      </c>
      <c r="AC3" s="47" t="s">
        <v>218</v>
      </c>
      <c r="AD3" s="47" t="s">
        <v>225</v>
      </c>
      <c r="AE3" s="47" t="s">
        <v>228</v>
      </c>
      <c r="AF3" s="47" t="s">
        <v>229</v>
      </c>
      <c r="AG3" s="47" t="s">
        <v>230</v>
      </c>
    </row>
    <row r="4" spans="1:33" ht="14.1" customHeight="1" x14ac:dyDescent="0.2">
      <c r="A4" s="98" t="s">
        <v>84</v>
      </c>
      <c r="B4" s="98"/>
      <c r="C4" s="49">
        <v>25790</v>
      </c>
      <c r="D4" s="49">
        <v>26199</v>
      </c>
      <c r="E4" s="49">
        <v>26137</v>
      </c>
      <c r="F4" s="49">
        <v>26046</v>
      </c>
      <c r="G4" s="49">
        <v>26623</v>
      </c>
      <c r="H4" s="49">
        <v>27152</v>
      </c>
      <c r="I4" s="49">
        <v>27761</v>
      </c>
      <c r="J4" s="49">
        <v>28253</v>
      </c>
      <c r="K4" s="49">
        <v>28613</v>
      </c>
      <c r="L4" s="49">
        <v>28964</v>
      </c>
      <c r="M4" s="49">
        <v>29125</v>
      </c>
      <c r="N4" s="49">
        <v>26698</v>
      </c>
      <c r="O4" s="49">
        <v>30091</v>
      </c>
      <c r="P4" s="49">
        <v>30471</v>
      </c>
      <c r="Q4" s="49">
        <v>30809</v>
      </c>
      <c r="R4" s="49">
        <v>31239</v>
      </c>
      <c r="S4" s="49">
        <v>31471</v>
      </c>
      <c r="T4" s="49">
        <v>31570</v>
      </c>
      <c r="U4" s="49">
        <v>31688</v>
      </c>
      <c r="V4" s="49">
        <v>31632</v>
      </c>
      <c r="W4" s="49">
        <v>31673</v>
      </c>
      <c r="X4" s="49">
        <v>31672</v>
      </c>
      <c r="Y4" s="49">
        <v>31495</v>
      </c>
      <c r="Z4" s="49">
        <v>31488</v>
      </c>
      <c r="AA4" s="49">
        <v>31546</v>
      </c>
      <c r="AB4" s="49">
        <v>31368</v>
      </c>
      <c r="AC4" s="49">
        <v>31454</v>
      </c>
      <c r="AD4" s="49">
        <v>31440</v>
      </c>
      <c r="AE4" s="49">
        <v>31441</v>
      </c>
      <c r="AF4" s="49">
        <v>31232</v>
      </c>
      <c r="AG4" s="49">
        <v>31245</v>
      </c>
    </row>
    <row r="5" spans="1:33" ht="14.1" customHeight="1" x14ac:dyDescent="0.2">
      <c r="A5" s="99" t="s">
        <v>13</v>
      </c>
      <c r="B5" s="51" t="s">
        <v>21</v>
      </c>
      <c r="C5" s="52">
        <v>6663733</v>
      </c>
      <c r="D5" s="52">
        <v>8512113</v>
      </c>
      <c r="E5" s="52">
        <v>7631681</v>
      </c>
      <c r="F5" s="52">
        <v>7893065</v>
      </c>
      <c r="G5" s="52">
        <v>7816225</v>
      </c>
      <c r="H5" s="52">
        <v>7741925</v>
      </c>
      <c r="I5" s="53">
        <v>8327706</v>
      </c>
      <c r="J5" s="52">
        <v>8391592</v>
      </c>
      <c r="K5" s="52">
        <v>8416449</v>
      </c>
      <c r="L5" s="52">
        <v>8960863</v>
      </c>
      <c r="M5" s="54">
        <v>9873388</v>
      </c>
      <c r="N5" s="54">
        <v>9021770</v>
      </c>
      <c r="O5" s="54">
        <v>10038735</v>
      </c>
      <c r="P5" s="54">
        <v>10172956</v>
      </c>
      <c r="Q5" s="54">
        <v>9793546</v>
      </c>
      <c r="R5" s="54">
        <v>11200874</v>
      </c>
      <c r="S5" s="54">
        <v>10946886</v>
      </c>
      <c r="T5" s="54">
        <v>10654459</v>
      </c>
      <c r="U5" s="54">
        <v>13127100</v>
      </c>
      <c r="V5" s="54">
        <v>10225831</v>
      </c>
      <c r="W5" s="54">
        <v>11208616</v>
      </c>
      <c r="X5" s="54">
        <v>10657571</v>
      </c>
      <c r="Y5" s="54">
        <v>11021515</v>
      </c>
      <c r="Z5" s="76">
        <v>10595121</v>
      </c>
      <c r="AA5" s="76">
        <v>10254781</v>
      </c>
      <c r="AB5" s="76">
        <v>10534963</v>
      </c>
      <c r="AC5" s="76">
        <v>11920096</v>
      </c>
      <c r="AD5" s="76">
        <v>11303380</v>
      </c>
      <c r="AE5" s="76">
        <v>13448519</v>
      </c>
      <c r="AF5" s="76">
        <v>10629143</v>
      </c>
      <c r="AG5" s="76">
        <v>11115730</v>
      </c>
    </row>
    <row r="6" spans="1:33" ht="14.1" customHeight="1" x14ac:dyDescent="0.2">
      <c r="A6" s="99"/>
      <c r="B6" s="51" t="s">
        <v>22</v>
      </c>
      <c r="C6" s="52">
        <v>6326264</v>
      </c>
      <c r="D6" s="52">
        <v>8134717</v>
      </c>
      <c r="E6" s="52">
        <v>7367810</v>
      </c>
      <c r="F6" s="52">
        <v>7622443</v>
      </c>
      <c r="G6" s="52">
        <v>7572711</v>
      </c>
      <c r="H6" s="52">
        <v>7268208</v>
      </c>
      <c r="I6" s="53">
        <v>7943754</v>
      </c>
      <c r="J6" s="52">
        <v>7854280</v>
      </c>
      <c r="K6" s="52">
        <v>7983048</v>
      </c>
      <c r="L6" s="52">
        <v>8466911</v>
      </c>
      <c r="M6" s="54">
        <v>9366480</v>
      </c>
      <c r="N6" s="54">
        <v>8696964</v>
      </c>
      <c r="O6" s="54">
        <v>9661558</v>
      </c>
      <c r="P6" s="54">
        <v>9826567</v>
      </c>
      <c r="Q6" s="54">
        <v>9435832</v>
      </c>
      <c r="R6" s="54">
        <v>10597625</v>
      </c>
      <c r="S6" s="54">
        <v>10433984</v>
      </c>
      <c r="T6" s="54">
        <v>10145188</v>
      </c>
      <c r="U6" s="54">
        <v>12735863</v>
      </c>
      <c r="V6" s="54">
        <v>9616480</v>
      </c>
      <c r="W6" s="54">
        <v>10487096</v>
      </c>
      <c r="X6" s="54">
        <v>10036259</v>
      </c>
      <c r="Y6" s="54">
        <v>10343359</v>
      </c>
      <c r="Z6" s="76">
        <v>10107067</v>
      </c>
      <c r="AA6" s="76">
        <v>9807079</v>
      </c>
      <c r="AB6" s="76">
        <v>9975902</v>
      </c>
      <c r="AC6" s="76">
        <v>11294309</v>
      </c>
      <c r="AD6" s="76">
        <v>10858779</v>
      </c>
      <c r="AE6" s="76">
        <v>13075308</v>
      </c>
      <c r="AF6" s="76">
        <v>10169362</v>
      </c>
      <c r="AG6" s="76">
        <v>10508456</v>
      </c>
    </row>
    <row r="7" spans="1:33" ht="14.1" customHeight="1" x14ac:dyDescent="0.2">
      <c r="A7" s="99"/>
      <c r="B7" s="51" t="s">
        <v>23</v>
      </c>
      <c r="C7" s="53">
        <f>+C5-C6</f>
        <v>337469</v>
      </c>
      <c r="D7" s="53">
        <f>+D5-D6</f>
        <v>377396</v>
      </c>
      <c r="E7" s="53">
        <f t="shared" ref="E7:K7" si="0">+E5-E6</f>
        <v>263871</v>
      </c>
      <c r="F7" s="53">
        <f t="shared" si="0"/>
        <v>270622</v>
      </c>
      <c r="G7" s="53">
        <f t="shared" si="0"/>
        <v>243514</v>
      </c>
      <c r="H7" s="53">
        <f t="shared" si="0"/>
        <v>473717</v>
      </c>
      <c r="I7" s="53">
        <f t="shared" si="0"/>
        <v>383952</v>
      </c>
      <c r="J7" s="53">
        <f t="shared" si="0"/>
        <v>537312</v>
      </c>
      <c r="K7" s="53">
        <f t="shared" si="0"/>
        <v>433401</v>
      </c>
      <c r="L7" s="53">
        <f t="shared" ref="L7:R7" si="1">+L5-L6</f>
        <v>493952</v>
      </c>
      <c r="M7" s="53">
        <f t="shared" si="1"/>
        <v>506908</v>
      </c>
      <c r="N7" s="53">
        <f t="shared" si="1"/>
        <v>324806</v>
      </c>
      <c r="O7" s="53">
        <f t="shared" si="1"/>
        <v>377177</v>
      </c>
      <c r="P7" s="53">
        <f t="shared" si="1"/>
        <v>346389</v>
      </c>
      <c r="Q7" s="53">
        <f t="shared" si="1"/>
        <v>357714</v>
      </c>
      <c r="R7" s="53">
        <f t="shared" si="1"/>
        <v>603249</v>
      </c>
      <c r="S7" s="53">
        <v>512902</v>
      </c>
      <c r="T7" s="53">
        <v>509271</v>
      </c>
      <c r="U7" s="53">
        <v>391237</v>
      </c>
      <c r="V7" s="53">
        <v>609351</v>
      </c>
      <c r="W7" s="53">
        <v>721520</v>
      </c>
      <c r="X7" s="53">
        <v>621312</v>
      </c>
      <c r="Y7" s="53">
        <v>678156</v>
      </c>
      <c r="Z7" s="53">
        <v>488054</v>
      </c>
      <c r="AA7" s="53">
        <v>447702</v>
      </c>
      <c r="AB7" s="53">
        <v>559061</v>
      </c>
      <c r="AC7" s="53">
        <v>625787</v>
      </c>
      <c r="AD7" s="53">
        <v>444601</v>
      </c>
      <c r="AE7" s="53">
        <v>373211</v>
      </c>
      <c r="AF7" s="53">
        <v>459781</v>
      </c>
      <c r="AG7" s="53">
        <v>607274</v>
      </c>
    </row>
    <row r="8" spans="1:33" ht="14.1" customHeight="1" x14ac:dyDescent="0.2">
      <c r="A8" s="99"/>
      <c r="B8" s="51" t="s">
        <v>24</v>
      </c>
      <c r="C8" s="52">
        <v>36815</v>
      </c>
      <c r="D8" s="52">
        <v>0</v>
      </c>
      <c r="E8" s="52">
        <v>50</v>
      </c>
      <c r="F8" s="52">
        <v>18800</v>
      </c>
      <c r="G8" s="52">
        <v>13070</v>
      </c>
      <c r="H8" s="52">
        <v>219805</v>
      </c>
      <c r="I8" s="53">
        <v>0</v>
      </c>
      <c r="J8" s="52">
        <v>98200</v>
      </c>
      <c r="K8" s="52">
        <v>97134</v>
      </c>
      <c r="L8" s="53">
        <v>108788</v>
      </c>
      <c r="M8" s="54">
        <v>18000</v>
      </c>
      <c r="N8" s="54">
        <v>0</v>
      </c>
      <c r="O8" s="54">
        <v>493</v>
      </c>
      <c r="P8" s="54">
        <v>66169</v>
      </c>
      <c r="Q8" s="54">
        <v>40698</v>
      </c>
      <c r="R8" s="54">
        <v>68470</v>
      </c>
      <c r="S8" s="54">
        <v>1800</v>
      </c>
      <c r="T8" s="54">
        <v>111198</v>
      </c>
      <c r="U8" s="54">
        <v>10908</v>
      </c>
      <c r="V8" s="54">
        <v>55194</v>
      </c>
      <c r="W8" s="54">
        <v>78919</v>
      </c>
      <c r="X8" s="54">
        <v>78684</v>
      </c>
      <c r="Y8" s="54">
        <v>123668</v>
      </c>
      <c r="Z8" s="76">
        <v>4161</v>
      </c>
      <c r="AA8" s="76">
        <v>32027</v>
      </c>
      <c r="AB8" s="76">
        <v>54994</v>
      </c>
      <c r="AC8" s="76">
        <v>57763</v>
      </c>
      <c r="AD8" s="76">
        <v>163026</v>
      </c>
      <c r="AE8" s="76">
        <v>12495</v>
      </c>
      <c r="AF8" s="76">
        <v>92810</v>
      </c>
      <c r="AG8" s="76">
        <v>170886</v>
      </c>
    </row>
    <row r="9" spans="1:33" ht="14.1" customHeight="1" x14ac:dyDescent="0.2">
      <c r="A9" s="99"/>
      <c r="B9" s="51" t="s">
        <v>25</v>
      </c>
      <c r="C9" s="53">
        <f>+C7-C8</f>
        <v>300654</v>
      </c>
      <c r="D9" s="53">
        <f>+D7-D8</f>
        <v>377396</v>
      </c>
      <c r="E9" s="53">
        <f t="shared" ref="E9:K9" si="2">+E7-E8</f>
        <v>263821</v>
      </c>
      <c r="F9" s="53">
        <f t="shared" si="2"/>
        <v>251822</v>
      </c>
      <c r="G9" s="53">
        <f t="shared" si="2"/>
        <v>230444</v>
      </c>
      <c r="H9" s="53">
        <f t="shared" si="2"/>
        <v>253912</v>
      </c>
      <c r="I9" s="53">
        <f t="shared" si="2"/>
        <v>383952</v>
      </c>
      <c r="J9" s="53">
        <f t="shared" si="2"/>
        <v>439112</v>
      </c>
      <c r="K9" s="53">
        <f t="shared" si="2"/>
        <v>336267</v>
      </c>
      <c r="L9" s="53">
        <f t="shared" ref="L9:R9" si="3">+L7-L8</f>
        <v>385164</v>
      </c>
      <c r="M9" s="53">
        <f t="shared" si="3"/>
        <v>488908</v>
      </c>
      <c r="N9" s="53">
        <f t="shared" si="3"/>
        <v>324806</v>
      </c>
      <c r="O9" s="53">
        <f t="shared" si="3"/>
        <v>376684</v>
      </c>
      <c r="P9" s="53">
        <f t="shared" si="3"/>
        <v>280220</v>
      </c>
      <c r="Q9" s="53">
        <f t="shared" si="3"/>
        <v>317016</v>
      </c>
      <c r="R9" s="53">
        <f t="shared" si="3"/>
        <v>534779</v>
      </c>
      <c r="S9" s="53">
        <v>511102</v>
      </c>
      <c r="T9" s="53">
        <v>398073</v>
      </c>
      <c r="U9" s="53">
        <v>380329</v>
      </c>
      <c r="V9" s="53">
        <v>554157</v>
      </c>
      <c r="W9" s="53">
        <v>642601</v>
      </c>
      <c r="X9" s="53">
        <v>542628</v>
      </c>
      <c r="Y9" s="53">
        <v>554488</v>
      </c>
      <c r="Z9" s="53">
        <v>483893</v>
      </c>
      <c r="AA9" s="53">
        <v>415675</v>
      </c>
      <c r="AB9" s="53">
        <v>504067</v>
      </c>
      <c r="AC9" s="53">
        <v>568024</v>
      </c>
      <c r="AD9" s="53">
        <v>281575</v>
      </c>
      <c r="AE9" s="53">
        <v>360716</v>
      </c>
      <c r="AF9" s="53">
        <v>366971</v>
      </c>
      <c r="AG9" s="53">
        <v>436388</v>
      </c>
    </row>
    <row r="10" spans="1:33" ht="14.1" customHeight="1" x14ac:dyDescent="0.2">
      <c r="A10" s="99"/>
      <c r="B10" s="51" t="s">
        <v>26</v>
      </c>
      <c r="C10" s="54">
        <v>25854</v>
      </c>
      <c r="D10" s="54">
        <v>76742</v>
      </c>
      <c r="E10" s="54">
        <v>-113575</v>
      </c>
      <c r="F10" s="54">
        <v>-11999</v>
      </c>
      <c r="G10" s="54">
        <v>-21378</v>
      </c>
      <c r="H10" s="54">
        <v>23468</v>
      </c>
      <c r="I10" s="54">
        <v>130040</v>
      </c>
      <c r="J10" s="54">
        <v>55160</v>
      </c>
      <c r="K10" s="54">
        <v>-102845</v>
      </c>
      <c r="L10" s="54">
        <v>48897</v>
      </c>
      <c r="M10" s="54">
        <v>103744</v>
      </c>
      <c r="N10" s="54">
        <v>-164102</v>
      </c>
      <c r="O10" s="54">
        <v>51878</v>
      </c>
      <c r="P10" s="54">
        <v>-96464</v>
      </c>
      <c r="Q10" s="54">
        <v>36796</v>
      </c>
      <c r="R10" s="54">
        <v>217763</v>
      </c>
      <c r="S10" s="54">
        <v>-23677</v>
      </c>
      <c r="T10" s="54">
        <v>-113029</v>
      </c>
      <c r="U10" s="54">
        <v>-17744</v>
      </c>
      <c r="V10" s="54">
        <v>173828</v>
      </c>
      <c r="W10" s="54">
        <v>88444</v>
      </c>
      <c r="X10" s="54">
        <v>-99973</v>
      </c>
      <c r="Y10" s="54">
        <v>11860</v>
      </c>
      <c r="Z10" s="76">
        <v>-70595</v>
      </c>
      <c r="AA10" s="76">
        <v>-68218</v>
      </c>
      <c r="AB10" s="76">
        <v>88392</v>
      </c>
      <c r="AC10" s="76">
        <v>63957</v>
      </c>
      <c r="AD10" s="76">
        <v>-286449</v>
      </c>
      <c r="AE10" s="76">
        <v>79141</v>
      </c>
      <c r="AF10" s="76">
        <v>6255</v>
      </c>
      <c r="AG10" s="76">
        <v>69417</v>
      </c>
    </row>
    <row r="11" spans="1:33" ht="14.1" customHeight="1" x14ac:dyDescent="0.2">
      <c r="A11" s="99"/>
      <c r="B11" s="51" t="s">
        <v>27</v>
      </c>
      <c r="C11" s="52">
        <v>59764</v>
      </c>
      <c r="D11" s="52">
        <v>92092</v>
      </c>
      <c r="E11" s="52">
        <v>75900</v>
      </c>
      <c r="F11" s="52">
        <v>32160</v>
      </c>
      <c r="G11" s="52">
        <v>269091</v>
      </c>
      <c r="H11" s="52">
        <v>162500</v>
      </c>
      <c r="I11" s="53">
        <v>143650</v>
      </c>
      <c r="J11" s="52">
        <v>6602</v>
      </c>
      <c r="K11" s="52">
        <v>21042</v>
      </c>
      <c r="L11" s="53">
        <v>7802</v>
      </c>
      <c r="M11" s="54">
        <v>4309</v>
      </c>
      <c r="N11" s="54">
        <v>1483</v>
      </c>
      <c r="O11" s="54">
        <v>2135</v>
      </c>
      <c r="P11" s="54">
        <v>779</v>
      </c>
      <c r="Q11" s="54">
        <v>283</v>
      </c>
      <c r="R11" s="54">
        <v>1218650</v>
      </c>
      <c r="S11" s="54">
        <v>1087</v>
      </c>
      <c r="T11" s="54">
        <v>260180</v>
      </c>
      <c r="U11" s="54">
        <v>3376</v>
      </c>
      <c r="V11" s="54">
        <v>122857</v>
      </c>
      <c r="W11" s="54">
        <v>1392</v>
      </c>
      <c r="X11" s="54">
        <v>1094</v>
      </c>
      <c r="Y11" s="54">
        <v>852</v>
      </c>
      <c r="Z11" s="76">
        <v>102593</v>
      </c>
      <c r="AA11" s="76">
        <v>538</v>
      </c>
      <c r="AB11" s="76">
        <v>478</v>
      </c>
      <c r="AC11" s="76">
        <v>1660312</v>
      </c>
      <c r="AD11" s="76">
        <v>188117</v>
      </c>
      <c r="AE11" s="76">
        <v>1607460</v>
      </c>
      <c r="AF11" s="76">
        <v>660</v>
      </c>
      <c r="AG11" s="76">
        <v>612</v>
      </c>
    </row>
    <row r="12" spans="1:33" ht="14.1" customHeight="1" x14ac:dyDescent="0.2">
      <c r="A12" s="99"/>
      <c r="B12" s="51" t="s">
        <v>28</v>
      </c>
      <c r="C12" s="52">
        <v>0</v>
      </c>
      <c r="D12" s="52">
        <v>0</v>
      </c>
      <c r="E12" s="52">
        <v>0</v>
      </c>
      <c r="F12" s="52">
        <v>0</v>
      </c>
      <c r="G12" s="52">
        <v>0</v>
      </c>
      <c r="H12" s="52">
        <v>0</v>
      </c>
      <c r="I12" s="53">
        <v>0</v>
      </c>
      <c r="J12" s="52">
        <v>0</v>
      </c>
      <c r="K12" s="52">
        <v>0</v>
      </c>
      <c r="L12" s="53">
        <v>0</v>
      </c>
      <c r="M12" s="54">
        <v>0</v>
      </c>
      <c r="N12" s="54">
        <v>0</v>
      </c>
      <c r="O12" s="54">
        <v>0</v>
      </c>
      <c r="P12" s="54">
        <v>1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  <c r="W12" s="54">
        <v>0</v>
      </c>
      <c r="X12" s="54">
        <v>0</v>
      </c>
      <c r="Y12" s="54">
        <v>0</v>
      </c>
      <c r="Z12" s="76">
        <v>0</v>
      </c>
      <c r="AA12" s="76">
        <v>0</v>
      </c>
      <c r="AB12" s="76">
        <v>0</v>
      </c>
      <c r="AC12" s="76">
        <v>0</v>
      </c>
      <c r="AD12" s="76">
        <v>0</v>
      </c>
      <c r="AE12" s="76">
        <v>0</v>
      </c>
      <c r="AF12" s="76">
        <v>0</v>
      </c>
      <c r="AG12" s="76">
        <v>0</v>
      </c>
    </row>
    <row r="13" spans="1:33" ht="14.1" customHeight="1" x14ac:dyDescent="0.2">
      <c r="A13" s="99"/>
      <c r="B13" s="51" t="s">
        <v>29</v>
      </c>
      <c r="C13" s="52">
        <v>67000</v>
      </c>
      <c r="D13" s="52">
        <v>427000</v>
      </c>
      <c r="E13" s="52">
        <v>240000</v>
      </c>
      <c r="F13" s="52">
        <v>358000</v>
      </c>
      <c r="G13" s="52">
        <v>0</v>
      </c>
      <c r="H13" s="52">
        <v>0</v>
      </c>
      <c r="I13" s="53">
        <v>0</v>
      </c>
      <c r="J13" s="52">
        <v>0</v>
      </c>
      <c r="K13" s="52">
        <v>0</v>
      </c>
      <c r="L13" s="53">
        <v>65000</v>
      </c>
      <c r="M13" s="54">
        <v>9000</v>
      </c>
      <c r="N13" s="54">
        <v>0</v>
      </c>
      <c r="O13" s="54">
        <v>243000</v>
      </c>
      <c r="P13" s="54">
        <v>363000</v>
      </c>
      <c r="Q13" s="54">
        <v>180000</v>
      </c>
      <c r="R13" s="54">
        <v>0</v>
      </c>
      <c r="S13" s="54">
        <v>529000</v>
      </c>
      <c r="T13" s="54">
        <v>0</v>
      </c>
      <c r="U13" s="54">
        <v>515800</v>
      </c>
      <c r="V13" s="54">
        <v>0</v>
      </c>
      <c r="W13" s="54">
        <v>0</v>
      </c>
      <c r="X13" s="54">
        <v>5272</v>
      </c>
      <c r="Y13" s="54">
        <v>0</v>
      </c>
      <c r="Z13" s="76">
        <v>0</v>
      </c>
      <c r="AA13" s="76">
        <v>77000</v>
      </c>
      <c r="AB13" s="76">
        <v>81300</v>
      </c>
      <c r="AC13" s="77" t="s">
        <v>223</v>
      </c>
      <c r="AD13" s="77">
        <v>1147637</v>
      </c>
      <c r="AE13" s="77">
        <v>0</v>
      </c>
      <c r="AF13" s="77">
        <v>109000</v>
      </c>
      <c r="AG13" s="77">
        <v>10218</v>
      </c>
    </row>
    <row r="14" spans="1:33" ht="14.1" customHeight="1" x14ac:dyDescent="0.2">
      <c r="A14" s="99"/>
      <c r="B14" s="51" t="s">
        <v>30</v>
      </c>
      <c r="C14" s="53">
        <f>+C10+C11+C12-C13</f>
        <v>18618</v>
      </c>
      <c r="D14" s="53">
        <f>+D10+D11+D12-D13</f>
        <v>-258166</v>
      </c>
      <c r="E14" s="53">
        <f t="shared" ref="E14:K14" si="4">+E10+E11+E12-E13</f>
        <v>-277675</v>
      </c>
      <c r="F14" s="53">
        <f t="shared" si="4"/>
        <v>-337839</v>
      </c>
      <c r="G14" s="53">
        <f t="shared" si="4"/>
        <v>247713</v>
      </c>
      <c r="H14" s="53">
        <f t="shared" si="4"/>
        <v>185968</v>
      </c>
      <c r="I14" s="53">
        <f t="shared" si="4"/>
        <v>273690</v>
      </c>
      <c r="J14" s="53">
        <f t="shared" si="4"/>
        <v>61762</v>
      </c>
      <c r="K14" s="53">
        <f t="shared" si="4"/>
        <v>-81803</v>
      </c>
      <c r="L14" s="53">
        <f t="shared" ref="L14:S14" si="5">+L10+L11+L12-L13</f>
        <v>-8301</v>
      </c>
      <c r="M14" s="53">
        <f t="shared" si="5"/>
        <v>99053</v>
      </c>
      <c r="N14" s="53">
        <f t="shared" si="5"/>
        <v>-162619</v>
      </c>
      <c r="O14" s="53">
        <f t="shared" si="5"/>
        <v>-188987</v>
      </c>
      <c r="P14" s="53">
        <f t="shared" si="5"/>
        <v>-458684</v>
      </c>
      <c r="Q14" s="53">
        <f t="shared" si="5"/>
        <v>-142921</v>
      </c>
      <c r="R14" s="53">
        <f t="shared" si="5"/>
        <v>1436413</v>
      </c>
      <c r="S14" s="53">
        <f t="shared" si="5"/>
        <v>-551590</v>
      </c>
      <c r="T14" s="53">
        <v>147151</v>
      </c>
      <c r="U14" s="53">
        <v>-530168</v>
      </c>
      <c r="V14" s="53">
        <v>296685</v>
      </c>
      <c r="W14" s="53">
        <v>89836</v>
      </c>
      <c r="X14" s="53">
        <v>-104151</v>
      </c>
      <c r="Y14" s="53">
        <v>12712</v>
      </c>
      <c r="Z14" s="53">
        <v>31998</v>
      </c>
      <c r="AA14" s="53">
        <v>-144680</v>
      </c>
      <c r="AB14" s="53">
        <v>7570</v>
      </c>
      <c r="AC14" s="53">
        <v>1724269</v>
      </c>
      <c r="AD14" s="53">
        <v>-1245969</v>
      </c>
      <c r="AE14" s="53">
        <v>1686601</v>
      </c>
      <c r="AF14" s="53">
        <v>-102085</v>
      </c>
      <c r="AG14" s="53">
        <v>59811</v>
      </c>
    </row>
    <row r="15" spans="1:33" ht="14.1" customHeight="1" x14ac:dyDescent="0.2">
      <c r="A15" s="99"/>
      <c r="B15" s="3" t="s">
        <v>31</v>
      </c>
      <c r="C15" s="55">
        <f t="shared" ref="C15:H15" si="6">+C9/C19*100</f>
        <v>7.0189175579394432</v>
      </c>
      <c r="D15" s="55">
        <f t="shared" si="6"/>
        <v>8.611534010215296</v>
      </c>
      <c r="E15" s="55">
        <f t="shared" si="6"/>
        <v>4.3488265943700197</v>
      </c>
      <c r="F15" s="55">
        <f t="shared" si="6"/>
        <v>4.606032937025959</v>
      </c>
      <c r="G15" s="55">
        <f t="shared" si="6"/>
        <v>4.3420080289200902</v>
      </c>
      <c r="H15" s="55">
        <f t="shared" si="6"/>
        <v>4.8713293131577613</v>
      </c>
      <c r="I15" s="55">
        <f t="shared" ref="I15:N15" si="7">+I9/I19*100</f>
        <v>7.041940179676291</v>
      </c>
      <c r="J15" s="55">
        <f t="shared" si="7"/>
        <v>7.8427422235558026</v>
      </c>
      <c r="K15" s="55">
        <f t="shared" si="7"/>
        <v>5.7826490777549431</v>
      </c>
      <c r="L15" s="55">
        <f t="shared" si="7"/>
        <v>6.3994826767490647</v>
      </c>
      <c r="M15" s="55">
        <f t="shared" si="7"/>
        <v>8.0564857686460343</v>
      </c>
      <c r="N15" s="55">
        <f t="shared" si="7"/>
        <v>5.3219629815812359</v>
      </c>
      <c r="O15" s="55">
        <f t="shared" ref="O15:T15" si="8">+O9/O19*100</f>
        <v>6.1841754233023787</v>
      </c>
      <c r="P15" s="55">
        <f t="shared" si="8"/>
        <v>4.7336402490845488</v>
      </c>
      <c r="Q15" s="55">
        <f t="shared" si="8"/>
        <v>5.6782191997231601</v>
      </c>
      <c r="R15" s="55">
        <f t="shared" si="8"/>
        <v>9.5417513512510475</v>
      </c>
      <c r="S15" s="55">
        <f t="shared" si="8"/>
        <v>5.8806649647207507</v>
      </c>
      <c r="T15" s="55">
        <f t="shared" si="8"/>
        <v>4.9854009643854669</v>
      </c>
      <c r="U15" s="55">
        <f>+U9/U19*100</f>
        <v>4.5190936456383435</v>
      </c>
      <c r="V15" s="55">
        <f>+V9/V19*100</f>
        <v>8.320624452612229</v>
      </c>
      <c r="W15" s="55">
        <f>+W9/W19*100</f>
        <v>9.4553555912979679</v>
      </c>
      <c r="X15" s="55">
        <f>+X9/X19*100</f>
        <v>7.9425635621130279</v>
      </c>
      <c r="Y15" s="55">
        <f>+Y9/Y19*100</f>
        <v>8.1974866804590452</v>
      </c>
      <c r="Z15" s="55">
        <f t="shared" ref="Z15:AC15" si="9">+Z9/Z19*100</f>
        <v>7.1082366984517211</v>
      </c>
      <c r="AA15" s="55">
        <f t="shared" si="9"/>
        <v>6.0357161059347133</v>
      </c>
      <c r="AB15" s="55">
        <f t="shared" si="9"/>
        <v>7.4538481069224769</v>
      </c>
      <c r="AC15" s="55">
        <f t="shared" si="9"/>
        <v>8.2158573232016412</v>
      </c>
      <c r="AD15" s="55">
        <f t="shared" ref="AD15" si="10">+AD9/AD19*100</f>
        <v>3.3935059209643041</v>
      </c>
      <c r="AE15" s="55">
        <f t="shared" ref="AE15:AF15" si="11">+AE9/AE19*100</f>
        <v>5.2695926436418912</v>
      </c>
      <c r="AF15" s="55">
        <f t="shared" si="11"/>
        <v>3.9415923701926765</v>
      </c>
      <c r="AG15" s="55">
        <f t="shared" ref="AG15" si="12">+AG9/AG19*100</f>
        <v>6.3696969245808015</v>
      </c>
    </row>
    <row r="16" spans="1:33" ht="14.1" customHeight="1" x14ac:dyDescent="0.2">
      <c r="A16" s="100" t="s">
        <v>32</v>
      </c>
      <c r="B16" s="100"/>
      <c r="C16" s="56">
        <v>3240154</v>
      </c>
      <c r="D16" s="57">
        <v>3060753</v>
      </c>
      <c r="E16" s="57">
        <v>4581518</v>
      </c>
      <c r="F16" s="57">
        <v>3862157</v>
      </c>
      <c r="G16" s="57">
        <v>3663676</v>
      </c>
      <c r="H16" s="57">
        <v>3321834</v>
      </c>
      <c r="I16" s="56">
        <v>3331792</v>
      </c>
      <c r="J16" s="57">
        <v>3493414</v>
      </c>
      <c r="K16" s="57">
        <v>3671158</v>
      </c>
      <c r="L16" s="56">
        <v>3827507</v>
      </c>
      <c r="M16" s="57">
        <v>3813346</v>
      </c>
      <c r="N16" s="57">
        <v>3820509</v>
      </c>
      <c r="O16" s="57">
        <v>3943530</v>
      </c>
      <c r="P16" s="57">
        <v>4107874</v>
      </c>
      <c r="Q16" s="57">
        <v>3985287</v>
      </c>
      <c r="R16" s="57">
        <v>4143813</v>
      </c>
      <c r="S16" s="57">
        <v>6592590</v>
      </c>
      <c r="T16" s="57">
        <v>6099929</v>
      </c>
      <c r="U16" s="57">
        <v>6431887</v>
      </c>
      <c r="V16" s="57">
        <v>4914847</v>
      </c>
      <c r="W16" s="57">
        <v>4902347</v>
      </c>
      <c r="X16" s="57">
        <v>4624025</v>
      </c>
      <c r="Y16" s="57">
        <v>4521419</v>
      </c>
      <c r="Z16" s="57">
        <v>4348380</v>
      </c>
      <c r="AA16" s="57">
        <v>4464072</v>
      </c>
      <c r="AB16" s="57">
        <v>4417710</v>
      </c>
      <c r="AC16" s="57">
        <v>4702359</v>
      </c>
      <c r="AD16" s="57">
        <v>6406244</v>
      </c>
      <c r="AE16" s="57">
        <v>4727412</v>
      </c>
      <c r="AF16" s="57">
        <v>7163344</v>
      </c>
      <c r="AG16" s="57">
        <v>4811224</v>
      </c>
    </row>
    <row r="17" spans="1:33" ht="14.1" customHeight="1" x14ac:dyDescent="0.2">
      <c r="A17" s="100" t="s">
        <v>33</v>
      </c>
      <c r="B17" s="100"/>
      <c r="C17" s="56">
        <v>3022238</v>
      </c>
      <c r="D17" s="57">
        <v>3401042</v>
      </c>
      <c r="E17" s="57">
        <v>3700498</v>
      </c>
      <c r="F17" s="57">
        <v>4231412</v>
      </c>
      <c r="G17" s="57">
        <v>4136105</v>
      </c>
      <c r="H17" s="57">
        <v>4159450</v>
      </c>
      <c r="I17" s="56">
        <v>4394213</v>
      </c>
      <c r="J17" s="57">
        <v>4488023</v>
      </c>
      <c r="K17" s="57">
        <v>4647278</v>
      </c>
      <c r="L17" s="56">
        <v>4800867</v>
      </c>
      <c r="M17" s="57">
        <v>4855223</v>
      </c>
      <c r="N17" s="57">
        <v>4887662</v>
      </c>
      <c r="O17" s="57">
        <v>4838731</v>
      </c>
      <c r="P17" s="57">
        <v>4635721</v>
      </c>
      <c r="Q17" s="57">
        <v>4324031</v>
      </c>
      <c r="R17" s="57">
        <v>4287724</v>
      </c>
      <c r="S17" s="57">
        <v>4395575</v>
      </c>
      <c r="T17" s="57">
        <v>4456732</v>
      </c>
      <c r="U17" s="57">
        <v>4565608</v>
      </c>
      <c r="V17" s="57">
        <v>4717983</v>
      </c>
      <c r="W17" s="57">
        <v>4754363</v>
      </c>
      <c r="X17" s="57">
        <v>4869444</v>
      </c>
      <c r="Y17" s="57">
        <v>4933560</v>
      </c>
      <c r="Z17" s="57">
        <v>4748047</v>
      </c>
      <c r="AA17" s="57">
        <v>4900294</v>
      </c>
      <c r="AB17" s="57">
        <v>4847922</v>
      </c>
      <c r="AC17" s="57">
        <v>5122534</v>
      </c>
      <c r="AD17" s="57">
        <v>5520825</v>
      </c>
      <c r="AE17" s="57">
        <v>5034142</v>
      </c>
      <c r="AF17" s="57">
        <v>5515888</v>
      </c>
      <c r="AG17" s="57">
        <v>5018673</v>
      </c>
    </row>
    <row r="18" spans="1:33" ht="14.1" customHeight="1" x14ac:dyDescent="0.2">
      <c r="A18" s="100" t="s">
        <v>34</v>
      </c>
      <c r="B18" s="100"/>
      <c r="C18" s="56">
        <v>4283481</v>
      </c>
      <c r="D18" s="57">
        <v>4042159</v>
      </c>
      <c r="E18" s="57">
        <v>6066487</v>
      </c>
      <c r="F18" s="57">
        <v>5106076</v>
      </c>
      <c r="G18" s="57">
        <v>4839490</v>
      </c>
      <c r="H18" s="57">
        <v>4381499</v>
      </c>
      <c r="I18" s="56">
        <v>4394321</v>
      </c>
      <c r="J18" s="57">
        <v>4608263</v>
      </c>
      <c r="K18" s="57">
        <v>4843157</v>
      </c>
      <c r="L18" s="56">
        <v>5048346</v>
      </c>
      <c r="M18" s="57">
        <v>5026395</v>
      </c>
      <c r="N18" s="57">
        <v>5035971</v>
      </c>
      <c r="O18" s="57">
        <v>5199478</v>
      </c>
      <c r="P18" s="57">
        <v>5419122</v>
      </c>
      <c r="Q18" s="57">
        <v>5252492</v>
      </c>
      <c r="R18" s="57">
        <v>5460710</v>
      </c>
      <c r="S18" s="57">
        <v>8691228</v>
      </c>
      <c r="T18" s="57">
        <v>7984774</v>
      </c>
      <c r="U18" s="57">
        <v>8416046</v>
      </c>
      <c r="V18" s="57">
        <v>6387788</v>
      </c>
      <c r="W18" s="57">
        <v>6373612</v>
      </c>
      <c r="X18" s="57">
        <v>5980690</v>
      </c>
      <c r="Y18" s="57">
        <v>5809156</v>
      </c>
      <c r="Z18" s="57">
        <v>5647882</v>
      </c>
      <c r="AA18" s="57">
        <v>5803459</v>
      </c>
      <c r="AB18" s="57">
        <v>5705127</v>
      </c>
      <c r="AC18" s="57">
        <v>6035738</v>
      </c>
      <c r="AD18" s="57">
        <v>8297466</v>
      </c>
      <c r="AE18" s="57">
        <v>6066681</v>
      </c>
      <c r="AF18" s="57">
        <v>9310222</v>
      </c>
      <c r="AG18" s="57">
        <v>6174359</v>
      </c>
    </row>
    <row r="19" spans="1:33" ht="14.1" customHeight="1" x14ac:dyDescent="0.2">
      <c r="A19" s="100" t="s">
        <v>35</v>
      </c>
      <c r="B19" s="100"/>
      <c r="C19" s="56">
        <v>4283481</v>
      </c>
      <c r="D19" s="57">
        <v>4382448</v>
      </c>
      <c r="E19" s="57">
        <v>6066487</v>
      </c>
      <c r="F19" s="57">
        <v>5467221</v>
      </c>
      <c r="G19" s="57">
        <v>5307314</v>
      </c>
      <c r="H19" s="57">
        <v>5212376</v>
      </c>
      <c r="I19" s="56">
        <v>5452361</v>
      </c>
      <c r="J19" s="57">
        <v>5598960</v>
      </c>
      <c r="K19" s="57">
        <v>5815103</v>
      </c>
      <c r="L19" s="56">
        <v>6018674</v>
      </c>
      <c r="M19" s="57">
        <v>6068502</v>
      </c>
      <c r="N19" s="57">
        <v>6103124</v>
      </c>
      <c r="O19" s="57">
        <v>6091095</v>
      </c>
      <c r="P19" s="57">
        <v>5919757</v>
      </c>
      <c r="Q19" s="57">
        <v>5583018</v>
      </c>
      <c r="R19" s="57">
        <v>5604621</v>
      </c>
      <c r="S19" s="57">
        <v>8691228</v>
      </c>
      <c r="T19" s="57">
        <v>7984774</v>
      </c>
      <c r="U19" s="57">
        <v>8416046</v>
      </c>
      <c r="V19" s="57">
        <v>6660041</v>
      </c>
      <c r="W19" s="57">
        <v>6796159</v>
      </c>
      <c r="X19" s="57">
        <v>6831900</v>
      </c>
      <c r="Y19" s="57">
        <v>6764122</v>
      </c>
      <c r="Z19" s="57">
        <v>6807497</v>
      </c>
      <c r="AA19" s="57">
        <v>6886921</v>
      </c>
      <c r="AB19" s="57">
        <v>6762507</v>
      </c>
      <c r="AC19" s="57">
        <v>6913752</v>
      </c>
      <c r="AD19" s="57">
        <v>8297466</v>
      </c>
      <c r="AE19" s="57">
        <v>6845235</v>
      </c>
      <c r="AF19" s="57">
        <v>9310222</v>
      </c>
      <c r="AG19" s="57">
        <v>6851001</v>
      </c>
    </row>
    <row r="20" spans="1:33" ht="14.1" customHeight="1" x14ac:dyDescent="0.2">
      <c r="A20" s="100" t="s">
        <v>36</v>
      </c>
      <c r="B20" s="100"/>
      <c r="C20" s="58">
        <v>1.07</v>
      </c>
      <c r="D20" s="59">
        <v>1</v>
      </c>
      <c r="E20" s="59">
        <v>1.07</v>
      </c>
      <c r="F20" s="59">
        <v>1.02</v>
      </c>
      <c r="G20" s="59">
        <v>1.01</v>
      </c>
      <c r="H20" s="59">
        <v>0.87</v>
      </c>
      <c r="I20" s="60">
        <v>0.82</v>
      </c>
      <c r="J20" s="59">
        <v>0.78</v>
      </c>
      <c r="K20" s="59">
        <v>0.78</v>
      </c>
      <c r="L20" s="60">
        <v>0.79</v>
      </c>
      <c r="M20" s="59">
        <v>0.79</v>
      </c>
      <c r="N20" s="59">
        <v>0.79</v>
      </c>
      <c r="O20" s="59">
        <v>0.79</v>
      </c>
      <c r="P20" s="59">
        <v>0.83</v>
      </c>
      <c r="Q20" s="59">
        <v>0.87</v>
      </c>
      <c r="R20" s="59">
        <v>0.93</v>
      </c>
      <c r="S20" s="59">
        <v>1.1299999999999999</v>
      </c>
      <c r="T20" s="59">
        <v>1.28</v>
      </c>
      <c r="U20" s="59">
        <v>1.43</v>
      </c>
      <c r="V20" s="59">
        <v>1.27</v>
      </c>
      <c r="W20" s="59">
        <v>1.1599999999999999</v>
      </c>
      <c r="X20" s="59">
        <v>1.01</v>
      </c>
      <c r="Y20" s="59">
        <v>0.97</v>
      </c>
      <c r="Z20" s="59">
        <v>0.93</v>
      </c>
      <c r="AA20" s="59">
        <v>0.92</v>
      </c>
      <c r="AB20" s="59">
        <v>0.91</v>
      </c>
      <c r="AC20" s="59">
        <v>0.91</v>
      </c>
      <c r="AD20" s="59">
        <v>1</v>
      </c>
      <c r="AE20" s="59">
        <v>1.01</v>
      </c>
      <c r="AF20" s="59">
        <v>1.1299999999999999</v>
      </c>
      <c r="AG20" s="59">
        <v>1.07</v>
      </c>
    </row>
    <row r="21" spans="1:33" ht="14.1" customHeight="1" x14ac:dyDescent="0.2">
      <c r="A21" s="100" t="s">
        <v>37</v>
      </c>
      <c r="B21" s="100"/>
      <c r="C21" s="61">
        <v>66.3</v>
      </c>
      <c r="D21" s="62">
        <v>54.7</v>
      </c>
      <c r="E21" s="62">
        <v>64.3</v>
      </c>
      <c r="F21" s="62">
        <v>68.3</v>
      </c>
      <c r="G21" s="62">
        <v>71.2</v>
      </c>
      <c r="H21" s="62">
        <v>70.099999999999994</v>
      </c>
      <c r="I21" s="63">
        <v>68.7</v>
      </c>
      <c r="J21" s="62">
        <v>72.7</v>
      </c>
      <c r="K21" s="62">
        <v>75.2</v>
      </c>
      <c r="L21" s="63">
        <v>78</v>
      </c>
      <c r="M21" s="62">
        <v>75.8</v>
      </c>
      <c r="N21" s="62">
        <v>79.7</v>
      </c>
      <c r="O21" s="62">
        <v>76.3</v>
      </c>
      <c r="P21" s="62">
        <v>77.7</v>
      </c>
      <c r="Q21" s="62">
        <v>78</v>
      </c>
      <c r="R21" s="62">
        <v>65.2</v>
      </c>
      <c r="S21" s="62">
        <v>66.900000000000006</v>
      </c>
      <c r="T21" s="62">
        <v>64.400000000000006</v>
      </c>
      <c r="U21" s="62">
        <v>91.6</v>
      </c>
      <c r="V21" s="62">
        <v>81.3</v>
      </c>
      <c r="W21" s="62">
        <v>86</v>
      </c>
      <c r="X21" s="62">
        <v>87.1</v>
      </c>
      <c r="Y21" s="62">
        <v>93.1</v>
      </c>
      <c r="Z21" s="62">
        <v>91.4</v>
      </c>
      <c r="AA21" s="62">
        <v>90</v>
      </c>
      <c r="AB21" s="62">
        <v>91.1</v>
      </c>
      <c r="AC21" s="62">
        <v>70.099999999999994</v>
      </c>
      <c r="AD21" s="62">
        <v>96.3</v>
      </c>
      <c r="AE21" s="62">
        <v>64.900000000000006</v>
      </c>
      <c r="AF21" s="62">
        <v>87.2</v>
      </c>
      <c r="AG21" s="62">
        <v>80.5</v>
      </c>
    </row>
    <row r="22" spans="1:33" ht="14.1" customHeight="1" x14ac:dyDescent="0.2">
      <c r="A22" s="100" t="s">
        <v>38</v>
      </c>
      <c r="B22" s="100"/>
      <c r="C22" s="61">
        <v>8.1</v>
      </c>
      <c r="D22" s="62">
        <v>6.5</v>
      </c>
      <c r="E22" s="62">
        <v>8</v>
      </c>
      <c r="F22" s="62">
        <v>7.7</v>
      </c>
      <c r="G22" s="62">
        <v>7.8</v>
      </c>
      <c r="H22" s="62">
        <v>7.3</v>
      </c>
      <c r="I22" s="63">
        <v>7.8</v>
      </c>
      <c r="J22" s="62">
        <v>8.1999999999999993</v>
      </c>
      <c r="K22" s="62">
        <v>8.8000000000000007</v>
      </c>
      <c r="L22" s="63">
        <v>9.6</v>
      </c>
      <c r="M22" s="62">
        <v>9.6</v>
      </c>
      <c r="N22" s="62">
        <v>9.6</v>
      </c>
      <c r="O22" s="62">
        <v>9.6999999999999993</v>
      </c>
      <c r="P22" s="62">
        <v>10.3</v>
      </c>
      <c r="Q22" s="62">
        <v>11.4</v>
      </c>
      <c r="R22" s="62">
        <v>8.5</v>
      </c>
      <c r="S22" s="62">
        <v>10</v>
      </c>
      <c r="T22" s="62">
        <v>12.4</v>
      </c>
      <c r="U22" s="62">
        <v>17</v>
      </c>
      <c r="V22" s="62">
        <v>10.8</v>
      </c>
      <c r="W22" s="62">
        <v>10.4</v>
      </c>
      <c r="X22" s="62">
        <v>11.1</v>
      </c>
      <c r="Y22" s="62">
        <v>11.8</v>
      </c>
      <c r="Z22" s="62">
        <v>12.4</v>
      </c>
      <c r="AA22" s="62">
        <v>11.9</v>
      </c>
      <c r="AB22" s="62">
        <v>11.1</v>
      </c>
      <c r="AC22" s="62">
        <v>8.1999999999999993</v>
      </c>
      <c r="AD22" s="62">
        <v>9.1</v>
      </c>
      <c r="AE22" s="62">
        <v>7.9</v>
      </c>
      <c r="AF22" s="62">
        <v>9.9</v>
      </c>
      <c r="AG22" s="62">
        <v>9.5</v>
      </c>
    </row>
    <row r="23" spans="1:33" ht="14.1" customHeight="1" x14ac:dyDescent="0.2">
      <c r="A23" s="100" t="s">
        <v>39</v>
      </c>
      <c r="B23" s="100"/>
      <c r="C23" s="61">
        <v>9.6999999999999993</v>
      </c>
      <c r="D23" s="62">
        <v>10</v>
      </c>
      <c r="E23" s="62">
        <v>7.7</v>
      </c>
      <c r="F23" s="62">
        <v>8.4</v>
      </c>
      <c r="G23" s="62">
        <v>8.4</v>
      </c>
      <c r="H23" s="62">
        <v>8.5</v>
      </c>
      <c r="I23" s="63">
        <v>8.3000000000000007</v>
      </c>
      <c r="J23" s="62">
        <v>8.8000000000000007</v>
      </c>
      <c r="K23" s="62">
        <v>8.6999999999999993</v>
      </c>
      <c r="L23" s="63">
        <v>8.9</v>
      </c>
      <c r="M23" s="62">
        <v>8.9</v>
      </c>
      <c r="N23" s="62">
        <v>8.6</v>
      </c>
      <c r="O23" s="62">
        <v>8.9</v>
      </c>
      <c r="P23" s="62">
        <v>9.5</v>
      </c>
      <c r="Q23" s="62">
        <v>9.6</v>
      </c>
      <c r="R23" s="62">
        <v>10.8</v>
      </c>
      <c r="S23" s="62">
        <v>8.3000000000000007</v>
      </c>
      <c r="T23" s="62">
        <v>9.3000000000000007</v>
      </c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</row>
    <row r="24" spans="1:33" ht="14.1" customHeight="1" x14ac:dyDescent="0.2">
      <c r="A24" s="4" t="s">
        <v>196</v>
      </c>
      <c r="B24" s="4"/>
      <c r="C24" s="61"/>
      <c r="D24" s="62"/>
      <c r="E24" s="62"/>
      <c r="F24" s="62"/>
      <c r="G24" s="62"/>
      <c r="H24" s="62"/>
      <c r="I24" s="63"/>
      <c r="J24" s="62"/>
      <c r="K24" s="62"/>
      <c r="L24" s="63"/>
      <c r="M24" s="62"/>
      <c r="N24" s="62"/>
      <c r="O24" s="62"/>
      <c r="P24" s="62"/>
      <c r="Q24" s="62"/>
      <c r="R24" s="62"/>
      <c r="S24" s="62">
        <v>9.6</v>
      </c>
      <c r="T24" s="62">
        <v>10</v>
      </c>
      <c r="U24" s="62">
        <v>7.8</v>
      </c>
      <c r="V24" s="62">
        <v>7.9</v>
      </c>
      <c r="W24" s="62">
        <v>7.9</v>
      </c>
      <c r="X24" s="62">
        <v>7.6</v>
      </c>
      <c r="Y24" s="62">
        <v>8.1</v>
      </c>
      <c r="Z24" s="62">
        <v>8.3000000000000007</v>
      </c>
      <c r="AA24" s="62">
        <v>8.4</v>
      </c>
      <c r="AB24" s="62">
        <v>7.5</v>
      </c>
      <c r="AC24" s="62">
        <v>6.4</v>
      </c>
      <c r="AD24" s="62">
        <v>5.3</v>
      </c>
      <c r="AE24" s="62">
        <v>5</v>
      </c>
      <c r="AF24" s="62">
        <v>4.4000000000000004</v>
      </c>
      <c r="AG24" s="62">
        <v>5.0999999999999996</v>
      </c>
    </row>
    <row r="25" spans="1:33" ht="14.1" customHeight="1" x14ac:dyDescent="0.2">
      <c r="A25" s="100" t="s">
        <v>197</v>
      </c>
      <c r="B25" s="100"/>
      <c r="C25" s="61">
        <v>8.8000000000000007</v>
      </c>
      <c r="D25" s="62">
        <v>8.6</v>
      </c>
      <c r="E25" s="62">
        <v>7.6</v>
      </c>
      <c r="F25" s="62">
        <v>7.3</v>
      </c>
      <c r="G25" s="62">
        <v>7</v>
      </c>
      <c r="H25" s="62">
        <v>7.3</v>
      </c>
      <c r="I25" s="63">
        <v>7.2</v>
      </c>
      <c r="J25" s="62">
        <v>7.3</v>
      </c>
      <c r="K25" s="62">
        <v>7.3</v>
      </c>
      <c r="L25" s="63">
        <v>7.4</v>
      </c>
      <c r="M25" s="62">
        <v>7.4</v>
      </c>
      <c r="N25" s="62">
        <v>7.3</v>
      </c>
      <c r="O25" s="62">
        <v>7.3</v>
      </c>
      <c r="P25" s="62">
        <v>7.6</v>
      </c>
      <c r="Q25" s="62">
        <v>7.8</v>
      </c>
      <c r="R25" s="62">
        <v>8.1</v>
      </c>
      <c r="S25" s="62">
        <v>7.4</v>
      </c>
      <c r="T25" s="62">
        <v>7.5</v>
      </c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</row>
    <row r="26" spans="1:33" ht="14.1" customHeight="1" x14ac:dyDescent="0.2">
      <c r="A26" s="101" t="s">
        <v>201</v>
      </c>
      <c r="B26" s="102"/>
      <c r="C26" s="61"/>
      <c r="D26" s="62"/>
      <c r="E26" s="62"/>
      <c r="F26" s="62"/>
      <c r="G26" s="62"/>
      <c r="H26" s="62"/>
      <c r="I26" s="63"/>
      <c r="J26" s="62"/>
      <c r="K26" s="62"/>
      <c r="L26" s="63"/>
      <c r="M26" s="62"/>
      <c r="N26" s="62"/>
      <c r="O26" s="62"/>
      <c r="P26" s="62"/>
      <c r="Q26" s="62"/>
      <c r="R26" s="62"/>
      <c r="S26" s="62"/>
      <c r="T26" s="62"/>
      <c r="U26" s="62">
        <v>22.6</v>
      </c>
      <c r="V26" s="62">
        <v>25.4</v>
      </c>
      <c r="W26" s="62">
        <v>36.200000000000003</v>
      </c>
      <c r="X26" s="62">
        <v>19.399999999999999</v>
      </c>
      <c r="Y26" s="62">
        <v>31.6</v>
      </c>
      <c r="Z26" s="62">
        <v>18.100000000000001</v>
      </c>
      <c r="AA26" s="62">
        <v>14.1</v>
      </c>
      <c r="AB26" s="62">
        <v>5.4</v>
      </c>
      <c r="AC26" s="62"/>
      <c r="AD26" s="62"/>
      <c r="AE26" s="62"/>
      <c r="AF26" s="62"/>
      <c r="AG26" s="62"/>
    </row>
    <row r="27" spans="1:33" ht="14.1" customHeight="1" x14ac:dyDescent="0.2">
      <c r="A27" s="98" t="s">
        <v>202</v>
      </c>
      <c r="B27" s="98"/>
      <c r="C27" s="53">
        <f>SUM(C28:C30)</f>
        <v>1418950</v>
      </c>
      <c r="D27" s="53">
        <f>SUM(D28:D30)</f>
        <v>2009707</v>
      </c>
      <c r="E27" s="53">
        <f t="shared" ref="E27:K27" si="13">SUM(E28:E30)</f>
        <v>1829208</v>
      </c>
      <c r="F27" s="53">
        <f t="shared" si="13"/>
        <v>1589504</v>
      </c>
      <c r="G27" s="53">
        <f t="shared" si="13"/>
        <v>1789159</v>
      </c>
      <c r="H27" s="53">
        <f t="shared" si="13"/>
        <v>2580800</v>
      </c>
      <c r="I27" s="53">
        <f t="shared" si="13"/>
        <v>3214754</v>
      </c>
      <c r="J27" s="53">
        <f t="shared" si="13"/>
        <v>3736010</v>
      </c>
      <c r="K27" s="53">
        <f t="shared" si="13"/>
        <v>3934259</v>
      </c>
      <c r="L27" s="53">
        <f t="shared" ref="L27:Q27" si="14">SUM(L28:L30)</f>
        <v>4013620</v>
      </c>
      <c r="M27" s="53">
        <f t="shared" si="14"/>
        <v>3902940</v>
      </c>
      <c r="N27" s="53">
        <f t="shared" si="14"/>
        <v>3797218</v>
      </c>
      <c r="O27" s="53">
        <f t="shared" si="14"/>
        <v>3102271</v>
      </c>
      <c r="P27" s="53">
        <f t="shared" si="14"/>
        <v>2910874</v>
      </c>
      <c r="Q27" s="53">
        <f t="shared" si="14"/>
        <v>2164115</v>
      </c>
      <c r="R27" s="53">
        <f t="shared" ref="R27:Y27" si="15">SUM(R28:R30)</f>
        <v>3129908</v>
      </c>
      <c r="S27" s="53">
        <f t="shared" si="15"/>
        <v>4471223</v>
      </c>
      <c r="T27" s="53">
        <f t="shared" si="15"/>
        <v>5579721</v>
      </c>
      <c r="U27" s="53">
        <f t="shared" si="15"/>
        <v>4133717</v>
      </c>
      <c r="V27" s="53">
        <f t="shared" si="15"/>
        <v>4135294</v>
      </c>
      <c r="W27" s="53">
        <f t="shared" si="15"/>
        <v>3633965</v>
      </c>
      <c r="X27" s="53">
        <f t="shared" si="15"/>
        <v>3505782</v>
      </c>
      <c r="Y27" s="53">
        <f t="shared" si="15"/>
        <v>2985754</v>
      </c>
      <c r="Z27" s="53">
        <f t="shared" ref="Z27:AC27" si="16">SUM(Z28:Z30)</f>
        <v>2746117</v>
      </c>
      <c r="AA27" s="53">
        <f t="shared" si="16"/>
        <v>2614652</v>
      </c>
      <c r="AB27" s="53">
        <f t="shared" si="16"/>
        <v>2366456</v>
      </c>
      <c r="AC27" s="53">
        <f t="shared" si="16"/>
        <v>4137436</v>
      </c>
      <c r="AD27" s="53">
        <f t="shared" ref="AD27" si="17">SUM(AD28:AD30)</f>
        <v>3079306</v>
      </c>
      <c r="AE27" s="53">
        <f t="shared" ref="AE27:AF27" si="18">SUM(AE28:AE30)</f>
        <v>5579994</v>
      </c>
      <c r="AF27" s="53">
        <f t="shared" si="18"/>
        <v>5140517</v>
      </c>
      <c r="AG27" s="53">
        <f t="shared" ref="AG27" si="19">SUM(AG28:AG30)</f>
        <v>5210637</v>
      </c>
    </row>
    <row r="28" spans="1:33" ht="14.1" customHeight="1" x14ac:dyDescent="0.15">
      <c r="A28" s="64"/>
      <c r="B28" s="2" t="s">
        <v>18</v>
      </c>
      <c r="C28" s="53">
        <v>1320895</v>
      </c>
      <c r="D28" s="52">
        <v>985987</v>
      </c>
      <c r="E28" s="52">
        <v>821887</v>
      </c>
      <c r="F28" s="52">
        <v>496047</v>
      </c>
      <c r="G28" s="52">
        <v>765138</v>
      </c>
      <c r="H28" s="52">
        <v>927638</v>
      </c>
      <c r="I28" s="53">
        <v>1071288</v>
      </c>
      <c r="J28" s="52">
        <v>1077890</v>
      </c>
      <c r="K28" s="52">
        <v>1098932</v>
      </c>
      <c r="L28" s="53">
        <v>1041735</v>
      </c>
      <c r="M28" s="52">
        <v>1037044</v>
      </c>
      <c r="N28" s="52">
        <v>1038527</v>
      </c>
      <c r="O28" s="52">
        <v>797662</v>
      </c>
      <c r="P28" s="52">
        <v>435441</v>
      </c>
      <c r="Q28" s="52">
        <v>255724</v>
      </c>
      <c r="R28" s="52">
        <v>1474374</v>
      </c>
      <c r="S28" s="52">
        <v>946461</v>
      </c>
      <c r="T28" s="52">
        <v>1206641</v>
      </c>
      <c r="U28" s="52">
        <v>694217</v>
      </c>
      <c r="V28" s="52">
        <v>817074</v>
      </c>
      <c r="W28" s="52">
        <v>818466</v>
      </c>
      <c r="X28" s="52">
        <v>814288</v>
      </c>
      <c r="Y28" s="52">
        <v>815140</v>
      </c>
      <c r="Z28" s="52">
        <v>917733</v>
      </c>
      <c r="AA28" s="52">
        <v>841271</v>
      </c>
      <c r="AB28" s="52">
        <v>760449</v>
      </c>
      <c r="AC28" s="52">
        <v>2420761</v>
      </c>
      <c r="AD28" s="52">
        <v>1461241</v>
      </c>
      <c r="AE28" s="52">
        <v>3068701</v>
      </c>
      <c r="AF28" s="52">
        <v>2960361</v>
      </c>
      <c r="AG28" s="52">
        <v>2950755</v>
      </c>
    </row>
    <row r="29" spans="1:33" ht="14.1" customHeight="1" x14ac:dyDescent="0.15">
      <c r="A29" s="64"/>
      <c r="B29" s="2" t="s">
        <v>19</v>
      </c>
      <c r="C29" s="53">
        <v>60826</v>
      </c>
      <c r="D29" s="52">
        <v>304344</v>
      </c>
      <c r="E29" s="52">
        <v>370429</v>
      </c>
      <c r="F29" s="52">
        <v>647915</v>
      </c>
      <c r="G29" s="52">
        <v>629397</v>
      </c>
      <c r="H29" s="52">
        <v>641290</v>
      </c>
      <c r="I29" s="53">
        <v>657190</v>
      </c>
      <c r="J29" s="52">
        <v>662550</v>
      </c>
      <c r="K29" s="52">
        <v>665273</v>
      </c>
      <c r="L29" s="53">
        <v>669671</v>
      </c>
      <c r="M29" s="52">
        <v>671309</v>
      </c>
      <c r="N29" s="52">
        <v>691585</v>
      </c>
      <c r="O29" s="52">
        <v>693085</v>
      </c>
      <c r="P29" s="52">
        <v>691251</v>
      </c>
      <c r="Q29" s="52">
        <v>489888</v>
      </c>
      <c r="R29" s="52">
        <v>486266</v>
      </c>
      <c r="S29" s="52">
        <v>1072807</v>
      </c>
      <c r="T29" s="52">
        <v>1925576</v>
      </c>
      <c r="U29" s="52">
        <v>1735273</v>
      </c>
      <c r="V29" s="52">
        <v>1743972</v>
      </c>
      <c r="W29" s="52">
        <v>1491264</v>
      </c>
      <c r="X29" s="52">
        <v>1606509</v>
      </c>
      <c r="Y29" s="52">
        <v>1424001</v>
      </c>
      <c r="Z29" s="52">
        <v>1216155</v>
      </c>
      <c r="AA29" s="52">
        <v>1180938</v>
      </c>
      <c r="AB29" s="52">
        <v>1071659</v>
      </c>
      <c r="AC29" s="52">
        <v>1072315</v>
      </c>
      <c r="AD29" s="52">
        <v>1072722</v>
      </c>
      <c r="AE29" s="52">
        <v>1773167</v>
      </c>
      <c r="AF29" s="52">
        <v>1361763</v>
      </c>
      <c r="AG29" s="52">
        <v>1362388</v>
      </c>
    </row>
    <row r="30" spans="1:33" ht="14.1" customHeight="1" x14ac:dyDescent="0.15">
      <c r="A30" s="64"/>
      <c r="B30" s="2" t="s">
        <v>20</v>
      </c>
      <c r="C30" s="53">
        <v>37229</v>
      </c>
      <c r="D30" s="52">
        <v>719376</v>
      </c>
      <c r="E30" s="52">
        <v>636892</v>
      </c>
      <c r="F30" s="52">
        <v>445542</v>
      </c>
      <c r="G30" s="52">
        <v>394624</v>
      </c>
      <c r="H30" s="52">
        <v>1011872</v>
      </c>
      <c r="I30" s="53">
        <v>1486276</v>
      </c>
      <c r="J30" s="52">
        <v>1995570</v>
      </c>
      <c r="K30" s="52">
        <v>2170054</v>
      </c>
      <c r="L30" s="53">
        <v>2302214</v>
      </c>
      <c r="M30" s="52">
        <v>2194587</v>
      </c>
      <c r="N30" s="52">
        <v>2067106</v>
      </c>
      <c r="O30" s="52">
        <v>1611524</v>
      </c>
      <c r="P30" s="52">
        <v>1784182</v>
      </c>
      <c r="Q30" s="52">
        <v>1418503</v>
      </c>
      <c r="R30" s="52">
        <v>1169268</v>
      </c>
      <c r="S30" s="52">
        <v>2451955</v>
      </c>
      <c r="T30" s="52">
        <v>2447504</v>
      </c>
      <c r="U30" s="52">
        <v>1704227</v>
      </c>
      <c r="V30" s="52">
        <v>1574248</v>
      </c>
      <c r="W30" s="52">
        <v>1324235</v>
      </c>
      <c r="X30" s="52">
        <v>1084985</v>
      </c>
      <c r="Y30" s="52">
        <v>746613</v>
      </c>
      <c r="Z30" s="52">
        <v>612229</v>
      </c>
      <c r="AA30" s="52">
        <v>592443</v>
      </c>
      <c r="AB30" s="52">
        <v>534348</v>
      </c>
      <c r="AC30" s="52">
        <v>644360</v>
      </c>
      <c r="AD30" s="52">
        <v>545343</v>
      </c>
      <c r="AE30" s="52">
        <v>738126</v>
      </c>
      <c r="AF30" s="52">
        <v>818393</v>
      </c>
      <c r="AG30" s="52">
        <v>897494</v>
      </c>
    </row>
    <row r="31" spans="1:33" ht="14.1" customHeight="1" x14ac:dyDescent="0.2">
      <c r="A31" s="98" t="s">
        <v>203</v>
      </c>
      <c r="B31" s="98"/>
      <c r="C31" s="53">
        <v>3709780</v>
      </c>
      <c r="D31" s="52">
        <v>3758823</v>
      </c>
      <c r="E31" s="52">
        <v>3757845</v>
      </c>
      <c r="F31" s="52">
        <v>3794550</v>
      </c>
      <c r="G31" s="52">
        <v>4217997</v>
      </c>
      <c r="H31" s="52">
        <v>4256035</v>
      </c>
      <c r="I31" s="53">
        <v>4586403</v>
      </c>
      <c r="J31" s="52">
        <v>5007139</v>
      </c>
      <c r="K31" s="52">
        <v>5351181</v>
      </c>
      <c r="L31" s="53">
        <v>5733342</v>
      </c>
      <c r="M31" s="52">
        <v>6119474</v>
      </c>
      <c r="N31" s="52">
        <v>6292750</v>
      </c>
      <c r="O31" s="52">
        <v>6899962</v>
      </c>
      <c r="P31" s="52">
        <v>8340363</v>
      </c>
      <c r="Q31" s="52">
        <v>8965535</v>
      </c>
      <c r="R31" s="52">
        <v>9292678</v>
      </c>
      <c r="S31" s="52">
        <v>9109136</v>
      </c>
      <c r="T31" s="52">
        <v>8656666</v>
      </c>
      <c r="U31" s="52">
        <v>9769519</v>
      </c>
      <c r="V31" s="52">
        <v>9700698</v>
      </c>
      <c r="W31" s="52">
        <v>9641094</v>
      </c>
      <c r="X31" s="52">
        <v>9494978</v>
      </c>
      <c r="Y31" s="52">
        <v>9121506</v>
      </c>
      <c r="Z31" s="52">
        <v>8656900</v>
      </c>
      <c r="AA31" s="52">
        <v>8224520</v>
      </c>
      <c r="AB31" s="52">
        <v>7825791</v>
      </c>
      <c r="AC31" s="52">
        <v>7191153</v>
      </c>
      <c r="AD31" s="52">
        <v>6997898</v>
      </c>
      <c r="AE31" s="52">
        <v>6755006</v>
      </c>
      <c r="AF31" s="52">
        <v>6182620</v>
      </c>
      <c r="AG31" s="52">
        <v>6268366</v>
      </c>
    </row>
    <row r="32" spans="1:33" ht="14.1" customHeight="1" x14ac:dyDescent="0.2">
      <c r="A32" s="50"/>
      <c r="B32" s="47" t="s">
        <v>226</v>
      </c>
      <c r="C32" s="53"/>
      <c r="D32" s="52"/>
      <c r="E32" s="52"/>
      <c r="F32" s="52"/>
      <c r="G32" s="52"/>
      <c r="H32" s="52"/>
      <c r="I32" s="53"/>
      <c r="J32" s="52"/>
      <c r="K32" s="52"/>
      <c r="L32" s="53"/>
      <c r="M32" s="52"/>
      <c r="N32" s="52"/>
      <c r="O32" s="52">
        <v>145100</v>
      </c>
      <c r="P32" s="52">
        <v>431900</v>
      </c>
      <c r="Q32" s="52">
        <v>1058100</v>
      </c>
      <c r="R32" s="52">
        <v>1497800</v>
      </c>
      <c r="S32" s="52">
        <v>1479600</v>
      </c>
      <c r="T32" s="52">
        <v>1445456</v>
      </c>
      <c r="U32" s="52">
        <v>1378059</v>
      </c>
      <c r="V32" s="52">
        <v>1558840</v>
      </c>
      <c r="W32" s="52">
        <v>1816485</v>
      </c>
      <c r="X32" s="52">
        <v>1823237</v>
      </c>
      <c r="Y32" s="52">
        <v>1729086</v>
      </c>
      <c r="Z32" s="52">
        <v>1623025</v>
      </c>
      <c r="AA32" s="52">
        <v>1500588</v>
      </c>
      <c r="AB32" s="52">
        <v>1513326</v>
      </c>
      <c r="AC32" s="52">
        <v>1385606</v>
      </c>
      <c r="AD32" s="52">
        <v>1249516</v>
      </c>
      <c r="AE32" s="52">
        <v>1105051</v>
      </c>
      <c r="AF32" s="52">
        <v>959869</v>
      </c>
      <c r="AG32" s="52">
        <v>959869</v>
      </c>
    </row>
    <row r="33" spans="1:33" ht="14.1" customHeight="1" x14ac:dyDescent="0.2">
      <c r="A33" s="103" t="s">
        <v>204</v>
      </c>
      <c r="B33" s="103"/>
      <c r="C33" s="53">
        <f>SUM(C34:C37)</f>
        <v>290044</v>
      </c>
      <c r="D33" s="53">
        <f>SUM(D34:D37)</f>
        <v>267235</v>
      </c>
      <c r="E33" s="53">
        <f t="shared" ref="E33:K33" si="20">SUM(E34:E37)</f>
        <v>203461</v>
      </c>
      <c r="F33" s="53">
        <f t="shared" si="20"/>
        <v>149594</v>
      </c>
      <c r="G33" s="53">
        <f t="shared" si="20"/>
        <v>117130</v>
      </c>
      <c r="H33" s="53">
        <f t="shared" si="20"/>
        <v>137227</v>
      </c>
      <c r="I33" s="53">
        <f t="shared" si="20"/>
        <v>65778</v>
      </c>
      <c r="J33" s="53">
        <f t="shared" si="20"/>
        <v>30662</v>
      </c>
      <c r="K33" s="53">
        <f t="shared" si="20"/>
        <v>4696</v>
      </c>
      <c r="L33" s="53">
        <f t="shared" ref="L33:Q33" si="21">SUM(L34:L37)</f>
        <v>12645</v>
      </c>
      <c r="M33" s="53">
        <f t="shared" si="21"/>
        <v>20333</v>
      </c>
      <c r="N33" s="53">
        <f t="shared" si="21"/>
        <v>20675</v>
      </c>
      <c r="O33" s="53">
        <f t="shared" si="21"/>
        <v>7398</v>
      </c>
      <c r="P33" s="53">
        <f t="shared" si="21"/>
        <v>13004</v>
      </c>
      <c r="Q33" s="53">
        <f t="shared" si="21"/>
        <v>69548</v>
      </c>
      <c r="R33" s="53">
        <f t="shared" ref="R33:Y33" si="22">SUM(R34:R37)</f>
        <v>19757</v>
      </c>
      <c r="S33" s="53">
        <f t="shared" si="22"/>
        <v>426998</v>
      </c>
      <c r="T33" s="53">
        <f t="shared" si="22"/>
        <v>622627</v>
      </c>
      <c r="U33" s="53">
        <f t="shared" si="22"/>
        <v>1750460</v>
      </c>
      <c r="V33" s="53">
        <f t="shared" si="22"/>
        <v>1374270</v>
      </c>
      <c r="W33" s="53">
        <f t="shared" si="22"/>
        <v>1158082</v>
      </c>
      <c r="X33" s="53">
        <f t="shared" si="22"/>
        <v>752607</v>
      </c>
      <c r="Y33" s="53">
        <f t="shared" si="22"/>
        <v>1784506</v>
      </c>
      <c r="Z33" s="53">
        <f t="shared" ref="Z33:AC33" si="23">SUM(Z34:Z37)</f>
        <v>1496623</v>
      </c>
      <c r="AA33" s="53">
        <f t="shared" si="23"/>
        <v>1647499</v>
      </c>
      <c r="AB33" s="53">
        <f t="shared" si="23"/>
        <v>1804808</v>
      </c>
      <c r="AC33" s="53">
        <f t="shared" si="23"/>
        <v>1315482</v>
      </c>
      <c r="AD33" s="53">
        <f t="shared" ref="AD33" si="24">SUM(AD34:AD37)</f>
        <v>1278118</v>
      </c>
      <c r="AE33" s="53">
        <f t="shared" ref="AE33:AF33" si="25">SUM(AE34:AE37)</f>
        <v>2176210</v>
      </c>
      <c r="AF33" s="53">
        <f t="shared" si="25"/>
        <v>1634220</v>
      </c>
      <c r="AG33" s="53">
        <v>1283090</v>
      </c>
    </row>
    <row r="34" spans="1:33" ht="14.1" customHeight="1" x14ac:dyDescent="0.2">
      <c r="A34" s="47"/>
      <c r="B34" s="47" t="s">
        <v>14</v>
      </c>
      <c r="C34" s="53">
        <v>285991</v>
      </c>
      <c r="D34" s="52">
        <v>240995</v>
      </c>
      <c r="E34" s="52">
        <v>177222</v>
      </c>
      <c r="F34" s="52">
        <v>144654</v>
      </c>
      <c r="G34" s="52">
        <v>113299</v>
      </c>
      <c r="H34" s="52">
        <v>133148</v>
      </c>
      <c r="I34" s="53">
        <v>54220</v>
      </c>
      <c r="J34" s="52">
        <v>26507</v>
      </c>
      <c r="K34" s="52">
        <v>0</v>
      </c>
      <c r="L34" s="53">
        <v>0</v>
      </c>
      <c r="M34" s="52">
        <v>0</v>
      </c>
      <c r="N34" s="52">
        <v>0</v>
      </c>
      <c r="O34" s="52">
        <v>0</v>
      </c>
      <c r="P34" s="52">
        <v>0</v>
      </c>
      <c r="Q34" s="52">
        <v>0</v>
      </c>
      <c r="R34" s="52">
        <v>0</v>
      </c>
      <c r="S34" s="52">
        <v>0</v>
      </c>
      <c r="T34" s="52">
        <v>0</v>
      </c>
      <c r="U34" s="52">
        <v>0</v>
      </c>
      <c r="V34" s="52">
        <v>0</v>
      </c>
      <c r="W34" s="52">
        <v>0</v>
      </c>
      <c r="X34" s="52">
        <v>0</v>
      </c>
      <c r="Y34" s="52">
        <v>0</v>
      </c>
      <c r="Z34" s="52">
        <v>0</v>
      </c>
      <c r="AA34" s="52">
        <v>0</v>
      </c>
      <c r="AB34" s="52">
        <v>0</v>
      </c>
      <c r="AC34" s="52">
        <v>0</v>
      </c>
      <c r="AD34" s="52">
        <v>0</v>
      </c>
      <c r="AE34" s="52">
        <v>0</v>
      </c>
      <c r="AF34" s="52">
        <v>0</v>
      </c>
      <c r="AG34" s="52">
        <v>0</v>
      </c>
    </row>
    <row r="35" spans="1:33" ht="14.1" customHeight="1" x14ac:dyDescent="0.2">
      <c r="A35" s="50"/>
      <c r="B35" s="47" t="s">
        <v>15</v>
      </c>
      <c r="C35" s="53">
        <v>0</v>
      </c>
      <c r="D35" s="52">
        <v>0</v>
      </c>
      <c r="E35" s="52">
        <v>0</v>
      </c>
      <c r="F35" s="52">
        <v>0</v>
      </c>
      <c r="G35" s="52">
        <v>0</v>
      </c>
      <c r="H35" s="52">
        <v>0</v>
      </c>
      <c r="I35" s="53">
        <v>0</v>
      </c>
      <c r="J35" s="52">
        <v>0</v>
      </c>
      <c r="K35" s="52">
        <v>0</v>
      </c>
      <c r="L35" s="53">
        <v>0</v>
      </c>
      <c r="M35" s="52">
        <v>0</v>
      </c>
      <c r="N35" s="52">
        <v>0</v>
      </c>
      <c r="O35" s="52">
        <v>0</v>
      </c>
      <c r="P35" s="52">
        <v>0</v>
      </c>
      <c r="Q35" s="52">
        <v>0</v>
      </c>
      <c r="R35" s="52">
        <v>0</v>
      </c>
      <c r="S35" s="52">
        <v>0</v>
      </c>
      <c r="T35" s="52">
        <v>0</v>
      </c>
      <c r="U35" s="52">
        <v>0</v>
      </c>
      <c r="V35" s="52">
        <v>0</v>
      </c>
      <c r="W35" s="52">
        <v>0</v>
      </c>
      <c r="X35" s="52">
        <v>0</v>
      </c>
      <c r="Y35" s="52">
        <v>0</v>
      </c>
      <c r="Z35" s="52">
        <v>0</v>
      </c>
      <c r="AA35" s="52">
        <v>0</v>
      </c>
      <c r="AB35" s="52">
        <v>0</v>
      </c>
      <c r="AC35" s="52">
        <v>0</v>
      </c>
      <c r="AD35" s="52">
        <v>0</v>
      </c>
      <c r="AE35" s="52">
        <v>0</v>
      </c>
      <c r="AF35" s="52">
        <v>0</v>
      </c>
      <c r="AG35" s="52">
        <v>0</v>
      </c>
    </row>
    <row r="36" spans="1:33" ht="14.1" customHeight="1" x14ac:dyDescent="0.2">
      <c r="A36" s="50"/>
      <c r="B36" s="47" t="s">
        <v>16</v>
      </c>
      <c r="C36" s="53">
        <v>4053</v>
      </c>
      <c r="D36" s="52">
        <v>26240</v>
      </c>
      <c r="E36" s="52">
        <v>26239</v>
      </c>
      <c r="F36" s="52">
        <v>4940</v>
      </c>
      <c r="G36" s="52">
        <v>3831</v>
      </c>
      <c r="H36" s="52">
        <v>4079</v>
      </c>
      <c r="I36" s="53">
        <v>11558</v>
      </c>
      <c r="J36" s="52">
        <v>4155</v>
      </c>
      <c r="K36" s="52">
        <v>4696</v>
      </c>
      <c r="L36" s="53">
        <v>12645</v>
      </c>
      <c r="M36" s="52">
        <v>20333</v>
      </c>
      <c r="N36" s="52">
        <v>20675</v>
      </c>
      <c r="O36" s="52">
        <v>7398</v>
      </c>
      <c r="P36" s="52">
        <v>13003</v>
      </c>
      <c r="Q36" s="52">
        <v>69548</v>
      </c>
      <c r="R36" s="52">
        <v>19757</v>
      </c>
      <c r="S36" s="52">
        <v>218461</v>
      </c>
      <c r="T36" s="52">
        <v>443882</v>
      </c>
      <c r="U36" s="52">
        <v>1421631</v>
      </c>
      <c r="V36" s="52">
        <v>1374270</v>
      </c>
      <c r="W36" s="52">
        <v>1158082</v>
      </c>
      <c r="X36" s="52">
        <v>752607</v>
      </c>
      <c r="Y36" s="52">
        <v>1784506</v>
      </c>
      <c r="Z36" s="52">
        <v>1496623</v>
      </c>
      <c r="AA36" s="52">
        <v>1647499</v>
      </c>
      <c r="AB36" s="52">
        <v>1804808</v>
      </c>
      <c r="AC36" s="52">
        <v>1315482</v>
      </c>
      <c r="AD36" s="52">
        <v>1278118</v>
      </c>
      <c r="AE36" s="52">
        <v>2176210</v>
      </c>
      <c r="AF36" s="52">
        <v>1634220</v>
      </c>
      <c r="AG36" s="52">
        <v>1430381</v>
      </c>
    </row>
    <row r="37" spans="1:33" ht="14.1" customHeight="1" x14ac:dyDescent="0.2">
      <c r="A37" s="50"/>
      <c r="B37" s="47" t="s">
        <v>17</v>
      </c>
      <c r="C37" s="53">
        <v>0</v>
      </c>
      <c r="D37" s="52">
        <v>0</v>
      </c>
      <c r="E37" s="52">
        <v>0</v>
      </c>
      <c r="F37" s="52">
        <v>0</v>
      </c>
      <c r="G37" s="52">
        <v>0</v>
      </c>
      <c r="H37" s="52">
        <v>0</v>
      </c>
      <c r="I37" s="53">
        <v>0</v>
      </c>
      <c r="J37" s="52">
        <v>0</v>
      </c>
      <c r="K37" s="52">
        <v>0</v>
      </c>
      <c r="L37" s="53">
        <v>0</v>
      </c>
      <c r="M37" s="52">
        <v>0</v>
      </c>
      <c r="N37" s="52">
        <v>0</v>
      </c>
      <c r="O37" s="52">
        <v>0</v>
      </c>
      <c r="P37" s="52">
        <v>1</v>
      </c>
      <c r="Q37" s="52">
        <v>0</v>
      </c>
      <c r="R37" s="52">
        <v>0</v>
      </c>
      <c r="S37" s="52">
        <v>208537</v>
      </c>
      <c r="T37" s="52">
        <v>178745</v>
      </c>
      <c r="U37" s="52">
        <v>328829</v>
      </c>
      <c r="V37" s="52">
        <v>0</v>
      </c>
      <c r="W37" s="52">
        <v>0</v>
      </c>
      <c r="X37" s="52">
        <v>0</v>
      </c>
      <c r="Y37" s="52">
        <v>0</v>
      </c>
      <c r="Z37" s="52">
        <v>0</v>
      </c>
      <c r="AA37" s="52">
        <v>0</v>
      </c>
      <c r="AB37" s="52">
        <v>0</v>
      </c>
      <c r="AC37" s="52">
        <v>0</v>
      </c>
      <c r="AD37" s="52">
        <v>0</v>
      </c>
      <c r="AE37" s="52">
        <v>0</v>
      </c>
      <c r="AF37" s="52">
        <v>0</v>
      </c>
      <c r="AG37" s="52">
        <v>0</v>
      </c>
    </row>
    <row r="38" spans="1:33" ht="14.1" customHeight="1" x14ac:dyDescent="0.2">
      <c r="A38" s="98" t="s">
        <v>205</v>
      </c>
      <c r="B38" s="98"/>
      <c r="C38" s="53">
        <v>0</v>
      </c>
      <c r="D38" s="52">
        <v>0</v>
      </c>
      <c r="E38" s="52">
        <v>0</v>
      </c>
      <c r="F38" s="52">
        <v>0</v>
      </c>
      <c r="G38" s="52">
        <v>0</v>
      </c>
      <c r="H38" s="52">
        <v>0</v>
      </c>
      <c r="I38" s="53">
        <v>0</v>
      </c>
      <c r="J38" s="52">
        <v>0</v>
      </c>
      <c r="K38" s="52">
        <v>0</v>
      </c>
      <c r="L38" s="53">
        <v>0</v>
      </c>
      <c r="M38" s="52">
        <v>0</v>
      </c>
      <c r="N38" s="52">
        <v>0</v>
      </c>
      <c r="O38" s="52">
        <v>0</v>
      </c>
      <c r="P38" s="52">
        <v>1</v>
      </c>
      <c r="Q38" s="52">
        <v>0</v>
      </c>
      <c r="R38" s="52">
        <v>0</v>
      </c>
      <c r="S38" s="52">
        <v>0</v>
      </c>
      <c r="T38" s="52">
        <v>0</v>
      </c>
      <c r="U38" s="52">
        <v>0</v>
      </c>
      <c r="V38" s="52">
        <v>0</v>
      </c>
      <c r="W38" s="52">
        <v>0</v>
      </c>
      <c r="X38" s="52">
        <v>0</v>
      </c>
      <c r="Y38" s="52">
        <v>0</v>
      </c>
      <c r="Z38" s="52">
        <v>0</v>
      </c>
      <c r="AA38" s="52">
        <v>0</v>
      </c>
      <c r="AB38" s="52">
        <v>0</v>
      </c>
      <c r="AC38" s="52">
        <v>0</v>
      </c>
      <c r="AD38" s="52">
        <v>0</v>
      </c>
      <c r="AE38" s="52">
        <v>0</v>
      </c>
      <c r="AF38" s="52">
        <v>0</v>
      </c>
      <c r="AG38" s="52">
        <v>0</v>
      </c>
    </row>
    <row r="39" spans="1:33" ht="14.1" customHeight="1" x14ac:dyDescent="0.2">
      <c r="A39" s="98" t="s">
        <v>206</v>
      </c>
      <c r="B39" s="98"/>
      <c r="C39" s="53">
        <v>372861</v>
      </c>
      <c r="D39" s="52">
        <v>372861</v>
      </c>
      <c r="E39" s="52">
        <v>372861</v>
      </c>
      <c r="F39" s="52">
        <v>485861</v>
      </c>
      <c r="G39" s="52">
        <v>485861</v>
      </c>
      <c r="H39" s="52">
        <v>485861</v>
      </c>
      <c r="I39" s="53">
        <v>485861</v>
      </c>
      <c r="J39" s="52">
        <v>485861</v>
      </c>
      <c r="K39" s="52">
        <v>485861</v>
      </c>
      <c r="L39" s="53">
        <v>485861</v>
      </c>
      <c r="M39" s="52">
        <v>485861</v>
      </c>
      <c r="N39" s="52">
        <v>485861</v>
      </c>
      <c r="O39" s="52">
        <v>485861</v>
      </c>
      <c r="P39" s="52">
        <v>485861</v>
      </c>
      <c r="Q39" s="52">
        <v>485861</v>
      </c>
      <c r="R39" s="52">
        <v>485861</v>
      </c>
      <c r="S39" s="52">
        <v>485861</v>
      </c>
      <c r="T39" s="52">
        <v>485861</v>
      </c>
      <c r="U39" s="52">
        <v>485861</v>
      </c>
      <c r="V39" s="52">
        <v>485861</v>
      </c>
      <c r="W39" s="52">
        <v>485861</v>
      </c>
      <c r="X39" s="52">
        <v>485861</v>
      </c>
      <c r="Y39" s="52">
        <v>485861</v>
      </c>
      <c r="Z39" s="52">
        <v>485861</v>
      </c>
      <c r="AA39" s="52">
        <v>485861</v>
      </c>
      <c r="AB39" s="52">
        <v>485861</v>
      </c>
      <c r="AC39" s="52">
        <v>485861</v>
      </c>
      <c r="AD39" s="52">
        <v>485861</v>
      </c>
      <c r="AE39" s="52">
        <v>485861</v>
      </c>
      <c r="AF39" s="52">
        <v>485861</v>
      </c>
      <c r="AG39" s="52">
        <v>485861</v>
      </c>
    </row>
    <row r="40" spans="1:33" ht="14.1" customHeight="1" x14ac:dyDescent="0.2"/>
    <row r="41" spans="1:33" ht="14.1" customHeight="1" x14ac:dyDescent="0.2"/>
    <row r="42" spans="1:33" ht="14.1" customHeight="1" x14ac:dyDescent="0.2"/>
    <row r="43" spans="1:33" ht="14.1" customHeight="1" x14ac:dyDescent="0.2"/>
    <row r="44" spans="1:33" ht="14.1" customHeight="1" x14ac:dyDescent="0.2"/>
    <row r="45" spans="1:33" ht="14.1" customHeight="1" x14ac:dyDescent="0.2"/>
    <row r="46" spans="1:33" ht="14.1" customHeight="1" x14ac:dyDescent="0.2"/>
    <row r="47" spans="1:33" ht="14.1" customHeight="1" x14ac:dyDescent="0.2"/>
    <row r="48" spans="1:33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</sheetData>
  <mergeCells count="17">
    <mergeCell ref="A38:B38"/>
    <mergeCell ref="A39:B39"/>
    <mergeCell ref="A16:B16"/>
    <mergeCell ref="A17:B17"/>
    <mergeCell ref="A18:B18"/>
    <mergeCell ref="A19:B19"/>
    <mergeCell ref="A20:B20"/>
    <mergeCell ref="A21:B21"/>
    <mergeCell ref="A22:B22"/>
    <mergeCell ref="A31:B31"/>
    <mergeCell ref="A33:B33"/>
    <mergeCell ref="A23:B23"/>
    <mergeCell ref="A4:B4"/>
    <mergeCell ref="A5:A15"/>
    <mergeCell ref="A27:B27"/>
    <mergeCell ref="A25:B25"/>
    <mergeCell ref="A26:B26"/>
  </mergeCells>
  <phoneticPr fontId="2"/>
  <pageMargins left="0.78740157480314965" right="0.78740157480314965" top="0.59055118110236227" bottom="0.47" header="0" footer="0.37"/>
  <pageSetup paperSize="9" orientation="landscape" r:id="rId1"/>
  <headerFooter alignWithMargins="0">
    <oddFooter>&amp;C-&amp;P--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556"/>
  <sheetViews>
    <sheetView view="pageBreakPreview" zoomScaleNormal="100" zoomScaleSheetLayoutView="100" workbookViewId="0">
      <pane xSplit="1" ySplit="3" topLeftCell="T56" activePane="bottomRight" state="frozen"/>
      <selection pane="topRight" activeCell="B1" sqref="B1"/>
      <selection pane="bottomLeft" activeCell="A2" sqref="A2"/>
      <selection pane="bottomRight" activeCell="AG37" sqref="AG37"/>
    </sheetView>
  </sheetViews>
  <sheetFormatPr defaultColWidth="9" defaultRowHeight="12" x14ac:dyDescent="0.15"/>
  <cols>
    <col min="1" max="1" width="24.77734375" style="1" customWidth="1"/>
    <col min="2" max="2" width="9.77734375" style="1" hidden="1" customWidth="1"/>
    <col min="3" max="9" width="9.77734375" style="1" customWidth="1"/>
    <col min="10" max="11" width="9.77734375" style="6" customWidth="1"/>
    <col min="12" max="12" width="9.77734375" style="1" customWidth="1"/>
    <col min="13" max="13" width="9.77734375" style="65" customWidth="1"/>
    <col min="14" max="32" width="9.77734375" style="1" customWidth="1"/>
    <col min="33" max="35" width="8.6640625" style="1" customWidth="1"/>
    <col min="36" max="16384" width="9" style="1"/>
  </cols>
  <sheetData>
    <row r="1" spans="1:32" ht="15" customHeight="1" x14ac:dyDescent="0.2">
      <c r="A1" s="27" t="s">
        <v>95</v>
      </c>
      <c r="K1" s="28" t="str">
        <f>財政指標!$L$1</f>
        <v>上三川町</v>
      </c>
      <c r="L1" s="65"/>
      <c r="U1" s="69" t="str">
        <f>財政指標!$L$1</f>
        <v>上三川町</v>
      </c>
      <c r="V1" s="65"/>
      <c r="W1" s="28"/>
      <c r="X1" s="65"/>
      <c r="Y1" s="65"/>
      <c r="Z1" s="65"/>
      <c r="AA1" s="65"/>
      <c r="AB1" s="65"/>
      <c r="AC1" s="65"/>
      <c r="AE1" s="69" t="str">
        <f>財政指標!$L$1</f>
        <v>上三川町</v>
      </c>
      <c r="AF1" s="65"/>
    </row>
    <row r="2" spans="1:32" ht="15" customHeight="1" x14ac:dyDescent="0.15">
      <c r="K2" s="1"/>
      <c r="L2" s="21" t="s">
        <v>169</v>
      </c>
      <c r="U2" s="17"/>
      <c r="V2" s="17" t="s">
        <v>169</v>
      </c>
      <c r="X2" s="21"/>
      <c r="Y2" s="17"/>
      <c r="Z2" s="17"/>
      <c r="AA2" s="17"/>
      <c r="AB2" s="17"/>
      <c r="AC2" s="17"/>
      <c r="AE2" s="17"/>
      <c r="AF2" s="17" t="s">
        <v>169</v>
      </c>
    </row>
    <row r="3" spans="1:32" ht="15" customHeight="1" x14ac:dyDescent="0.15">
      <c r="A3" s="2"/>
      <c r="B3" s="2" t="s">
        <v>10</v>
      </c>
      <c r="C3" s="2" t="s">
        <v>9</v>
      </c>
      <c r="D3" s="2" t="s">
        <v>8</v>
      </c>
      <c r="E3" s="2" t="s">
        <v>7</v>
      </c>
      <c r="F3" s="2" t="s">
        <v>6</v>
      </c>
      <c r="G3" s="2" t="s">
        <v>5</v>
      </c>
      <c r="H3" s="2" t="s">
        <v>4</v>
      </c>
      <c r="I3" s="2" t="s">
        <v>3</v>
      </c>
      <c r="J3" s="5" t="s">
        <v>165</v>
      </c>
      <c r="K3" s="5" t="s">
        <v>166</v>
      </c>
      <c r="L3" s="2" t="s">
        <v>167</v>
      </c>
      <c r="M3" s="2" t="s">
        <v>175</v>
      </c>
      <c r="N3" s="2" t="s">
        <v>182</v>
      </c>
      <c r="O3" s="2" t="s">
        <v>183</v>
      </c>
      <c r="P3" s="2" t="s">
        <v>184</v>
      </c>
      <c r="Q3" s="2" t="s">
        <v>188</v>
      </c>
      <c r="R3" s="2" t="s">
        <v>198</v>
      </c>
      <c r="S3" s="2" t="s">
        <v>199</v>
      </c>
      <c r="T3" s="2" t="s">
        <v>200</v>
      </c>
      <c r="U3" s="2" t="s">
        <v>207</v>
      </c>
      <c r="V3" s="2" t="s">
        <v>208</v>
      </c>
      <c r="W3" s="2" t="s">
        <v>210</v>
      </c>
      <c r="X3" s="2" t="s">
        <v>209</v>
      </c>
      <c r="Y3" s="47" t="s">
        <v>213</v>
      </c>
      <c r="Z3" s="47" t="s">
        <v>214</v>
      </c>
      <c r="AA3" s="47" t="s">
        <v>216</v>
      </c>
      <c r="AB3" s="47" t="s">
        <v>218</v>
      </c>
      <c r="AC3" s="47" t="s">
        <v>225</v>
      </c>
      <c r="AD3" s="47" t="s">
        <v>228</v>
      </c>
      <c r="AE3" s="47" t="str">
        <f>財政指標!AF3</f>
        <v>１８(H30)</v>
      </c>
      <c r="AF3" s="47" t="str">
        <f>財政指標!AG3</f>
        <v>１９(R１)</v>
      </c>
    </row>
    <row r="4" spans="1:32" ht="15" customHeight="1" x14ac:dyDescent="0.15">
      <c r="A4" s="3" t="s">
        <v>115</v>
      </c>
      <c r="B4" s="14">
        <v>4116660</v>
      </c>
      <c r="C4" s="14">
        <v>5049135</v>
      </c>
      <c r="D4" s="14">
        <v>4729976</v>
      </c>
      <c r="E4" s="14">
        <v>4597143</v>
      </c>
      <c r="F4" s="14">
        <v>4299753</v>
      </c>
      <c r="G4" s="14">
        <v>4084988</v>
      </c>
      <c r="H4" s="14">
        <v>4088419</v>
      </c>
      <c r="I4" s="14">
        <v>4290588</v>
      </c>
      <c r="J4" s="7">
        <v>4458975</v>
      </c>
      <c r="K4" s="8">
        <v>4489386</v>
      </c>
      <c r="L4" s="8">
        <v>4579266</v>
      </c>
      <c r="M4" s="8">
        <v>4503353</v>
      </c>
      <c r="N4" s="8">
        <v>4677941</v>
      </c>
      <c r="O4" s="8">
        <v>4891967</v>
      </c>
      <c r="P4" s="8">
        <v>4807180</v>
      </c>
      <c r="Q4" s="8">
        <v>7014414</v>
      </c>
      <c r="R4" s="8">
        <v>6767386</v>
      </c>
      <c r="S4" s="8">
        <v>7304805</v>
      </c>
      <c r="T4" s="8">
        <v>6027907</v>
      </c>
      <c r="U4" s="8">
        <v>6436013</v>
      </c>
      <c r="V4" s="8">
        <v>6109108</v>
      </c>
      <c r="W4" s="8">
        <v>5891902</v>
      </c>
      <c r="X4" s="8">
        <v>5827808</v>
      </c>
      <c r="Y4" s="78">
        <v>5773775</v>
      </c>
      <c r="Z4" s="78">
        <v>5720893</v>
      </c>
      <c r="AA4" s="78">
        <v>5748852</v>
      </c>
      <c r="AB4" s="78">
        <v>7636453</v>
      </c>
      <c r="AC4" s="78">
        <v>5725868</v>
      </c>
      <c r="AD4" s="78">
        <v>8523139</v>
      </c>
      <c r="AE4" s="78">
        <v>6290792</v>
      </c>
      <c r="AF4" s="78">
        <v>6004379</v>
      </c>
    </row>
    <row r="5" spans="1:32" ht="15" customHeight="1" x14ac:dyDescent="0.15">
      <c r="A5" s="3" t="s">
        <v>116</v>
      </c>
      <c r="B5" s="14">
        <v>345456</v>
      </c>
      <c r="C5" s="14">
        <v>343487</v>
      </c>
      <c r="D5" s="14">
        <v>301547</v>
      </c>
      <c r="E5" s="14">
        <v>268228</v>
      </c>
      <c r="F5" s="14">
        <v>289246</v>
      </c>
      <c r="G5" s="14">
        <v>292201</v>
      </c>
      <c r="H5" s="14">
        <v>299331</v>
      </c>
      <c r="I5" s="14">
        <v>307733</v>
      </c>
      <c r="J5" s="7">
        <v>211321</v>
      </c>
      <c r="K5" s="8">
        <v>161688</v>
      </c>
      <c r="L5" s="8">
        <v>165953</v>
      </c>
      <c r="M5" s="8">
        <v>168685</v>
      </c>
      <c r="N5" s="8">
        <v>169200</v>
      </c>
      <c r="O5" s="8">
        <v>170342</v>
      </c>
      <c r="P5" s="8">
        <v>180207</v>
      </c>
      <c r="Q5" s="8">
        <v>239498</v>
      </c>
      <c r="R5" s="8">
        <v>289789</v>
      </c>
      <c r="S5" s="8">
        <v>428754</v>
      </c>
      <c r="T5" s="8">
        <v>182323</v>
      </c>
      <c r="U5" s="8">
        <v>175015</v>
      </c>
      <c r="V5" s="8">
        <v>165405</v>
      </c>
      <c r="W5" s="8">
        <v>161098</v>
      </c>
      <c r="X5" s="8">
        <v>158460</v>
      </c>
      <c r="Y5" s="78">
        <v>148435</v>
      </c>
      <c r="Z5" s="78">
        <v>141604</v>
      </c>
      <c r="AA5" s="78">
        <v>136635</v>
      </c>
      <c r="AB5" s="78">
        <v>143522</v>
      </c>
      <c r="AC5" s="78">
        <v>142164</v>
      </c>
      <c r="AD5" s="78">
        <v>141967</v>
      </c>
      <c r="AE5" s="78">
        <v>143467</v>
      </c>
      <c r="AF5" s="78">
        <v>143521</v>
      </c>
    </row>
    <row r="6" spans="1:32" ht="15" customHeight="1" x14ac:dyDescent="0.15">
      <c r="A6" s="3" t="s">
        <v>192</v>
      </c>
      <c r="B6" s="14">
        <v>49708</v>
      </c>
      <c r="C6" s="14">
        <v>106795</v>
      </c>
      <c r="D6" s="14">
        <v>116207</v>
      </c>
      <c r="E6" s="14">
        <v>82796</v>
      </c>
      <c r="F6" s="14">
        <v>88137</v>
      </c>
      <c r="G6" s="14">
        <v>113980</v>
      </c>
      <c r="H6" s="14">
        <v>78483</v>
      </c>
      <c r="I6" s="14">
        <v>42600</v>
      </c>
      <c r="J6" s="7">
        <v>33514</v>
      </c>
      <c r="K6" s="8">
        <v>27257</v>
      </c>
      <c r="L6" s="8">
        <v>26461</v>
      </c>
      <c r="M6" s="8">
        <v>115157</v>
      </c>
      <c r="N6" s="8">
        <v>118478</v>
      </c>
      <c r="O6" s="8">
        <v>38089</v>
      </c>
      <c r="P6" s="8">
        <v>26815</v>
      </c>
      <c r="Q6" s="8">
        <v>27742</v>
      </c>
      <c r="R6" s="8">
        <v>16630</v>
      </c>
      <c r="S6" s="8">
        <v>11980</v>
      </c>
      <c r="T6" s="8">
        <v>16550</v>
      </c>
      <c r="U6" s="8">
        <v>17147</v>
      </c>
      <c r="V6" s="8">
        <v>14143</v>
      </c>
      <c r="W6" s="8">
        <v>12260</v>
      </c>
      <c r="X6" s="8">
        <v>9478</v>
      </c>
      <c r="Y6" s="78">
        <v>8280</v>
      </c>
      <c r="Z6" s="78">
        <v>7761</v>
      </c>
      <c r="AA6" s="78">
        <v>7043</v>
      </c>
      <c r="AB6" s="78">
        <v>5844</v>
      </c>
      <c r="AC6" s="78">
        <v>3371</v>
      </c>
      <c r="AD6" s="78">
        <v>6313</v>
      </c>
      <c r="AE6" s="78">
        <v>6916</v>
      </c>
      <c r="AF6" s="78">
        <v>2828</v>
      </c>
    </row>
    <row r="7" spans="1:32" ht="15" customHeight="1" x14ac:dyDescent="0.15">
      <c r="A7" s="3" t="s">
        <v>193</v>
      </c>
      <c r="B7" s="14"/>
      <c r="C7" s="14"/>
      <c r="D7" s="14"/>
      <c r="E7" s="14"/>
      <c r="F7" s="14"/>
      <c r="G7" s="14"/>
      <c r="H7" s="14"/>
      <c r="I7" s="14"/>
      <c r="J7" s="7"/>
      <c r="K7" s="8"/>
      <c r="L7" s="8"/>
      <c r="M7" s="8"/>
      <c r="N7" s="8"/>
      <c r="O7" s="8"/>
      <c r="P7" s="8"/>
      <c r="Q7" s="8">
        <v>4296</v>
      </c>
      <c r="R7" s="8">
        <v>7925</v>
      </c>
      <c r="S7" s="8">
        <v>12928</v>
      </c>
      <c r="T7" s="8">
        <v>14626</v>
      </c>
      <c r="U7" s="8">
        <v>5425</v>
      </c>
      <c r="V7" s="8">
        <v>4332</v>
      </c>
      <c r="W7" s="8">
        <v>5570</v>
      </c>
      <c r="X7" s="8">
        <v>6300</v>
      </c>
      <c r="Y7" s="78">
        <v>7287</v>
      </c>
      <c r="Z7" s="78">
        <v>15016</v>
      </c>
      <c r="AA7" s="78">
        <v>29528</v>
      </c>
      <c r="AB7" s="78">
        <v>22745</v>
      </c>
      <c r="AC7" s="78">
        <v>12934</v>
      </c>
      <c r="AD7" s="78">
        <v>19250</v>
      </c>
      <c r="AE7" s="78">
        <v>14721</v>
      </c>
      <c r="AF7" s="78">
        <v>17759</v>
      </c>
    </row>
    <row r="8" spans="1:32" ht="15" customHeight="1" x14ac:dyDescent="0.15">
      <c r="A8" s="3" t="s">
        <v>194</v>
      </c>
      <c r="B8" s="14"/>
      <c r="C8" s="14"/>
      <c r="D8" s="14"/>
      <c r="E8" s="14"/>
      <c r="F8" s="14"/>
      <c r="G8" s="14"/>
      <c r="H8" s="14"/>
      <c r="I8" s="14"/>
      <c r="J8" s="7"/>
      <c r="K8" s="8"/>
      <c r="L8" s="8"/>
      <c r="M8" s="8"/>
      <c r="N8" s="8"/>
      <c r="O8" s="8"/>
      <c r="P8" s="8"/>
      <c r="Q8" s="8">
        <v>5090</v>
      </c>
      <c r="R8" s="8">
        <v>11942</v>
      </c>
      <c r="S8" s="8">
        <v>9571</v>
      </c>
      <c r="T8" s="8">
        <v>8539</v>
      </c>
      <c r="U8" s="8">
        <v>3214</v>
      </c>
      <c r="V8" s="8">
        <v>2565</v>
      </c>
      <c r="W8" s="8">
        <v>2163</v>
      </c>
      <c r="X8" s="8">
        <v>1618</v>
      </c>
      <c r="Y8" s="78">
        <v>2119</v>
      </c>
      <c r="Z8" s="78">
        <v>24222</v>
      </c>
      <c r="AA8" s="78">
        <v>16164</v>
      </c>
      <c r="AB8" s="78">
        <v>19552</v>
      </c>
      <c r="AC8" s="78">
        <v>7463</v>
      </c>
      <c r="AD8" s="78">
        <v>20436</v>
      </c>
      <c r="AE8" s="78">
        <v>13295</v>
      </c>
      <c r="AF8" s="78">
        <v>12327</v>
      </c>
    </row>
    <row r="9" spans="1:32" ht="15" customHeight="1" x14ac:dyDescent="0.15">
      <c r="A9" s="3" t="s">
        <v>117</v>
      </c>
      <c r="B9" s="14"/>
      <c r="C9" s="14"/>
      <c r="D9" s="14"/>
      <c r="E9" s="14"/>
      <c r="F9" s="14"/>
      <c r="G9" s="14"/>
      <c r="H9" s="14"/>
      <c r="I9" s="14"/>
      <c r="J9" s="7">
        <v>75890</v>
      </c>
      <c r="K9" s="8">
        <v>314994</v>
      </c>
      <c r="L9" s="8">
        <v>298854</v>
      </c>
      <c r="M9" s="8">
        <v>308198</v>
      </c>
      <c r="N9" s="8">
        <v>302922</v>
      </c>
      <c r="O9" s="8">
        <v>270802</v>
      </c>
      <c r="P9" s="8">
        <v>306818</v>
      </c>
      <c r="Q9" s="8">
        <v>338600</v>
      </c>
      <c r="R9" s="8">
        <v>312731</v>
      </c>
      <c r="S9" s="8">
        <v>328892</v>
      </c>
      <c r="T9" s="8">
        <v>333527</v>
      </c>
      <c r="U9" s="8">
        <v>323590</v>
      </c>
      <c r="V9" s="8">
        <v>342864</v>
      </c>
      <c r="W9" s="8">
        <v>342275</v>
      </c>
      <c r="X9" s="8">
        <v>334693</v>
      </c>
      <c r="Y9" s="78">
        <v>333222</v>
      </c>
      <c r="Z9" s="78">
        <v>330382</v>
      </c>
      <c r="AA9" s="78">
        <v>396218</v>
      </c>
      <c r="AB9" s="78">
        <v>644060</v>
      </c>
      <c r="AC9" s="78">
        <v>584792</v>
      </c>
      <c r="AD9" s="78">
        <v>618647</v>
      </c>
      <c r="AE9" s="78">
        <v>639522</v>
      </c>
      <c r="AF9" s="78">
        <v>604893</v>
      </c>
    </row>
    <row r="10" spans="1:32" ht="15" customHeight="1" x14ac:dyDescent="0.15">
      <c r="A10" s="3" t="s">
        <v>118</v>
      </c>
      <c r="B10" s="14"/>
      <c r="C10" s="14"/>
      <c r="D10" s="14"/>
      <c r="E10" s="14"/>
      <c r="F10" s="14"/>
      <c r="G10" s="14"/>
      <c r="H10" s="14"/>
      <c r="I10" s="14"/>
      <c r="J10" s="7"/>
      <c r="K10" s="8"/>
      <c r="L10" s="8"/>
      <c r="M10" s="8">
        <v>0</v>
      </c>
      <c r="N10" s="8">
        <v>0</v>
      </c>
      <c r="O10" s="8">
        <v>1</v>
      </c>
      <c r="P10" s="8">
        <v>0</v>
      </c>
      <c r="Q10" s="8">
        <v>1</v>
      </c>
      <c r="R10" s="8">
        <v>1</v>
      </c>
      <c r="S10" s="8">
        <v>1</v>
      </c>
      <c r="T10" s="8">
        <v>1</v>
      </c>
      <c r="U10" s="8">
        <v>1</v>
      </c>
      <c r="V10" s="8">
        <v>0</v>
      </c>
      <c r="W10" s="8"/>
      <c r="X10" s="8"/>
      <c r="Y10" s="78"/>
      <c r="Z10" s="78"/>
      <c r="AA10" s="78"/>
      <c r="AB10" s="78"/>
      <c r="AC10" s="78"/>
      <c r="AD10" s="78"/>
      <c r="AE10" s="78"/>
      <c r="AF10" s="78"/>
    </row>
    <row r="11" spans="1:32" ht="15" customHeight="1" x14ac:dyDescent="0.15">
      <c r="A11" s="3" t="s">
        <v>119</v>
      </c>
      <c r="B11" s="14"/>
      <c r="C11" s="14"/>
      <c r="D11" s="14"/>
      <c r="E11" s="14"/>
      <c r="F11" s="14"/>
      <c r="G11" s="14"/>
      <c r="H11" s="14"/>
      <c r="I11" s="14"/>
      <c r="J11" s="7"/>
      <c r="K11" s="8"/>
      <c r="L11" s="8"/>
      <c r="M11" s="8">
        <v>0</v>
      </c>
      <c r="N11" s="8">
        <v>0</v>
      </c>
      <c r="O11" s="8">
        <v>1</v>
      </c>
      <c r="P11" s="8">
        <v>0</v>
      </c>
      <c r="Q11" s="8">
        <v>1</v>
      </c>
      <c r="R11" s="8">
        <v>1</v>
      </c>
      <c r="S11" s="8">
        <v>1</v>
      </c>
      <c r="T11" s="8">
        <v>1</v>
      </c>
      <c r="U11" s="8">
        <v>1</v>
      </c>
      <c r="V11" s="8">
        <v>0</v>
      </c>
      <c r="W11" s="8"/>
      <c r="X11" s="8"/>
      <c r="Y11" s="78"/>
      <c r="Z11" s="78"/>
      <c r="AA11" s="78"/>
      <c r="AB11" s="78"/>
      <c r="AC11" s="78"/>
      <c r="AD11" s="78"/>
      <c r="AE11" s="78"/>
      <c r="AF11" s="78"/>
    </row>
    <row r="12" spans="1:32" ht="15" customHeight="1" x14ac:dyDescent="0.15">
      <c r="A12" s="3" t="s">
        <v>120</v>
      </c>
      <c r="B12" s="14">
        <v>149463</v>
      </c>
      <c r="C12" s="14">
        <v>157575</v>
      </c>
      <c r="D12" s="14">
        <v>162094</v>
      </c>
      <c r="E12" s="14">
        <v>149409</v>
      </c>
      <c r="F12" s="14">
        <v>127729</v>
      </c>
      <c r="G12" s="14">
        <v>140151</v>
      </c>
      <c r="H12" s="14">
        <v>148357</v>
      </c>
      <c r="I12" s="14">
        <v>147365</v>
      </c>
      <c r="J12" s="7">
        <v>131377</v>
      </c>
      <c r="K12" s="8">
        <v>119469</v>
      </c>
      <c r="L12" s="8">
        <v>118805</v>
      </c>
      <c r="M12" s="8">
        <v>113078</v>
      </c>
      <c r="N12" s="8">
        <v>114530</v>
      </c>
      <c r="O12" s="8">
        <v>101084</v>
      </c>
      <c r="P12" s="8">
        <v>114696</v>
      </c>
      <c r="Q12" s="8">
        <v>107749</v>
      </c>
      <c r="R12" s="8">
        <v>112744</v>
      </c>
      <c r="S12" s="8">
        <v>107450</v>
      </c>
      <c r="T12" s="8">
        <v>107854</v>
      </c>
      <c r="U12" s="8">
        <v>89539</v>
      </c>
      <c r="V12" s="8">
        <v>56676</v>
      </c>
      <c r="W12" s="8">
        <v>47755</v>
      </c>
      <c r="X12" s="8">
        <v>36397</v>
      </c>
      <c r="Y12" s="78">
        <v>51227</v>
      </c>
      <c r="Z12" s="78">
        <v>43053</v>
      </c>
      <c r="AA12" s="78">
        <v>21039</v>
      </c>
      <c r="AB12" s="78">
        <v>32618</v>
      </c>
      <c r="AC12" s="78">
        <v>33636</v>
      </c>
      <c r="AD12" s="78">
        <v>39373</v>
      </c>
      <c r="AE12" s="78">
        <v>51559</v>
      </c>
      <c r="AF12" s="78">
        <v>22768</v>
      </c>
    </row>
    <row r="13" spans="1:32" ht="15" customHeight="1" x14ac:dyDescent="0.15">
      <c r="A13" s="3" t="s">
        <v>231</v>
      </c>
      <c r="B13" s="14"/>
      <c r="C13" s="14"/>
      <c r="D13" s="14"/>
      <c r="E13" s="14"/>
      <c r="F13" s="14"/>
      <c r="G13" s="14"/>
      <c r="H13" s="14"/>
      <c r="I13" s="14"/>
      <c r="J13" s="7"/>
      <c r="K13" s="8"/>
      <c r="L13" s="8"/>
      <c r="M13" s="8"/>
      <c r="N13" s="8"/>
      <c r="O13" s="8"/>
      <c r="P13" s="8"/>
      <c r="Q13" s="8">
        <v>1</v>
      </c>
      <c r="R13" s="8">
        <v>1</v>
      </c>
      <c r="S13" s="8">
        <v>1</v>
      </c>
      <c r="T13" s="8">
        <v>1</v>
      </c>
      <c r="U13" s="8">
        <v>1</v>
      </c>
      <c r="V13" s="8">
        <v>1</v>
      </c>
      <c r="W13" s="8"/>
      <c r="X13" s="8"/>
      <c r="Y13" s="78"/>
      <c r="Z13" s="78"/>
      <c r="AA13" s="78"/>
      <c r="AB13" s="78"/>
      <c r="AC13" s="78"/>
      <c r="AD13" s="78"/>
      <c r="AE13" s="78"/>
      <c r="AF13" s="78">
        <v>7163</v>
      </c>
    </row>
    <row r="14" spans="1:32" ht="15" customHeight="1" x14ac:dyDescent="0.15">
      <c r="A14" s="3" t="s">
        <v>121</v>
      </c>
      <c r="B14" s="14"/>
      <c r="C14" s="14"/>
      <c r="D14" s="14"/>
      <c r="E14" s="14"/>
      <c r="F14" s="14"/>
      <c r="G14" s="14"/>
      <c r="H14" s="14"/>
      <c r="I14" s="14"/>
      <c r="J14" s="7"/>
      <c r="K14" s="8"/>
      <c r="L14" s="8">
        <v>76162</v>
      </c>
      <c r="M14" s="8">
        <v>96406</v>
      </c>
      <c r="N14" s="8">
        <v>97194</v>
      </c>
      <c r="O14" s="8">
        <v>103946</v>
      </c>
      <c r="P14" s="8">
        <v>100010</v>
      </c>
      <c r="Q14" s="8">
        <v>106919</v>
      </c>
      <c r="R14" s="8">
        <v>321423</v>
      </c>
      <c r="S14" s="8">
        <v>223097</v>
      </c>
      <c r="T14" s="8">
        <v>59845</v>
      </c>
      <c r="U14" s="8">
        <v>102506</v>
      </c>
      <c r="V14" s="8">
        <v>107349</v>
      </c>
      <c r="W14" s="8">
        <v>73203</v>
      </c>
      <c r="X14" s="8">
        <v>82151</v>
      </c>
      <c r="Y14" s="78">
        <v>22291</v>
      </c>
      <c r="Z14" s="78">
        <v>21677</v>
      </c>
      <c r="AA14" s="78">
        <v>20939</v>
      </c>
      <c r="AB14" s="78">
        <v>20265</v>
      </c>
      <c r="AC14" s="78">
        <v>21528</v>
      </c>
      <c r="AD14" s="78">
        <v>25233</v>
      </c>
      <c r="AE14" s="78">
        <v>28741</v>
      </c>
      <c r="AF14" s="78">
        <v>64243</v>
      </c>
    </row>
    <row r="15" spans="1:32" ht="15" customHeight="1" x14ac:dyDescent="0.15">
      <c r="A15" s="3" t="s">
        <v>122</v>
      </c>
      <c r="B15" s="14">
        <v>24037</v>
      </c>
      <c r="C15" s="14">
        <v>372201</v>
      </c>
      <c r="D15" s="14">
        <v>31106</v>
      </c>
      <c r="E15" s="14">
        <v>396957</v>
      </c>
      <c r="F15" s="14">
        <v>505920</v>
      </c>
      <c r="G15" s="14">
        <v>891292</v>
      </c>
      <c r="H15" s="14">
        <v>1148350</v>
      </c>
      <c r="I15" s="14">
        <v>1089647</v>
      </c>
      <c r="J15" s="7">
        <v>1075315</v>
      </c>
      <c r="K15" s="8">
        <v>1088835</v>
      </c>
      <c r="L15" s="8">
        <v>1184412</v>
      </c>
      <c r="M15" s="8">
        <v>1217999</v>
      </c>
      <c r="N15" s="8">
        <v>1025005</v>
      </c>
      <c r="O15" s="8">
        <v>646697</v>
      </c>
      <c r="P15" s="8">
        <v>476293</v>
      </c>
      <c r="Q15" s="8">
        <v>276858</v>
      </c>
      <c r="R15" s="8">
        <v>28010</v>
      </c>
      <c r="S15" s="8">
        <v>21008</v>
      </c>
      <c r="T15" s="8">
        <v>37483</v>
      </c>
      <c r="U15" s="8">
        <v>99705</v>
      </c>
      <c r="V15" s="8">
        <v>134351</v>
      </c>
      <c r="W15" s="8">
        <v>405515</v>
      </c>
      <c r="X15" s="8">
        <v>641786</v>
      </c>
      <c r="Y15" s="78">
        <v>581733</v>
      </c>
      <c r="Z15" s="78">
        <v>597335</v>
      </c>
      <c r="AA15" s="78">
        <v>607450</v>
      </c>
      <c r="AB15" s="78">
        <v>580525</v>
      </c>
      <c r="AC15" s="78">
        <v>41251</v>
      </c>
      <c r="AD15" s="78">
        <v>412294</v>
      </c>
      <c r="AE15" s="78">
        <v>125088</v>
      </c>
      <c r="AF15" s="78">
        <v>383619</v>
      </c>
    </row>
    <row r="16" spans="1:32" ht="15" customHeight="1" x14ac:dyDescent="0.15">
      <c r="A16" s="3" t="s">
        <v>123</v>
      </c>
      <c r="B16" s="14">
        <v>0</v>
      </c>
      <c r="C16" s="14">
        <v>340289</v>
      </c>
      <c r="D16" s="14">
        <v>0</v>
      </c>
      <c r="E16" s="14">
        <v>361145</v>
      </c>
      <c r="F16" s="14"/>
      <c r="G16" s="14"/>
      <c r="H16" s="14"/>
      <c r="I16" s="14"/>
      <c r="J16" s="7">
        <v>971646</v>
      </c>
      <c r="K16" s="7">
        <v>970328</v>
      </c>
      <c r="L16" s="7">
        <v>1042107</v>
      </c>
      <c r="M16" s="7">
        <v>1067153</v>
      </c>
      <c r="N16" s="7">
        <v>891617</v>
      </c>
      <c r="O16" s="7">
        <v>500635</v>
      </c>
      <c r="P16" s="7">
        <v>330526</v>
      </c>
      <c r="Q16" s="7">
        <v>143911</v>
      </c>
      <c r="R16" s="7">
        <v>0</v>
      </c>
      <c r="S16" s="7"/>
      <c r="T16" s="7"/>
      <c r="U16" s="7"/>
      <c r="V16" s="7">
        <v>0</v>
      </c>
      <c r="W16" s="7">
        <v>245419</v>
      </c>
      <c r="X16" s="7">
        <v>412141</v>
      </c>
      <c r="Y16" s="7">
        <v>399667</v>
      </c>
      <c r="Z16" s="7">
        <v>436222</v>
      </c>
      <c r="AA16" s="7">
        <v>429982</v>
      </c>
      <c r="AB16" s="7">
        <v>420175</v>
      </c>
      <c r="AC16" s="7"/>
      <c r="AD16" s="7">
        <v>304495</v>
      </c>
      <c r="AE16" s="7">
        <v>0</v>
      </c>
      <c r="AF16" s="7">
        <v>203029</v>
      </c>
    </row>
    <row r="17" spans="1:32" ht="15" customHeight="1" x14ac:dyDescent="0.15">
      <c r="A17" s="3" t="s">
        <v>124</v>
      </c>
      <c r="B17" s="14">
        <v>24037</v>
      </c>
      <c r="C17" s="14">
        <v>31912</v>
      </c>
      <c r="D17" s="14">
        <v>31106</v>
      </c>
      <c r="E17" s="14">
        <v>35812</v>
      </c>
      <c r="F17" s="14"/>
      <c r="G17" s="14"/>
      <c r="H17" s="14"/>
      <c r="I17" s="14"/>
      <c r="J17" s="7">
        <v>103369</v>
      </c>
      <c r="K17" s="7">
        <v>118507</v>
      </c>
      <c r="L17" s="7">
        <v>142305</v>
      </c>
      <c r="M17" s="7">
        <v>150846</v>
      </c>
      <c r="N17" s="7">
        <v>133388</v>
      </c>
      <c r="O17" s="7">
        <v>146062</v>
      </c>
      <c r="P17" s="7">
        <v>145767</v>
      </c>
      <c r="Q17" s="7">
        <v>132947</v>
      </c>
      <c r="R17" s="7">
        <v>28010</v>
      </c>
      <c r="S17" s="7">
        <v>21008</v>
      </c>
      <c r="T17" s="7">
        <v>37483</v>
      </c>
      <c r="U17" s="7">
        <v>99705</v>
      </c>
      <c r="V17" s="7">
        <v>134351</v>
      </c>
      <c r="W17" s="7">
        <v>160096</v>
      </c>
      <c r="X17" s="7">
        <v>166457</v>
      </c>
      <c r="Y17" s="7">
        <v>182066</v>
      </c>
      <c r="Z17" s="7">
        <v>161113</v>
      </c>
      <c r="AA17" s="7">
        <v>174447</v>
      </c>
      <c r="AB17" s="7">
        <v>158651</v>
      </c>
      <c r="AC17" s="7">
        <v>40228</v>
      </c>
      <c r="AD17" s="7">
        <v>96371</v>
      </c>
      <c r="AE17" s="7">
        <v>24050</v>
      </c>
      <c r="AF17" s="7">
        <v>121543</v>
      </c>
    </row>
    <row r="18" spans="1:32" ht="15" customHeight="1" x14ac:dyDescent="0.15">
      <c r="A18" s="3" t="s">
        <v>212</v>
      </c>
      <c r="B18" s="14"/>
      <c r="C18" s="14"/>
      <c r="D18" s="14"/>
      <c r="E18" s="14"/>
      <c r="F18" s="14"/>
      <c r="G18" s="14"/>
      <c r="H18" s="14"/>
      <c r="I18" s="14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>
        <v>63188</v>
      </c>
      <c r="Y18" s="7"/>
      <c r="Z18" s="7"/>
      <c r="AA18" s="7">
        <v>3021</v>
      </c>
      <c r="AB18" s="7">
        <v>1699</v>
      </c>
      <c r="AC18" s="7">
        <v>1023</v>
      </c>
      <c r="AD18" s="7">
        <v>11428</v>
      </c>
      <c r="AE18" s="7">
        <v>101038</v>
      </c>
      <c r="AF18" s="7">
        <v>59047</v>
      </c>
    </row>
    <row r="19" spans="1:32" ht="15" customHeight="1" x14ac:dyDescent="0.15">
      <c r="A19" s="3" t="s">
        <v>125</v>
      </c>
      <c r="B19" s="14">
        <v>4489</v>
      </c>
      <c r="C19" s="14">
        <v>5075</v>
      </c>
      <c r="D19" s="14">
        <v>6212</v>
      </c>
      <c r="E19" s="14">
        <v>5818</v>
      </c>
      <c r="F19" s="14">
        <v>5889</v>
      </c>
      <c r="G19" s="14">
        <v>5907</v>
      </c>
      <c r="H19" s="14">
        <v>5999</v>
      </c>
      <c r="I19" s="14">
        <v>6552</v>
      </c>
      <c r="J19" s="7">
        <v>6778</v>
      </c>
      <c r="K19" s="8">
        <v>6868</v>
      </c>
      <c r="L19" s="8">
        <v>6879</v>
      </c>
      <c r="M19" s="8">
        <v>5734</v>
      </c>
      <c r="N19" s="8">
        <v>5724</v>
      </c>
      <c r="O19" s="8">
        <v>5586</v>
      </c>
      <c r="P19" s="8">
        <v>6043</v>
      </c>
      <c r="Q19" s="8">
        <v>5758</v>
      </c>
      <c r="R19" s="8">
        <v>5661</v>
      </c>
      <c r="S19" s="8">
        <v>6317</v>
      </c>
      <c r="T19" s="8">
        <v>6484</v>
      </c>
      <c r="U19" s="8">
        <v>5809</v>
      </c>
      <c r="V19" s="8">
        <v>5541</v>
      </c>
      <c r="W19" s="8">
        <v>5070</v>
      </c>
      <c r="X19" s="8">
        <v>5043</v>
      </c>
      <c r="Y19" s="78">
        <v>4847</v>
      </c>
      <c r="Z19" s="78">
        <v>4396</v>
      </c>
      <c r="AA19" s="78">
        <v>3879</v>
      </c>
      <c r="AB19" s="78">
        <v>3994</v>
      </c>
      <c r="AC19" s="78">
        <v>3800</v>
      </c>
      <c r="AD19" s="78">
        <v>3702</v>
      </c>
      <c r="AE19" s="78">
        <v>3631</v>
      </c>
      <c r="AF19" s="78">
        <v>3909</v>
      </c>
    </row>
    <row r="20" spans="1:32" ht="15" customHeight="1" x14ac:dyDescent="0.15">
      <c r="A20" s="3" t="s">
        <v>126</v>
      </c>
      <c r="B20" s="14">
        <v>26170</v>
      </c>
      <c r="C20" s="14">
        <v>25245</v>
      </c>
      <c r="D20" s="14">
        <v>66995</v>
      </c>
      <c r="E20" s="14">
        <v>28307</v>
      </c>
      <c r="F20" s="14">
        <v>37219</v>
      </c>
      <c r="G20" s="14">
        <v>42918</v>
      </c>
      <c r="H20" s="14">
        <v>46822</v>
      </c>
      <c r="I20" s="14">
        <v>139942</v>
      </c>
      <c r="J20" s="7">
        <v>112941</v>
      </c>
      <c r="K20" s="8">
        <v>221123</v>
      </c>
      <c r="L20" s="8">
        <v>466365</v>
      </c>
      <c r="M20" s="8">
        <v>281254</v>
      </c>
      <c r="N20" s="8">
        <v>180492</v>
      </c>
      <c r="O20" s="8">
        <v>59077</v>
      </c>
      <c r="P20" s="8">
        <v>49722</v>
      </c>
      <c r="Q20" s="8">
        <v>56382</v>
      </c>
      <c r="R20" s="8">
        <v>50938</v>
      </c>
      <c r="S20" s="8">
        <v>48931</v>
      </c>
      <c r="T20" s="8">
        <v>64816</v>
      </c>
      <c r="U20" s="8">
        <v>79770</v>
      </c>
      <c r="V20" s="8">
        <v>63073</v>
      </c>
      <c r="W20" s="8">
        <v>74000</v>
      </c>
      <c r="X20" s="8">
        <v>74803</v>
      </c>
      <c r="Y20" s="78">
        <v>90633</v>
      </c>
      <c r="Z20" s="78">
        <v>91815</v>
      </c>
      <c r="AA20" s="78">
        <v>104642</v>
      </c>
      <c r="AB20" s="78">
        <v>106025</v>
      </c>
      <c r="AC20" s="78">
        <v>109308</v>
      </c>
      <c r="AD20" s="78">
        <v>116378</v>
      </c>
      <c r="AE20" s="78">
        <v>139039</v>
      </c>
      <c r="AF20" s="78">
        <v>97893</v>
      </c>
    </row>
    <row r="21" spans="1:32" ht="15" customHeight="1" x14ac:dyDescent="0.15">
      <c r="A21" s="3" t="s">
        <v>127</v>
      </c>
      <c r="B21" s="14">
        <v>53504</v>
      </c>
      <c r="C21" s="14">
        <v>55533</v>
      </c>
      <c r="D21" s="14">
        <v>63719</v>
      </c>
      <c r="E21" s="14">
        <v>71844</v>
      </c>
      <c r="F21" s="14">
        <v>72049</v>
      </c>
      <c r="G21" s="14">
        <v>89552</v>
      </c>
      <c r="H21" s="14">
        <v>90913</v>
      </c>
      <c r="I21" s="14">
        <v>94281</v>
      </c>
      <c r="J21" s="7">
        <v>95370</v>
      </c>
      <c r="K21" s="8">
        <v>93977</v>
      </c>
      <c r="L21" s="8">
        <v>91512</v>
      </c>
      <c r="M21" s="8">
        <v>88428</v>
      </c>
      <c r="N21" s="8">
        <v>94772</v>
      </c>
      <c r="O21" s="8">
        <v>97567</v>
      </c>
      <c r="P21" s="8">
        <v>102962</v>
      </c>
      <c r="Q21" s="8">
        <v>95702</v>
      </c>
      <c r="R21" s="8">
        <v>109029</v>
      </c>
      <c r="S21" s="8">
        <v>116892</v>
      </c>
      <c r="T21" s="8">
        <v>96913</v>
      </c>
      <c r="U21" s="8">
        <v>99292</v>
      </c>
      <c r="V21" s="8">
        <v>95211</v>
      </c>
      <c r="W21" s="8">
        <v>75426</v>
      </c>
      <c r="X21" s="8">
        <v>73038</v>
      </c>
      <c r="Y21" s="78">
        <v>69928</v>
      </c>
      <c r="Z21" s="78">
        <v>60459</v>
      </c>
      <c r="AA21" s="78">
        <v>57782</v>
      </c>
      <c r="AB21" s="78">
        <v>53398</v>
      </c>
      <c r="AC21" s="78">
        <v>51437</v>
      </c>
      <c r="AD21" s="78">
        <v>54032</v>
      </c>
      <c r="AE21" s="78">
        <v>44749</v>
      </c>
      <c r="AF21" s="78">
        <v>43968</v>
      </c>
    </row>
    <row r="22" spans="1:32" ht="15" customHeight="1" x14ac:dyDescent="0.15">
      <c r="A22" s="4" t="s">
        <v>128</v>
      </c>
      <c r="B22" s="14">
        <v>11458</v>
      </c>
      <c r="C22" s="14">
        <v>11900</v>
      </c>
      <c r="D22" s="14">
        <v>12484</v>
      </c>
      <c r="E22" s="14">
        <v>15134</v>
      </c>
      <c r="F22" s="14">
        <v>18245</v>
      </c>
      <c r="G22" s="14">
        <v>21680</v>
      </c>
      <c r="H22" s="14">
        <v>22784</v>
      </c>
      <c r="I22" s="14">
        <v>24205</v>
      </c>
      <c r="J22" s="7">
        <v>24763</v>
      </c>
      <c r="K22" s="10">
        <v>25016</v>
      </c>
      <c r="L22" s="10">
        <v>28962</v>
      </c>
      <c r="M22" s="10">
        <v>23055</v>
      </c>
      <c r="N22" s="10">
        <v>15689</v>
      </c>
      <c r="O22" s="10">
        <v>15407</v>
      </c>
      <c r="P22" s="10">
        <v>16012</v>
      </c>
      <c r="Q22" s="10">
        <v>16240</v>
      </c>
      <c r="R22" s="10">
        <v>16602</v>
      </c>
      <c r="S22" s="10">
        <v>16044</v>
      </c>
      <c r="T22" s="10">
        <v>15651</v>
      </c>
      <c r="U22" s="10">
        <v>15206</v>
      </c>
      <c r="V22" s="10">
        <v>15389</v>
      </c>
      <c r="W22" s="10">
        <v>14937</v>
      </c>
      <c r="X22" s="10">
        <v>15129</v>
      </c>
      <c r="Y22" s="79">
        <v>15438</v>
      </c>
      <c r="Z22" s="79">
        <v>15497</v>
      </c>
      <c r="AA22" s="79">
        <v>15236</v>
      </c>
      <c r="AB22" s="79">
        <v>15747</v>
      </c>
      <c r="AC22" s="79">
        <v>15302</v>
      </c>
      <c r="AD22" s="79">
        <v>15410</v>
      </c>
      <c r="AE22" s="79">
        <v>15618</v>
      </c>
      <c r="AF22" s="79">
        <v>14995</v>
      </c>
    </row>
    <row r="23" spans="1:32" ht="15" customHeight="1" x14ac:dyDescent="0.15">
      <c r="A23" s="3" t="s">
        <v>129</v>
      </c>
      <c r="B23" s="14">
        <v>500413</v>
      </c>
      <c r="C23" s="14">
        <v>544968</v>
      </c>
      <c r="D23" s="14">
        <v>597198</v>
      </c>
      <c r="E23" s="14">
        <v>624416</v>
      </c>
      <c r="F23" s="14">
        <v>517515</v>
      </c>
      <c r="G23" s="14">
        <v>368920</v>
      </c>
      <c r="H23" s="14">
        <v>382105</v>
      </c>
      <c r="I23" s="14">
        <v>346119</v>
      </c>
      <c r="J23" s="7">
        <v>342397</v>
      </c>
      <c r="K23" s="8">
        <v>494459</v>
      </c>
      <c r="L23" s="8">
        <v>727885</v>
      </c>
      <c r="M23" s="8">
        <v>411298</v>
      </c>
      <c r="N23" s="8">
        <v>547408</v>
      </c>
      <c r="O23" s="8">
        <v>413949</v>
      </c>
      <c r="P23" s="8">
        <v>588341</v>
      </c>
      <c r="Q23" s="8">
        <v>478983</v>
      </c>
      <c r="R23" s="8">
        <v>542097</v>
      </c>
      <c r="S23" s="8">
        <v>411610</v>
      </c>
      <c r="T23" s="8">
        <v>1019156</v>
      </c>
      <c r="U23" s="8">
        <v>855462</v>
      </c>
      <c r="V23" s="8">
        <v>1552392</v>
      </c>
      <c r="W23" s="8">
        <v>1200261</v>
      </c>
      <c r="X23" s="8">
        <v>1244362</v>
      </c>
      <c r="Y23" s="78">
        <v>1098181</v>
      </c>
      <c r="Z23" s="78">
        <v>1232791</v>
      </c>
      <c r="AA23" s="78">
        <v>1163857</v>
      </c>
      <c r="AB23" s="78">
        <v>1071917</v>
      </c>
      <c r="AC23" s="78">
        <v>1199051</v>
      </c>
      <c r="AD23" s="78">
        <v>1404240</v>
      </c>
      <c r="AE23" s="78">
        <v>1105019</v>
      </c>
      <c r="AF23" s="78">
        <v>1363507</v>
      </c>
    </row>
    <row r="24" spans="1:32" ht="15" customHeight="1" x14ac:dyDescent="0.15">
      <c r="A24" s="3" t="s">
        <v>130</v>
      </c>
      <c r="B24" s="14">
        <v>443211</v>
      </c>
      <c r="C24" s="14">
        <v>419070</v>
      </c>
      <c r="D24" s="14">
        <v>315062</v>
      </c>
      <c r="E24" s="14">
        <v>353926</v>
      </c>
      <c r="F24" s="14">
        <v>353404</v>
      </c>
      <c r="G24" s="14">
        <v>434114</v>
      </c>
      <c r="H24" s="14">
        <v>804686</v>
      </c>
      <c r="I24" s="14">
        <v>593673</v>
      </c>
      <c r="J24" s="7">
        <v>498608</v>
      </c>
      <c r="K24" s="8">
        <v>434007</v>
      </c>
      <c r="L24" s="8">
        <v>358679</v>
      </c>
      <c r="M24" s="8">
        <v>322307</v>
      </c>
      <c r="N24" s="8">
        <v>321960</v>
      </c>
      <c r="O24" s="8">
        <v>389610</v>
      </c>
      <c r="P24" s="8">
        <v>495824</v>
      </c>
      <c r="Q24" s="8">
        <v>431509</v>
      </c>
      <c r="R24" s="8">
        <v>413199</v>
      </c>
      <c r="S24" s="8">
        <v>424082</v>
      </c>
      <c r="T24" s="8">
        <v>520052</v>
      </c>
      <c r="U24" s="8">
        <v>579022</v>
      </c>
      <c r="V24" s="8">
        <v>647132</v>
      </c>
      <c r="W24" s="8">
        <v>641116</v>
      </c>
      <c r="X24" s="8">
        <v>798894</v>
      </c>
      <c r="Y24" s="78">
        <v>736755</v>
      </c>
      <c r="Z24" s="78">
        <v>703843</v>
      </c>
      <c r="AA24" s="78">
        <v>932118</v>
      </c>
      <c r="AB24" s="78">
        <v>823929</v>
      </c>
      <c r="AC24" s="78">
        <v>834287</v>
      </c>
      <c r="AD24" s="78">
        <v>977433</v>
      </c>
      <c r="AE24" s="78">
        <v>808277</v>
      </c>
      <c r="AF24" s="78">
        <v>865486</v>
      </c>
    </row>
    <row r="25" spans="1:32" ht="15" customHeight="1" x14ac:dyDescent="0.15">
      <c r="A25" s="3" t="s">
        <v>131</v>
      </c>
      <c r="B25" s="14">
        <v>215675</v>
      </c>
      <c r="C25" s="14">
        <v>114737</v>
      </c>
      <c r="D25" s="14">
        <v>154257</v>
      </c>
      <c r="E25" s="14">
        <v>85032</v>
      </c>
      <c r="F25" s="14">
        <v>74188</v>
      </c>
      <c r="G25" s="14">
        <v>65571</v>
      </c>
      <c r="H25" s="14">
        <v>69442</v>
      </c>
      <c r="I25" s="14">
        <v>35440</v>
      </c>
      <c r="J25" s="7">
        <v>30229</v>
      </c>
      <c r="K25" s="8">
        <v>34067</v>
      </c>
      <c r="L25" s="8">
        <v>25035</v>
      </c>
      <c r="M25" s="8">
        <v>13903</v>
      </c>
      <c r="N25" s="8">
        <v>15592</v>
      </c>
      <c r="O25" s="8">
        <v>9468</v>
      </c>
      <c r="P25" s="8">
        <v>13791</v>
      </c>
      <c r="Q25" s="8">
        <v>25889</v>
      </c>
      <c r="R25" s="8">
        <v>14622</v>
      </c>
      <c r="S25" s="8">
        <v>17723</v>
      </c>
      <c r="T25" s="8">
        <v>75987</v>
      </c>
      <c r="U25" s="8">
        <v>22393</v>
      </c>
      <c r="V25" s="8">
        <v>28437</v>
      </c>
      <c r="W25" s="8">
        <v>31017</v>
      </c>
      <c r="X25" s="8">
        <v>8872</v>
      </c>
      <c r="Y25" s="78">
        <v>15008</v>
      </c>
      <c r="Z25" s="78">
        <v>8515</v>
      </c>
      <c r="AA25" s="78">
        <v>19085</v>
      </c>
      <c r="AB25" s="78">
        <v>7574</v>
      </c>
      <c r="AC25" s="78">
        <v>17322</v>
      </c>
      <c r="AD25" s="78">
        <v>12272</v>
      </c>
      <c r="AE25" s="78">
        <v>12268</v>
      </c>
      <c r="AF25" s="78">
        <v>10770</v>
      </c>
    </row>
    <row r="26" spans="1:32" ht="15" customHeight="1" x14ac:dyDescent="0.15">
      <c r="A26" s="3" t="s">
        <v>132</v>
      </c>
      <c r="B26" s="14">
        <v>0</v>
      </c>
      <c r="C26" s="14">
        <v>0</v>
      </c>
      <c r="D26" s="14">
        <v>0</v>
      </c>
      <c r="E26" s="14">
        <v>24691</v>
      </c>
      <c r="F26" s="14">
        <v>23470</v>
      </c>
      <c r="G26" s="14">
        <v>430900</v>
      </c>
      <c r="H26" s="14">
        <v>0</v>
      </c>
      <c r="I26" s="14">
        <v>0</v>
      </c>
      <c r="J26" s="14">
        <v>0</v>
      </c>
      <c r="K26" s="14">
        <v>0</v>
      </c>
      <c r="L26" s="14">
        <v>250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100</v>
      </c>
      <c r="V26" s="14">
        <v>7870</v>
      </c>
      <c r="W26" s="14">
        <v>2510</v>
      </c>
      <c r="X26" s="14">
        <v>432</v>
      </c>
      <c r="Y26" s="14">
        <v>111</v>
      </c>
      <c r="Z26" s="14">
        <v>8620</v>
      </c>
      <c r="AA26" s="14">
        <v>1880</v>
      </c>
      <c r="AB26" s="14">
        <v>4980</v>
      </c>
      <c r="AC26" s="14">
        <v>11042</v>
      </c>
      <c r="AD26" s="14">
        <v>31907</v>
      </c>
      <c r="AE26" s="14">
        <v>8810</v>
      </c>
      <c r="AF26" s="14">
        <v>45190</v>
      </c>
    </row>
    <row r="27" spans="1:32" ht="15" customHeight="1" x14ac:dyDescent="0.15">
      <c r="A27" s="3" t="s">
        <v>133</v>
      </c>
      <c r="B27" s="14">
        <v>67150</v>
      </c>
      <c r="C27" s="14">
        <v>437158</v>
      </c>
      <c r="D27" s="14">
        <v>353141</v>
      </c>
      <c r="E27" s="14">
        <v>575601</v>
      </c>
      <c r="F27" s="14">
        <v>363751</v>
      </c>
      <c r="G27" s="14">
        <v>12032</v>
      </c>
      <c r="H27" s="14">
        <v>11747</v>
      </c>
      <c r="I27" s="14">
        <v>10459</v>
      </c>
      <c r="J27" s="7">
        <v>15698</v>
      </c>
      <c r="K27" s="8">
        <v>145198</v>
      </c>
      <c r="L27" s="8">
        <v>302964</v>
      </c>
      <c r="M27" s="8">
        <v>124891</v>
      </c>
      <c r="N27" s="8">
        <v>843980</v>
      </c>
      <c r="O27" s="8">
        <v>504886</v>
      </c>
      <c r="P27" s="8">
        <v>821133</v>
      </c>
      <c r="Q27" s="8">
        <v>584806</v>
      </c>
      <c r="R27" s="8">
        <v>617256</v>
      </c>
      <c r="S27" s="8">
        <v>70047</v>
      </c>
      <c r="T27" s="8">
        <v>1502737</v>
      </c>
      <c r="U27" s="8">
        <v>160865</v>
      </c>
      <c r="V27" s="8">
        <v>532616</v>
      </c>
      <c r="W27" s="8">
        <v>279340</v>
      </c>
      <c r="X27" s="8">
        <v>572090</v>
      </c>
      <c r="Y27" s="78">
        <v>528793</v>
      </c>
      <c r="Z27" s="78">
        <v>319054</v>
      </c>
      <c r="AA27" s="78">
        <v>351023</v>
      </c>
      <c r="AB27" s="78">
        <v>35041</v>
      </c>
      <c r="AC27" s="78">
        <v>1280123</v>
      </c>
      <c r="AD27" s="78">
        <v>34751</v>
      </c>
      <c r="AE27" s="78">
        <v>553276</v>
      </c>
      <c r="AF27" s="78">
        <v>54294</v>
      </c>
    </row>
    <row r="28" spans="1:32" ht="15" customHeight="1" x14ac:dyDescent="0.15">
      <c r="A28" s="3" t="s">
        <v>134</v>
      </c>
      <c r="B28" s="14">
        <v>274800</v>
      </c>
      <c r="C28" s="14">
        <v>337469</v>
      </c>
      <c r="D28" s="14">
        <v>377396</v>
      </c>
      <c r="E28" s="14">
        <v>263871</v>
      </c>
      <c r="F28" s="14">
        <v>270622</v>
      </c>
      <c r="G28" s="14">
        <v>243514</v>
      </c>
      <c r="H28" s="14">
        <v>473717</v>
      </c>
      <c r="I28" s="14">
        <v>383952</v>
      </c>
      <c r="J28" s="7">
        <v>537312</v>
      </c>
      <c r="K28" s="8">
        <v>433401</v>
      </c>
      <c r="L28" s="8">
        <v>493952</v>
      </c>
      <c r="M28" s="8">
        <v>506908</v>
      </c>
      <c r="N28" s="8">
        <v>324806</v>
      </c>
      <c r="O28" s="8">
        <v>377177</v>
      </c>
      <c r="P28" s="8">
        <v>346389</v>
      </c>
      <c r="Q28" s="8">
        <v>357714</v>
      </c>
      <c r="R28" s="8">
        <v>603249</v>
      </c>
      <c r="S28" s="8">
        <v>512902</v>
      </c>
      <c r="T28" s="8">
        <v>509271</v>
      </c>
      <c r="U28" s="8">
        <v>391237</v>
      </c>
      <c r="V28" s="8">
        <v>609351</v>
      </c>
      <c r="W28" s="8">
        <v>721520</v>
      </c>
      <c r="X28" s="8">
        <v>621312</v>
      </c>
      <c r="Y28" s="78">
        <v>678156</v>
      </c>
      <c r="Z28" s="78">
        <v>488054</v>
      </c>
      <c r="AA28" s="78">
        <v>447702</v>
      </c>
      <c r="AB28" s="78">
        <v>559061</v>
      </c>
      <c r="AC28" s="78">
        <v>625787</v>
      </c>
      <c r="AD28" s="78">
        <v>444601</v>
      </c>
      <c r="AE28" s="78">
        <v>373211</v>
      </c>
      <c r="AF28" s="78">
        <v>459781</v>
      </c>
    </row>
    <row r="29" spans="1:32" ht="15" customHeight="1" x14ac:dyDescent="0.15">
      <c r="A29" s="3" t="s">
        <v>135</v>
      </c>
      <c r="B29" s="14">
        <v>76139</v>
      </c>
      <c r="C29" s="14">
        <v>245865</v>
      </c>
      <c r="D29" s="14">
        <v>75587</v>
      </c>
      <c r="E29" s="14">
        <v>46992</v>
      </c>
      <c r="F29" s="14">
        <v>54488</v>
      </c>
      <c r="G29" s="14">
        <v>186805</v>
      </c>
      <c r="H29" s="14">
        <v>45051</v>
      </c>
      <c r="I29" s="14">
        <v>123236</v>
      </c>
      <c r="J29" s="7">
        <v>46061</v>
      </c>
      <c r="K29" s="8">
        <v>45418</v>
      </c>
      <c r="L29" s="8">
        <v>67292</v>
      </c>
      <c r="M29" s="8">
        <v>53316</v>
      </c>
      <c r="N29" s="8">
        <v>47106</v>
      </c>
      <c r="O29" s="8">
        <v>48265</v>
      </c>
      <c r="P29" s="8">
        <v>24010</v>
      </c>
      <c r="Q29" s="8">
        <v>56925</v>
      </c>
      <c r="R29" s="8">
        <v>94653</v>
      </c>
      <c r="S29" s="8">
        <v>29726</v>
      </c>
      <c r="T29" s="8">
        <v>70479</v>
      </c>
      <c r="U29" s="8">
        <v>44568</v>
      </c>
      <c r="V29" s="8">
        <v>30211</v>
      </c>
      <c r="W29" s="8">
        <v>57033</v>
      </c>
      <c r="X29" s="8">
        <v>52049</v>
      </c>
      <c r="Y29" s="78">
        <v>43002</v>
      </c>
      <c r="Z29" s="78">
        <v>48194</v>
      </c>
      <c r="AA29" s="78">
        <v>70791</v>
      </c>
      <c r="AB29" s="78">
        <v>44046</v>
      </c>
      <c r="AC29" s="78">
        <v>66214</v>
      </c>
      <c r="AD29" s="78">
        <v>44241</v>
      </c>
      <c r="AE29" s="78">
        <v>42744</v>
      </c>
      <c r="AF29" s="78">
        <v>45537</v>
      </c>
    </row>
    <row r="30" spans="1:32" ht="15" customHeight="1" x14ac:dyDescent="0.15">
      <c r="A30" s="3" t="s">
        <v>136</v>
      </c>
      <c r="B30" s="14">
        <v>305300</v>
      </c>
      <c r="C30" s="14">
        <v>285900</v>
      </c>
      <c r="D30" s="14">
        <v>268500</v>
      </c>
      <c r="E30" s="14">
        <v>302900</v>
      </c>
      <c r="F30" s="14">
        <v>714600</v>
      </c>
      <c r="G30" s="14">
        <v>317400</v>
      </c>
      <c r="H30" s="14">
        <v>611500</v>
      </c>
      <c r="I30" s="14">
        <v>755800</v>
      </c>
      <c r="J30" s="7">
        <v>719900</v>
      </c>
      <c r="K30" s="8">
        <v>825700</v>
      </c>
      <c r="L30" s="8">
        <v>853700</v>
      </c>
      <c r="M30" s="8">
        <v>667800</v>
      </c>
      <c r="N30" s="8">
        <v>1135936</v>
      </c>
      <c r="O30" s="8">
        <v>2029037</v>
      </c>
      <c r="P30" s="8">
        <v>1317300</v>
      </c>
      <c r="Q30" s="8">
        <v>969800</v>
      </c>
      <c r="R30" s="8">
        <v>611000</v>
      </c>
      <c r="S30" s="8">
        <v>551700</v>
      </c>
      <c r="T30" s="8">
        <v>2456900</v>
      </c>
      <c r="U30" s="8">
        <v>719953</v>
      </c>
      <c r="V30" s="8">
        <v>684600</v>
      </c>
      <c r="W30" s="8">
        <v>613600</v>
      </c>
      <c r="X30" s="8">
        <v>456800</v>
      </c>
      <c r="Y30" s="78">
        <v>385900</v>
      </c>
      <c r="Z30" s="78">
        <v>371600</v>
      </c>
      <c r="AA30" s="78">
        <v>383100</v>
      </c>
      <c r="AB30" s="78">
        <v>88800</v>
      </c>
      <c r="AC30" s="78">
        <v>516700</v>
      </c>
      <c r="AD30" s="78">
        <v>502900</v>
      </c>
      <c r="AE30" s="78">
        <v>208400</v>
      </c>
      <c r="AF30" s="78">
        <v>846900</v>
      </c>
    </row>
    <row r="31" spans="1:32" ht="15" customHeight="1" x14ac:dyDescent="0.15">
      <c r="A31" s="3" t="s">
        <v>185</v>
      </c>
      <c r="B31" s="72"/>
      <c r="C31" s="72"/>
      <c r="D31" s="72"/>
      <c r="E31" s="14"/>
      <c r="F31" s="14"/>
      <c r="G31" s="14"/>
      <c r="H31" s="14"/>
      <c r="I31" s="14"/>
      <c r="J31" s="7"/>
      <c r="K31" s="8"/>
      <c r="L31" s="8"/>
      <c r="M31" s="8"/>
      <c r="N31" s="8">
        <v>39600</v>
      </c>
      <c r="O31" s="8">
        <v>41300</v>
      </c>
      <c r="P31" s="8">
        <v>40000</v>
      </c>
      <c r="Q31" s="8">
        <v>41600</v>
      </c>
      <c r="R31" s="8">
        <v>179200</v>
      </c>
      <c r="S31" s="8">
        <v>80800</v>
      </c>
      <c r="T31" s="8"/>
      <c r="U31" s="8">
        <v>0</v>
      </c>
      <c r="V31" s="8">
        <v>0</v>
      </c>
      <c r="W31" s="8"/>
      <c r="X31" s="8">
        <v>0</v>
      </c>
      <c r="Y31" s="78">
        <v>0</v>
      </c>
      <c r="Z31" s="78">
        <v>0</v>
      </c>
      <c r="AA31" s="78">
        <v>0</v>
      </c>
      <c r="AB31" s="78">
        <v>0</v>
      </c>
      <c r="AC31" s="78">
        <v>0</v>
      </c>
      <c r="AD31" s="78"/>
      <c r="AE31" s="78"/>
      <c r="AF31" s="78"/>
    </row>
    <row r="32" spans="1:32" ht="15" customHeight="1" x14ac:dyDescent="0.15">
      <c r="A32" s="3" t="s">
        <v>186</v>
      </c>
      <c r="B32" s="72"/>
      <c r="C32" s="72"/>
      <c r="D32" s="72"/>
      <c r="E32" s="14"/>
      <c r="F32" s="14"/>
      <c r="G32" s="14"/>
      <c r="H32" s="14"/>
      <c r="I32" s="14"/>
      <c r="J32" s="7"/>
      <c r="K32" s="8"/>
      <c r="L32" s="8"/>
      <c r="M32" s="8"/>
      <c r="N32" s="8">
        <v>145100</v>
      </c>
      <c r="O32" s="8">
        <v>286800</v>
      </c>
      <c r="P32" s="8">
        <v>626200</v>
      </c>
      <c r="Q32" s="8">
        <v>448300</v>
      </c>
      <c r="R32" s="8">
        <v>0</v>
      </c>
      <c r="S32" s="8">
        <v>0</v>
      </c>
      <c r="T32" s="8">
        <v>0</v>
      </c>
      <c r="U32" s="8">
        <v>272253</v>
      </c>
      <c r="V32" s="8">
        <v>350000</v>
      </c>
      <c r="W32" s="8">
        <v>100000</v>
      </c>
      <c r="X32" s="8"/>
      <c r="Y32" s="78"/>
      <c r="Z32" s="78"/>
      <c r="AA32" s="78">
        <v>138000</v>
      </c>
      <c r="AB32" s="78"/>
      <c r="AC32" s="78"/>
      <c r="AD32" s="78"/>
      <c r="AE32" s="78"/>
      <c r="AF32" s="78">
        <v>470000</v>
      </c>
    </row>
    <row r="33" spans="1:32" ht="15" customHeight="1" x14ac:dyDescent="0.15">
      <c r="A33" s="3" t="s">
        <v>0</v>
      </c>
      <c r="B33" s="9">
        <f t="shared" ref="B33:K33" si="0">SUM(B4:B30)-B16-B17</f>
        <v>6663633</v>
      </c>
      <c r="C33" s="9">
        <f t="shared" si="0"/>
        <v>8512113</v>
      </c>
      <c r="D33" s="9">
        <f t="shared" si="0"/>
        <v>7631481</v>
      </c>
      <c r="E33" s="7">
        <f t="shared" si="0"/>
        <v>7893065</v>
      </c>
      <c r="F33" s="7">
        <f t="shared" si="0"/>
        <v>7816225</v>
      </c>
      <c r="G33" s="7">
        <f t="shared" si="0"/>
        <v>7741925</v>
      </c>
      <c r="H33" s="7">
        <f t="shared" si="0"/>
        <v>8327706</v>
      </c>
      <c r="I33" s="7">
        <f t="shared" si="0"/>
        <v>8391592</v>
      </c>
      <c r="J33" s="7">
        <f t="shared" si="0"/>
        <v>8416449</v>
      </c>
      <c r="K33" s="7">
        <f t="shared" si="0"/>
        <v>8960863</v>
      </c>
      <c r="L33" s="7">
        <f t="shared" ref="L33:Q33" si="1">SUM(L4:L30)-L16-L17</f>
        <v>9873388</v>
      </c>
      <c r="M33" s="7">
        <f t="shared" si="1"/>
        <v>9021770</v>
      </c>
      <c r="N33" s="7">
        <f t="shared" si="1"/>
        <v>10038735</v>
      </c>
      <c r="O33" s="7">
        <f t="shared" si="1"/>
        <v>10172958</v>
      </c>
      <c r="P33" s="7">
        <f t="shared" si="1"/>
        <v>9793546</v>
      </c>
      <c r="Q33" s="7">
        <f t="shared" si="1"/>
        <v>11200877</v>
      </c>
      <c r="R33" s="7">
        <f t="shared" ref="R33:W33" si="2">SUM(R4:R30)-R16-R17</f>
        <v>10946889</v>
      </c>
      <c r="S33" s="7">
        <f t="shared" si="2"/>
        <v>10654462</v>
      </c>
      <c r="T33" s="7">
        <f t="shared" si="2"/>
        <v>13127103</v>
      </c>
      <c r="U33" s="7">
        <f t="shared" si="2"/>
        <v>10225834</v>
      </c>
      <c r="V33" s="7">
        <f t="shared" si="2"/>
        <v>11208617</v>
      </c>
      <c r="W33" s="7">
        <f t="shared" si="2"/>
        <v>10657571</v>
      </c>
      <c r="X33" s="7">
        <f>SUM(X4:X30)-X16-X17-X18</f>
        <v>11021515</v>
      </c>
      <c r="Y33" s="7">
        <f t="shared" ref="Y33:AB33" si="3">SUM(Y4:Y30)-Y16-Y17-Y18</f>
        <v>10595121</v>
      </c>
      <c r="Z33" s="7">
        <f t="shared" si="3"/>
        <v>10254781</v>
      </c>
      <c r="AA33" s="7">
        <f t="shared" si="3"/>
        <v>10534963</v>
      </c>
      <c r="AB33" s="7">
        <f t="shared" si="3"/>
        <v>11920096</v>
      </c>
      <c r="AC33" s="7">
        <f t="shared" ref="AC33" si="4">SUM(AC4:AC30)-AC16-AC17-AC18</f>
        <v>11303380</v>
      </c>
      <c r="AD33" s="7">
        <f t="shared" ref="AD33:AE33" si="5">SUM(AD4:AD30)-AD16-AD17-AD18</f>
        <v>13448519</v>
      </c>
      <c r="AE33" s="7">
        <f t="shared" si="5"/>
        <v>10629143</v>
      </c>
      <c r="AF33" s="7">
        <f t="shared" ref="AF33" si="6">SUM(AF4:AF30)-AF16-AF17-AF18</f>
        <v>11115730</v>
      </c>
    </row>
    <row r="34" spans="1:32" ht="15" customHeight="1" x14ac:dyDescent="0.15">
      <c r="A34" s="3" t="s">
        <v>1</v>
      </c>
      <c r="B34" s="14">
        <f t="shared" ref="B34:L34" si="7">+B4+B5+B6+B9+B10+B11+B12+B13+B14+B15+B19</f>
        <v>4689813</v>
      </c>
      <c r="C34" s="14">
        <f t="shared" si="7"/>
        <v>6034268</v>
      </c>
      <c r="D34" s="14">
        <f t="shared" si="7"/>
        <v>5347142</v>
      </c>
      <c r="E34" s="14">
        <f t="shared" si="7"/>
        <v>5500351</v>
      </c>
      <c r="F34" s="14">
        <f t="shared" si="7"/>
        <v>5316674</v>
      </c>
      <c r="G34" s="14">
        <f t="shared" si="7"/>
        <v>5528519</v>
      </c>
      <c r="H34" s="14">
        <f t="shared" si="7"/>
        <v>5768939</v>
      </c>
      <c r="I34" s="14">
        <f t="shared" si="7"/>
        <v>5884485</v>
      </c>
      <c r="J34" s="11">
        <f t="shared" si="7"/>
        <v>5993170</v>
      </c>
      <c r="K34" s="11">
        <f t="shared" si="7"/>
        <v>6208497</v>
      </c>
      <c r="L34" s="11">
        <f t="shared" si="7"/>
        <v>6456792</v>
      </c>
      <c r="M34" s="11">
        <f>+M4+M5+M6+M9+M10+M11+M12+M13+M14+M15+M19</f>
        <v>6528610</v>
      </c>
      <c r="N34" s="11">
        <f>+N4+N5+N6+N9+N10+N11+N12+N13+N14+N15+N19</f>
        <v>6510994</v>
      </c>
      <c r="O34" s="11">
        <f>+O4+O5+O6+O9+O10+O11+O12+O13+O14+O15+O19</f>
        <v>6228515</v>
      </c>
      <c r="P34" s="11">
        <f>+P4+P5+P6+P9+P10+P11+P12+P13+P14+P15+P19</f>
        <v>6018062</v>
      </c>
      <c r="Q34" s="11">
        <f t="shared" ref="Q34:V34" si="8">SUM(Q4:Q15)+Q19</f>
        <v>8126927</v>
      </c>
      <c r="R34" s="11">
        <f t="shared" si="8"/>
        <v>7874244</v>
      </c>
      <c r="S34" s="11">
        <f t="shared" si="8"/>
        <v>8454805</v>
      </c>
      <c r="T34" s="11">
        <f t="shared" si="8"/>
        <v>6795141</v>
      </c>
      <c r="U34" s="11">
        <f t="shared" si="8"/>
        <v>7257966</v>
      </c>
      <c r="V34" s="11">
        <f t="shared" si="8"/>
        <v>6942335</v>
      </c>
      <c r="W34" s="11">
        <f>SUM(W4:W15)+W19</f>
        <v>6946811</v>
      </c>
      <c r="X34" s="11">
        <f>SUM(X4:X15)+X19</f>
        <v>7103734</v>
      </c>
      <c r="Y34" s="80">
        <f t="shared" ref="Y34:AB34" si="9">SUM(Y4:Y15)+Y19</f>
        <v>6933216</v>
      </c>
      <c r="Z34" s="80">
        <f t="shared" si="9"/>
        <v>6906339</v>
      </c>
      <c r="AA34" s="80">
        <f t="shared" si="9"/>
        <v>6987747</v>
      </c>
      <c r="AB34" s="80">
        <f t="shared" si="9"/>
        <v>9109578</v>
      </c>
      <c r="AC34" s="80">
        <f t="shared" ref="AC34" si="10">SUM(AC4:AC15)+AC19</f>
        <v>6576807</v>
      </c>
      <c r="AD34" s="80">
        <f t="shared" ref="AD34:AE34" si="11">SUM(AD4:AD15)+AD19</f>
        <v>9810354</v>
      </c>
      <c r="AE34" s="80">
        <f t="shared" si="11"/>
        <v>7317732</v>
      </c>
      <c r="AF34" s="80">
        <f t="shared" ref="AF34" si="12">SUM(AF4:AF15)+AF19</f>
        <v>7267409</v>
      </c>
    </row>
    <row r="35" spans="1:32" ht="15" customHeight="1" x14ac:dyDescent="0.15">
      <c r="A35" s="3" t="s">
        <v>172</v>
      </c>
      <c r="B35" s="14">
        <f t="shared" ref="B35:I35" si="13">SUM(B20:B30)</f>
        <v>1973820</v>
      </c>
      <c r="C35" s="14">
        <f t="shared" si="13"/>
        <v>2477845</v>
      </c>
      <c r="D35" s="14">
        <f t="shared" si="13"/>
        <v>2284339</v>
      </c>
      <c r="E35" s="14">
        <f t="shared" si="13"/>
        <v>2392714</v>
      </c>
      <c r="F35" s="14">
        <f t="shared" si="13"/>
        <v>2499551</v>
      </c>
      <c r="G35" s="14">
        <f t="shared" si="13"/>
        <v>2213406</v>
      </c>
      <c r="H35" s="14">
        <f t="shared" si="13"/>
        <v>2558767</v>
      </c>
      <c r="I35" s="14">
        <f t="shared" si="13"/>
        <v>2507107</v>
      </c>
      <c r="J35" s="11">
        <f t="shared" ref="J35:O35" si="14">SUM(J20:J30)</f>
        <v>2423279</v>
      </c>
      <c r="K35" s="11">
        <f t="shared" si="14"/>
        <v>2752366</v>
      </c>
      <c r="L35" s="11">
        <f t="shared" si="14"/>
        <v>3416596</v>
      </c>
      <c r="M35" s="11">
        <f t="shared" si="14"/>
        <v>2493160</v>
      </c>
      <c r="N35" s="11">
        <f t="shared" si="14"/>
        <v>3527741</v>
      </c>
      <c r="O35" s="11">
        <f t="shared" si="14"/>
        <v>3944443</v>
      </c>
      <c r="P35" s="11">
        <f t="shared" ref="P35:U35" si="15">SUM(P20:P30)</f>
        <v>3775484</v>
      </c>
      <c r="Q35" s="11">
        <f t="shared" si="15"/>
        <v>3073950</v>
      </c>
      <c r="R35" s="11">
        <f t="shared" si="15"/>
        <v>3072645</v>
      </c>
      <c r="S35" s="11">
        <f t="shared" si="15"/>
        <v>2199657</v>
      </c>
      <c r="T35" s="11">
        <f t="shared" si="15"/>
        <v>6331962</v>
      </c>
      <c r="U35" s="11">
        <f t="shared" si="15"/>
        <v>2967868</v>
      </c>
      <c r="V35" s="11">
        <f>SUM(V20:V30)</f>
        <v>4266282</v>
      </c>
      <c r="W35" s="11">
        <f>SUM(W20:W30)</f>
        <v>3710760</v>
      </c>
      <c r="X35" s="11">
        <f>SUM(X20:X30)</f>
        <v>3917781</v>
      </c>
      <c r="Y35" s="80">
        <f t="shared" ref="Y35:AB35" si="16">SUM(Y20:Y30)</f>
        <v>3661905</v>
      </c>
      <c r="Z35" s="80">
        <f t="shared" si="16"/>
        <v>3348442</v>
      </c>
      <c r="AA35" s="80">
        <f t="shared" si="16"/>
        <v>3547216</v>
      </c>
      <c r="AB35" s="80">
        <f t="shared" si="16"/>
        <v>2810518</v>
      </c>
      <c r="AC35" s="80">
        <f t="shared" ref="AC35" si="17">SUM(AC20:AC30)</f>
        <v>4726573</v>
      </c>
      <c r="AD35" s="80">
        <f t="shared" ref="AD35:AE35" si="18">SUM(AD20:AD30)</f>
        <v>3638165</v>
      </c>
      <c r="AE35" s="80">
        <f t="shared" si="18"/>
        <v>3311411</v>
      </c>
      <c r="AF35" s="80">
        <f t="shared" ref="AF35" si="19">SUM(AF20:AF30)</f>
        <v>3848321</v>
      </c>
    </row>
    <row r="36" spans="1:32" ht="15" customHeight="1" x14ac:dyDescent="0.15">
      <c r="A36" s="3" t="s">
        <v>12</v>
      </c>
      <c r="B36" s="14">
        <f t="shared" ref="B36:L36" si="20">+B4+B20+B21+B22+B25+B26+B27+B28+B29</f>
        <v>4841556</v>
      </c>
      <c r="C36" s="14">
        <f t="shared" si="20"/>
        <v>6277042</v>
      </c>
      <c r="D36" s="14">
        <f t="shared" si="20"/>
        <v>5833555</v>
      </c>
      <c r="E36" s="14">
        <f t="shared" si="20"/>
        <v>5708615</v>
      </c>
      <c r="F36" s="14">
        <f t="shared" si="20"/>
        <v>5213785</v>
      </c>
      <c r="G36" s="14">
        <f t="shared" si="20"/>
        <v>5177960</v>
      </c>
      <c r="H36" s="14">
        <f t="shared" si="20"/>
        <v>4848895</v>
      </c>
      <c r="I36" s="14">
        <f t="shared" si="20"/>
        <v>5102103</v>
      </c>
      <c r="J36" s="11">
        <f t="shared" si="20"/>
        <v>5321349</v>
      </c>
      <c r="K36" s="11">
        <f t="shared" si="20"/>
        <v>5487586</v>
      </c>
      <c r="L36" s="11">
        <f t="shared" si="20"/>
        <v>6055598</v>
      </c>
      <c r="M36" s="11">
        <f t="shared" ref="M36:R36" si="21">+M4+M20+M21+M22+M25+M26+M27+M28+M29</f>
        <v>5595108</v>
      </c>
      <c r="N36" s="11">
        <f t="shared" si="21"/>
        <v>6200378</v>
      </c>
      <c r="O36" s="11">
        <f t="shared" si="21"/>
        <v>6003814</v>
      </c>
      <c r="P36" s="11">
        <f t="shared" si="21"/>
        <v>6181199</v>
      </c>
      <c r="Q36" s="11">
        <f t="shared" si="21"/>
        <v>8208072</v>
      </c>
      <c r="R36" s="11">
        <f t="shared" si="21"/>
        <v>8273735</v>
      </c>
      <c r="S36" s="11">
        <f t="shared" ref="S36:X36" si="22">+S4+S20+S21+S22+S25+S26+S27+S28+S29</f>
        <v>8117070</v>
      </c>
      <c r="T36" s="11">
        <f t="shared" si="22"/>
        <v>8363761</v>
      </c>
      <c r="U36" s="11">
        <f t="shared" si="22"/>
        <v>7249444</v>
      </c>
      <c r="V36" s="11">
        <f t="shared" si="22"/>
        <v>7491266</v>
      </c>
      <c r="W36" s="11">
        <f t="shared" si="22"/>
        <v>7147685</v>
      </c>
      <c r="X36" s="11">
        <f t="shared" si="22"/>
        <v>7245533</v>
      </c>
      <c r="Y36" s="80">
        <f t="shared" ref="Y36:AB36" si="23">+Y4+Y20+Y21+Y22+Y25+Y26+Y27+Y28+Y29</f>
        <v>7214844</v>
      </c>
      <c r="Z36" s="80">
        <f t="shared" si="23"/>
        <v>6761101</v>
      </c>
      <c r="AA36" s="80">
        <f t="shared" si="23"/>
        <v>6816993</v>
      </c>
      <c r="AB36" s="80">
        <f t="shared" si="23"/>
        <v>8462325</v>
      </c>
      <c r="AC36" s="80">
        <f t="shared" ref="AC36" si="24">+AC4+AC20+AC21+AC22+AC25+AC26+AC27+AC28+AC29</f>
        <v>7902403</v>
      </c>
      <c r="AD36" s="80">
        <f t="shared" ref="AD36:AE36" si="25">+AD4+AD20+AD21+AD22+AD25+AD26+AD27+AD28+AD29</f>
        <v>9276731</v>
      </c>
      <c r="AE36" s="80">
        <f t="shared" si="25"/>
        <v>7480507</v>
      </c>
      <c r="AF36" s="80">
        <f t="shared" ref="AF36" si="26">+AF4+AF20+AF21+AF22+AF25+AF26+AF27+AF28+AF29</f>
        <v>6776807</v>
      </c>
    </row>
    <row r="37" spans="1:32" ht="15" customHeight="1" x14ac:dyDescent="0.15">
      <c r="A37" s="3" t="s">
        <v>11</v>
      </c>
      <c r="B37" s="11">
        <f t="shared" ref="B37:K37" si="27">SUM(B5:B19)-B16-B17+B23+B24+B30</f>
        <v>1822077</v>
      </c>
      <c r="C37" s="11">
        <f t="shared" si="27"/>
        <v>2235071</v>
      </c>
      <c r="D37" s="11">
        <f t="shared" si="27"/>
        <v>1797926</v>
      </c>
      <c r="E37" s="11">
        <f t="shared" si="27"/>
        <v>2184450</v>
      </c>
      <c r="F37" s="11">
        <f t="shared" si="27"/>
        <v>2602440</v>
      </c>
      <c r="G37" s="11">
        <f t="shared" si="27"/>
        <v>2563965</v>
      </c>
      <c r="H37" s="11">
        <f t="shared" si="27"/>
        <v>3478811</v>
      </c>
      <c r="I37" s="11">
        <f t="shared" si="27"/>
        <v>3289489</v>
      </c>
      <c r="J37" s="11">
        <f t="shared" si="27"/>
        <v>3095100</v>
      </c>
      <c r="K37" s="11">
        <f t="shared" si="27"/>
        <v>3473277</v>
      </c>
      <c r="L37" s="11">
        <f t="shared" ref="L37:Q37" si="28">SUM(L5:L19)-L16-L17+L23+L24+L30</f>
        <v>3817790</v>
      </c>
      <c r="M37" s="11">
        <f t="shared" si="28"/>
        <v>3426662</v>
      </c>
      <c r="N37" s="11">
        <f t="shared" si="28"/>
        <v>3838357</v>
      </c>
      <c r="O37" s="11">
        <f t="shared" si="28"/>
        <v>4169144</v>
      </c>
      <c r="P37" s="11">
        <f t="shared" si="28"/>
        <v>3612347</v>
      </c>
      <c r="Q37" s="11">
        <f t="shared" si="28"/>
        <v>2992805</v>
      </c>
      <c r="R37" s="11">
        <f t="shared" ref="R37:X37" si="29">SUM(R5:R19)-R16-R17+R23+R24+R30</f>
        <v>2673154</v>
      </c>
      <c r="S37" s="11">
        <f t="shared" si="29"/>
        <v>2537392</v>
      </c>
      <c r="T37" s="11">
        <f t="shared" si="29"/>
        <v>4763342</v>
      </c>
      <c r="U37" s="11">
        <f t="shared" si="29"/>
        <v>2976390</v>
      </c>
      <c r="V37" s="11">
        <f t="shared" si="29"/>
        <v>3717351</v>
      </c>
      <c r="W37" s="11">
        <f t="shared" si="29"/>
        <v>3509886</v>
      </c>
      <c r="X37" s="11">
        <f t="shared" si="29"/>
        <v>3839170</v>
      </c>
      <c r="Y37" s="80">
        <f t="shared" ref="Y37:AB37" si="30">SUM(Y5:Y19)-Y16-Y17+Y23+Y24+Y30</f>
        <v>3380277</v>
      </c>
      <c r="Z37" s="80">
        <f t="shared" si="30"/>
        <v>3493680</v>
      </c>
      <c r="AA37" s="80">
        <f t="shared" si="30"/>
        <v>3720991</v>
      </c>
      <c r="AB37" s="80">
        <f t="shared" si="30"/>
        <v>3459470</v>
      </c>
      <c r="AC37" s="80">
        <f t="shared" ref="AC37" si="31">SUM(AC5:AC19)-AC16-AC17+AC23+AC24+AC30</f>
        <v>3402000</v>
      </c>
      <c r="AD37" s="80">
        <f t="shared" ref="AD37:AE37" si="32">SUM(AD5:AD19)-AD16-AD17+AD23+AD24+AD30</f>
        <v>4183216</v>
      </c>
      <c r="AE37" s="80">
        <f t="shared" si="32"/>
        <v>3249674</v>
      </c>
      <c r="AF37" s="80">
        <f t="shared" ref="AF37" si="33">SUM(AF5:AF19)-AF16-AF17+AF23+AF24+AF30</f>
        <v>4397970</v>
      </c>
    </row>
    <row r="38" spans="1:32" ht="15" customHeight="1" x14ac:dyDescent="0.2">
      <c r="A38" s="27" t="s">
        <v>96</v>
      </c>
      <c r="K38" s="69" t="str">
        <f>財政指標!$L$1</f>
        <v>上三川町</v>
      </c>
      <c r="L38" s="65"/>
      <c r="M38" s="69"/>
      <c r="O38" s="69"/>
      <c r="P38" s="69"/>
      <c r="Q38" s="69"/>
      <c r="R38" s="69"/>
      <c r="S38" s="69"/>
      <c r="T38" s="69"/>
      <c r="U38" s="69" t="str">
        <f>財政指標!$L$1</f>
        <v>上三川町</v>
      </c>
      <c r="V38" s="65"/>
      <c r="W38" s="69"/>
      <c r="X38" s="69"/>
      <c r="Y38" s="69"/>
      <c r="Z38" s="69"/>
      <c r="AA38" s="69"/>
      <c r="AB38" s="69"/>
      <c r="AC38" s="69"/>
      <c r="AE38" s="69" t="str">
        <f>財政指標!$L$1</f>
        <v>上三川町</v>
      </c>
      <c r="AF38" s="65"/>
    </row>
    <row r="39" spans="1:32" ht="15" customHeight="1" x14ac:dyDescent="0.15">
      <c r="K39" s="17"/>
      <c r="L39" s="17" t="s">
        <v>232</v>
      </c>
      <c r="N39" s="65"/>
      <c r="O39" s="65"/>
      <c r="P39" s="65"/>
      <c r="Q39" s="65"/>
      <c r="R39" s="65"/>
      <c r="S39" s="65"/>
      <c r="T39" s="65"/>
      <c r="U39" s="17"/>
      <c r="V39" s="17" t="s">
        <v>232</v>
      </c>
      <c r="W39" s="65"/>
      <c r="X39" s="65"/>
      <c r="Y39" s="65"/>
      <c r="Z39" s="65"/>
      <c r="AA39" s="65"/>
      <c r="AB39" s="65"/>
      <c r="AC39" s="65"/>
      <c r="AD39" s="65"/>
      <c r="AE39" s="17"/>
      <c r="AF39" s="17" t="s">
        <v>232</v>
      </c>
    </row>
    <row r="40" spans="1:32" ht="15" customHeight="1" x14ac:dyDescent="0.15">
      <c r="A40" s="2"/>
      <c r="B40" s="2" t="s">
        <v>10</v>
      </c>
      <c r="C40" s="2" t="s">
        <v>9</v>
      </c>
      <c r="D40" s="2" t="s">
        <v>8</v>
      </c>
      <c r="E40" s="2" t="s">
        <v>7</v>
      </c>
      <c r="F40" s="2" t="s">
        <v>6</v>
      </c>
      <c r="G40" s="2" t="s">
        <v>5</v>
      </c>
      <c r="H40" s="2" t="s">
        <v>4</v>
      </c>
      <c r="I40" s="2" t="s">
        <v>3</v>
      </c>
      <c r="J40" s="5" t="s">
        <v>165</v>
      </c>
      <c r="K40" s="5" t="s">
        <v>166</v>
      </c>
      <c r="L40" s="2" t="s">
        <v>168</v>
      </c>
      <c r="M40" s="2" t="s">
        <v>175</v>
      </c>
      <c r="N40" s="2" t="s">
        <v>182</v>
      </c>
      <c r="O40" s="2" t="s">
        <v>183</v>
      </c>
      <c r="P40" s="2" t="s">
        <v>184</v>
      </c>
      <c r="Q40" s="2" t="s">
        <v>188</v>
      </c>
      <c r="R40" s="2" t="s">
        <v>198</v>
      </c>
      <c r="S40" s="2" t="s">
        <v>199</v>
      </c>
      <c r="T40" s="2" t="s">
        <v>200</v>
      </c>
      <c r="U40" s="2" t="s">
        <v>207</v>
      </c>
      <c r="V40" s="2" t="s">
        <v>208</v>
      </c>
      <c r="W40" s="2" t="s">
        <v>210</v>
      </c>
      <c r="X40" s="2" t="s">
        <v>209</v>
      </c>
      <c r="Y40" s="47" t="s">
        <v>213</v>
      </c>
      <c r="Z40" s="47" t="s">
        <v>214</v>
      </c>
      <c r="AA40" s="47" t="s">
        <v>216</v>
      </c>
      <c r="AB40" s="47" t="s">
        <v>218</v>
      </c>
      <c r="AC40" s="47" t="s">
        <v>225</v>
      </c>
      <c r="AD40" s="47" t="s">
        <v>227</v>
      </c>
      <c r="AE40" s="47" t="str">
        <f>AE3</f>
        <v>１８(H30)</v>
      </c>
      <c r="AF40" s="47" t="str">
        <f>AF3</f>
        <v>１９(R１)</v>
      </c>
    </row>
    <row r="41" spans="1:32" ht="15" customHeight="1" x14ac:dyDescent="0.15">
      <c r="A41" s="3" t="s">
        <v>115</v>
      </c>
      <c r="B41" s="25">
        <f>+B4/$B$33*100</f>
        <v>61.778012084399002</v>
      </c>
      <c r="C41" s="25">
        <f t="shared" ref="C41:D43" si="34">+C4/C$33*100</f>
        <v>59.317057938493065</v>
      </c>
      <c r="D41" s="25">
        <f t="shared" si="34"/>
        <v>61.979791340632303</v>
      </c>
      <c r="E41" s="25">
        <f t="shared" ref="E41:L41" si="35">+E4/E$33*100</f>
        <v>58.242811886130418</v>
      </c>
      <c r="F41" s="25">
        <f t="shared" si="35"/>
        <v>55.010609341465987</v>
      </c>
      <c r="G41" s="25">
        <f t="shared" si="35"/>
        <v>52.764499785260121</v>
      </c>
      <c r="H41" s="25">
        <f t="shared" si="35"/>
        <v>49.094180318085193</v>
      </c>
      <c r="I41" s="25">
        <f t="shared" si="35"/>
        <v>51.129606873165422</v>
      </c>
      <c r="J41" s="25">
        <f t="shared" si="35"/>
        <v>52.979290909978779</v>
      </c>
      <c r="K41" s="25">
        <f t="shared" si="35"/>
        <v>50.099928991214348</v>
      </c>
      <c r="L41" s="25">
        <f t="shared" si="35"/>
        <v>46.379884999961511</v>
      </c>
      <c r="M41" s="25">
        <f t="shared" ref="M41:X41" si="36">+M4/M$33*100</f>
        <v>49.916513056750503</v>
      </c>
      <c r="N41" s="25">
        <f t="shared" si="36"/>
        <v>46.598909125502367</v>
      </c>
      <c r="O41" s="25">
        <f t="shared" si="36"/>
        <v>48.087950427004614</v>
      </c>
      <c r="P41" s="25">
        <f t="shared" si="36"/>
        <v>49.085183242106588</v>
      </c>
      <c r="Q41" s="25">
        <f t="shared" si="36"/>
        <v>62.623792761941765</v>
      </c>
      <c r="R41" s="25">
        <f t="shared" si="36"/>
        <v>61.820175576823701</v>
      </c>
      <c r="S41" s="25">
        <f t="shared" si="36"/>
        <v>68.560993506758024</v>
      </c>
      <c r="T41" s="25">
        <f t="shared" si="36"/>
        <v>45.919552851836386</v>
      </c>
      <c r="U41" s="25">
        <f t="shared" si="36"/>
        <v>62.938758833753802</v>
      </c>
      <c r="V41" s="25">
        <f t="shared" si="36"/>
        <v>54.50367337915106</v>
      </c>
      <c r="W41" s="25">
        <f t="shared" si="36"/>
        <v>55.283722716930527</v>
      </c>
      <c r="X41" s="25">
        <f t="shared" si="36"/>
        <v>52.876650805265882</v>
      </c>
      <c r="Y41" s="25">
        <f t="shared" ref="Y41:AB41" si="37">+Y4/Y$33*100</f>
        <v>54.494658437595945</v>
      </c>
      <c r="Z41" s="25">
        <f t="shared" si="37"/>
        <v>55.78756874476403</v>
      </c>
      <c r="AA41" s="25">
        <f t="shared" si="37"/>
        <v>54.569266166383315</v>
      </c>
      <c r="AB41" s="25">
        <f t="shared" si="37"/>
        <v>64.063687070976599</v>
      </c>
      <c r="AC41" s="25">
        <f t="shared" ref="AC41" si="38">+AC4/AC$33*100</f>
        <v>50.656246184769515</v>
      </c>
      <c r="AD41" s="25">
        <f t="shared" ref="AD41:AE41" si="39">+AD4/AD$33*100</f>
        <v>63.376041629565307</v>
      </c>
      <c r="AE41" s="25">
        <f t="shared" si="39"/>
        <v>59.184376388576197</v>
      </c>
      <c r="AF41" s="25">
        <f t="shared" ref="AF41" si="40">+AF4/AF$33*100</f>
        <v>54.016956151327889</v>
      </c>
    </row>
    <row r="42" spans="1:32" ht="15" customHeight="1" x14ac:dyDescent="0.15">
      <c r="A42" s="3" t="s">
        <v>116</v>
      </c>
      <c r="B42" s="25">
        <f>+B5/$B$33*100</f>
        <v>5.1841990697867066</v>
      </c>
      <c r="C42" s="25">
        <f t="shared" si="34"/>
        <v>4.0352730279778948</v>
      </c>
      <c r="D42" s="25">
        <f t="shared" si="34"/>
        <v>3.9513562308547976</v>
      </c>
      <c r="E42" s="25">
        <f t="shared" ref="E42:L42" si="41">+E5/E$33*100</f>
        <v>3.3982743078892672</v>
      </c>
      <c r="F42" s="25">
        <f t="shared" si="41"/>
        <v>3.7005843613764959</v>
      </c>
      <c r="G42" s="25">
        <f t="shared" si="41"/>
        <v>3.774268027654621</v>
      </c>
      <c r="H42" s="25">
        <f t="shared" si="41"/>
        <v>3.5943992259092719</v>
      </c>
      <c r="I42" s="25">
        <f t="shared" si="41"/>
        <v>3.6671587465167512</v>
      </c>
      <c r="J42" s="25">
        <f t="shared" si="41"/>
        <v>2.5108094874691216</v>
      </c>
      <c r="K42" s="25">
        <f t="shared" si="41"/>
        <v>1.8043797790458351</v>
      </c>
      <c r="L42" s="25">
        <f t="shared" si="41"/>
        <v>1.6808110853133698</v>
      </c>
      <c r="M42" s="25">
        <f t="shared" ref="M42:X42" si="42">+M5/M$33*100</f>
        <v>1.8697550480670646</v>
      </c>
      <c r="N42" s="25">
        <f t="shared" si="42"/>
        <v>1.6854713268155801</v>
      </c>
      <c r="O42" s="25">
        <f t="shared" si="42"/>
        <v>1.6744588938635154</v>
      </c>
      <c r="P42" s="25">
        <f t="shared" si="42"/>
        <v>1.8400587488944249</v>
      </c>
      <c r="Q42" s="25">
        <f t="shared" si="42"/>
        <v>2.1382075707107577</v>
      </c>
      <c r="R42" s="25">
        <f t="shared" si="42"/>
        <v>2.6472269884165267</v>
      </c>
      <c r="S42" s="25">
        <f t="shared" si="42"/>
        <v>4.0241731586259357</v>
      </c>
      <c r="T42" s="25">
        <f t="shared" si="42"/>
        <v>1.388905076771318</v>
      </c>
      <c r="U42" s="25">
        <f t="shared" si="42"/>
        <v>1.7114985437862575</v>
      </c>
      <c r="V42" s="25">
        <f t="shared" si="42"/>
        <v>1.4756949943066124</v>
      </c>
      <c r="W42" s="25">
        <f t="shared" si="42"/>
        <v>1.5115827049146564</v>
      </c>
      <c r="X42" s="25">
        <f t="shared" si="42"/>
        <v>1.4377333787596351</v>
      </c>
      <c r="Y42" s="25">
        <f t="shared" ref="Y42:AB42" si="43">+Y5/Y$33*100</f>
        <v>1.4009750336971141</v>
      </c>
      <c r="Z42" s="25">
        <f t="shared" si="43"/>
        <v>1.3808583528014884</v>
      </c>
      <c r="AA42" s="25">
        <f t="shared" si="43"/>
        <v>1.296967061013883</v>
      </c>
      <c r="AB42" s="25">
        <f t="shared" si="43"/>
        <v>1.204033927243539</v>
      </c>
      <c r="AC42" s="25">
        <f t="shared" ref="AC42" si="44">+AC5/AC$33*100</f>
        <v>1.2577122949064794</v>
      </c>
      <c r="AD42" s="25">
        <f t="shared" ref="AD42:AE42" si="45">+AD5/AD$33*100</f>
        <v>1.0556329659793766</v>
      </c>
      <c r="AE42" s="25">
        <f t="shared" si="45"/>
        <v>1.3497513393130565</v>
      </c>
      <c r="AF42" s="25">
        <f t="shared" ref="AF42" si="46">+AF5/AF$33*100</f>
        <v>1.2911522680021916</v>
      </c>
    </row>
    <row r="43" spans="1:32" ht="15" customHeight="1" x14ac:dyDescent="0.15">
      <c r="A43" s="3" t="s">
        <v>189</v>
      </c>
      <c r="B43" s="25">
        <f>+B6/$B$33*100</f>
        <v>0.74595944884719789</v>
      </c>
      <c r="C43" s="25">
        <f t="shared" si="34"/>
        <v>1.2546238519154995</v>
      </c>
      <c r="D43" s="25">
        <f t="shared" si="34"/>
        <v>1.522731957270155</v>
      </c>
      <c r="E43" s="25">
        <f t="shared" ref="E43:L43" si="47">+E6/E$33*100</f>
        <v>1.048971470525075</v>
      </c>
      <c r="F43" s="25">
        <f t="shared" si="47"/>
        <v>1.1276159527137462</v>
      </c>
      <c r="G43" s="25">
        <f t="shared" si="47"/>
        <v>1.4722436603299567</v>
      </c>
      <c r="H43" s="25">
        <f t="shared" si="47"/>
        <v>0.94243240575495824</v>
      </c>
      <c r="I43" s="25">
        <f t="shared" si="47"/>
        <v>0.50765099161160365</v>
      </c>
      <c r="J43" s="25">
        <f t="shared" si="47"/>
        <v>0.39819643652566539</v>
      </c>
      <c r="K43" s="25">
        <f t="shared" si="47"/>
        <v>0.30417829175605077</v>
      </c>
      <c r="L43" s="25">
        <f t="shared" si="47"/>
        <v>0.26800324265591507</v>
      </c>
      <c r="M43" s="25">
        <f t="shared" ref="M43:X43" si="48">+M6/M$33*100</f>
        <v>1.2764346685849894</v>
      </c>
      <c r="N43" s="25">
        <f t="shared" si="48"/>
        <v>1.1802084625204272</v>
      </c>
      <c r="O43" s="25">
        <f t="shared" si="48"/>
        <v>0.37441420676267412</v>
      </c>
      <c r="P43" s="25">
        <f t="shared" si="48"/>
        <v>0.27380276765943612</v>
      </c>
      <c r="Q43" s="25">
        <f t="shared" si="48"/>
        <v>0.24767703457506049</v>
      </c>
      <c r="R43" s="25">
        <f t="shared" si="48"/>
        <v>0.15191530671408104</v>
      </c>
      <c r="S43" s="25">
        <f t="shared" si="48"/>
        <v>0.11244115376262077</v>
      </c>
      <c r="T43" s="25">
        <f t="shared" si="48"/>
        <v>0.12607503727212319</v>
      </c>
      <c r="U43" s="25">
        <f t="shared" si="48"/>
        <v>0.16768314447506188</v>
      </c>
      <c r="V43" s="25">
        <f t="shared" si="48"/>
        <v>0.1261797062028259</v>
      </c>
      <c r="W43" s="25">
        <f t="shared" si="48"/>
        <v>0.11503559300707451</v>
      </c>
      <c r="X43" s="25">
        <f t="shared" si="48"/>
        <v>8.5995437106423211E-2</v>
      </c>
      <c r="Y43" s="25">
        <f t="shared" ref="Y43:AB43" si="49">+Y6/Y$33*100</f>
        <v>7.8149178286873747E-2</v>
      </c>
      <c r="Z43" s="25">
        <f t="shared" si="49"/>
        <v>7.5681772238724548E-2</v>
      </c>
      <c r="AA43" s="25">
        <f t="shared" si="49"/>
        <v>6.6853580786187861E-2</v>
      </c>
      <c r="AB43" s="25">
        <f t="shared" si="49"/>
        <v>4.9026450793684888E-2</v>
      </c>
      <c r="AC43" s="25">
        <f t="shared" ref="AC43" si="50">+AC6/AC$33*100</f>
        <v>2.9822937917684797E-2</v>
      </c>
      <c r="AD43" s="25">
        <f t="shared" ref="AD43:AE43" si="51">+AD6/AD$33*100</f>
        <v>4.6941971826042705E-2</v>
      </c>
      <c r="AE43" s="25">
        <f t="shared" si="51"/>
        <v>6.5066393405376136E-2</v>
      </c>
      <c r="AF43" s="25">
        <f t="shared" ref="AF43" si="52">+AF6/AF$33*100</f>
        <v>2.5441424000043181E-2</v>
      </c>
    </row>
    <row r="44" spans="1:32" ht="15" customHeight="1" x14ac:dyDescent="0.15">
      <c r="A44" s="3" t="s">
        <v>190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>
        <f t="shared" ref="Q44:X54" si="53">+Q7/Q$33*100</f>
        <v>3.8354139591033808E-2</v>
      </c>
      <c r="R44" s="25">
        <f t="shared" si="53"/>
        <v>7.2394997336686251E-2</v>
      </c>
      <c r="S44" s="25">
        <f t="shared" si="53"/>
        <v>0.12133883437755937</v>
      </c>
      <c r="T44" s="25">
        <f t="shared" si="53"/>
        <v>0.11141833807504976</v>
      </c>
      <c r="U44" s="25">
        <f t="shared" si="53"/>
        <v>5.3051907551012467E-2</v>
      </c>
      <c r="V44" s="25">
        <f t="shared" si="53"/>
        <v>3.8648835980389019E-2</v>
      </c>
      <c r="W44" s="25">
        <f t="shared" si="53"/>
        <v>5.2263315909413133E-2</v>
      </c>
      <c r="X44" s="25">
        <f t="shared" si="53"/>
        <v>5.716092569850878E-2</v>
      </c>
      <c r="Y44" s="25">
        <f t="shared" ref="Y44:AB44" si="54">+Y7/Y$33*100</f>
        <v>6.8776939876382726E-2</v>
      </c>
      <c r="Z44" s="25">
        <f t="shared" si="54"/>
        <v>0.14642926065412806</v>
      </c>
      <c r="AA44" s="25">
        <f t="shared" si="54"/>
        <v>0.28028574946110396</v>
      </c>
      <c r="AB44" s="25">
        <f t="shared" si="54"/>
        <v>0.19081222164653708</v>
      </c>
      <c r="AC44" s="25">
        <f t="shared" ref="AC44" si="55">+AC7/AC$33*100</f>
        <v>0.11442595046791312</v>
      </c>
      <c r="AD44" s="25">
        <f t="shared" ref="AD44:AE44" si="56">+AD7/AD$33*100</f>
        <v>0.14313843777147506</v>
      </c>
      <c r="AE44" s="25">
        <f t="shared" si="56"/>
        <v>0.13849658434362958</v>
      </c>
      <c r="AF44" s="25">
        <f t="shared" ref="AF44" si="57">+AF7/AF$33*100</f>
        <v>0.15976458586165729</v>
      </c>
    </row>
    <row r="45" spans="1:32" ht="15" customHeight="1" x14ac:dyDescent="0.15">
      <c r="A45" s="3" t="s">
        <v>191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>
        <f t="shared" si="53"/>
        <v>4.5442870232393406E-2</v>
      </c>
      <c r="R45" s="25">
        <f t="shared" si="53"/>
        <v>0.10909035434633529</v>
      </c>
      <c r="S45" s="25">
        <f t="shared" si="53"/>
        <v>8.9830908402507792E-2</v>
      </c>
      <c r="T45" s="25">
        <f t="shared" si="53"/>
        <v>6.5048624970795152E-2</v>
      </c>
      <c r="U45" s="25">
        <f t="shared" si="53"/>
        <v>3.1430199238516879E-2</v>
      </c>
      <c r="V45" s="25">
        <f t="shared" si="53"/>
        <v>2.2884179198914549E-2</v>
      </c>
      <c r="W45" s="25">
        <f t="shared" si="53"/>
        <v>2.0295431294804416E-2</v>
      </c>
      <c r="X45" s="25">
        <f t="shared" si="53"/>
        <v>1.4680377425426543E-2</v>
      </c>
      <c r="Y45" s="25">
        <f t="shared" ref="Y45:AB45" si="58">+Y8/Y$33*100</f>
        <v>1.9999771592981337E-2</v>
      </c>
      <c r="Z45" s="25">
        <f t="shared" si="58"/>
        <v>0.23620202128158563</v>
      </c>
      <c r="AA45" s="25">
        <f t="shared" si="58"/>
        <v>0.15343195794802506</v>
      </c>
      <c r="AB45" s="25">
        <f t="shared" si="58"/>
        <v>0.16402552462664732</v>
      </c>
      <c r="AC45" s="25">
        <f t="shared" ref="AC45" si="59">+AC8/AC$33*100</f>
        <v>6.6024498866710662E-2</v>
      </c>
      <c r="AD45" s="25">
        <f t="shared" ref="AD45:AE45" si="60">+AD8/AD$33*100</f>
        <v>0.15195725269079816</v>
      </c>
      <c r="AE45" s="25">
        <f t="shared" si="60"/>
        <v>0.12508063914466105</v>
      </c>
      <c r="AF45" s="25">
        <f t="shared" ref="AF45" si="61">+AF8/AF$33*100</f>
        <v>0.11089690015860408</v>
      </c>
    </row>
    <row r="46" spans="1:32" ht="15" customHeight="1" x14ac:dyDescent="0.15">
      <c r="A46" s="3" t="s">
        <v>117</v>
      </c>
      <c r="B46" s="25">
        <f t="shared" ref="B46:B54" si="62">+B9/$B$33*100</f>
        <v>0</v>
      </c>
      <c r="C46" s="25">
        <f t="shared" ref="C46:D54" si="63">+C9/C$33*100</f>
        <v>0</v>
      </c>
      <c r="D46" s="25">
        <f t="shared" si="63"/>
        <v>0</v>
      </c>
      <c r="E46" s="25">
        <f t="shared" ref="E46:L46" si="64">+E9/E$33*100</f>
        <v>0</v>
      </c>
      <c r="F46" s="25">
        <f t="shared" si="64"/>
        <v>0</v>
      </c>
      <c r="G46" s="25">
        <f t="shared" si="64"/>
        <v>0</v>
      </c>
      <c r="H46" s="25">
        <f t="shared" si="64"/>
        <v>0</v>
      </c>
      <c r="I46" s="25">
        <f t="shared" si="64"/>
        <v>0</v>
      </c>
      <c r="J46" s="25">
        <f t="shared" si="64"/>
        <v>0.90168668520417583</v>
      </c>
      <c r="K46" s="25">
        <f t="shared" si="64"/>
        <v>3.5152194604470575</v>
      </c>
      <c r="L46" s="25">
        <f t="shared" si="64"/>
        <v>3.0268637270205527</v>
      </c>
      <c r="M46" s="25">
        <f t="shared" ref="M46:P54" si="65">+M9/M$33*100</f>
        <v>3.4161589133839589</v>
      </c>
      <c r="N46" s="25">
        <f t="shared" si="65"/>
        <v>3.0175315913807865</v>
      </c>
      <c r="O46" s="25">
        <f t="shared" si="65"/>
        <v>2.6619789445704973</v>
      </c>
      <c r="P46" s="25">
        <f t="shared" si="65"/>
        <v>3.1328591298800252</v>
      </c>
      <c r="Q46" s="25">
        <f t="shared" si="53"/>
        <v>3.022977575773754</v>
      </c>
      <c r="R46" s="25">
        <f t="shared" si="53"/>
        <v>2.8568025125677257</v>
      </c>
      <c r="S46" s="25">
        <f t="shared" si="53"/>
        <v>3.0868944860847973</v>
      </c>
      <c r="T46" s="25">
        <f t="shared" si="53"/>
        <v>2.5407509943359172</v>
      </c>
      <c r="U46" s="25">
        <f t="shared" si="53"/>
        <v>3.164436269941405</v>
      </c>
      <c r="V46" s="25">
        <f t="shared" si="53"/>
        <v>3.0589322482871886</v>
      </c>
      <c r="W46" s="25">
        <f t="shared" si="53"/>
        <v>3.2115666881318456</v>
      </c>
      <c r="X46" s="25">
        <f t="shared" si="53"/>
        <v>3.0367240801287299</v>
      </c>
      <c r="Y46" s="25">
        <f t="shared" ref="Y46:AB46" si="66">+Y9/Y$33*100</f>
        <v>3.1450513873319617</v>
      </c>
      <c r="Z46" s="25">
        <f t="shared" si="66"/>
        <v>3.2217362808625554</v>
      </c>
      <c r="AA46" s="25">
        <f t="shared" si="66"/>
        <v>3.7609814101862531</v>
      </c>
      <c r="AB46" s="25">
        <f t="shared" si="66"/>
        <v>5.4031444042061407</v>
      </c>
      <c r="AC46" s="25">
        <f t="shared" ref="AC46" si="67">+AC9/AC$33*100</f>
        <v>5.1736029400055559</v>
      </c>
      <c r="AD46" s="25">
        <f t="shared" ref="AD46:AE46" si="68">+AD9/AD$33*100</f>
        <v>4.6001124733511549</v>
      </c>
      <c r="AE46" s="25">
        <f t="shared" si="68"/>
        <v>6.0166845059851015</v>
      </c>
      <c r="AF46" s="25">
        <f t="shared" ref="AF46" si="69">+AF9/AF$33*100</f>
        <v>5.4417748541931124</v>
      </c>
    </row>
    <row r="47" spans="1:32" ht="15" customHeight="1" x14ac:dyDescent="0.15">
      <c r="A47" s="3" t="s">
        <v>118</v>
      </c>
      <c r="B47" s="25">
        <f t="shared" si="62"/>
        <v>0</v>
      </c>
      <c r="C47" s="25">
        <f t="shared" si="63"/>
        <v>0</v>
      </c>
      <c r="D47" s="25">
        <f t="shared" si="63"/>
        <v>0</v>
      </c>
      <c r="E47" s="25">
        <f t="shared" ref="E47:L47" si="70">+E10/E$33*100</f>
        <v>0</v>
      </c>
      <c r="F47" s="25">
        <f t="shared" si="70"/>
        <v>0</v>
      </c>
      <c r="G47" s="25">
        <f t="shared" si="70"/>
        <v>0</v>
      </c>
      <c r="H47" s="25">
        <f t="shared" si="70"/>
        <v>0</v>
      </c>
      <c r="I47" s="25">
        <f t="shared" si="70"/>
        <v>0</v>
      </c>
      <c r="J47" s="25">
        <f t="shared" si="70"/>
        <v>0</v>
      </c>
      <c r="K47" s="25">
        <f t="shared" si="70"/>
        <v>0</v>
      </c>
      <c r="L47" s="25">
        <f t="shared" si="70"/>
        <v>0</v>
      </c>
      <c r="M47" s="25">
        <f t="shared" si="65"/>
        <v>0</v>
      </c>
      <c r="N47" s="25">
        <f t="shared" si="65"/>
        <v>0</v>
      </c>
      <c r="O47" s="25">
        <f t="shared" si="65"/>
        <v>9.8299825871688445E-6</v>
      </c>
      <c r="P47" s="25">
        <f t="shared" si="65"/>
        <v>0</v>
      </c>
      <c r="Q47" s="25">
        <f t="shared" si="53"/>
        <v>8.9278723442816132E-6</v>
      </c>
      <c r="R47" s="25">
        <f t="shared" si="53"/>
        <v>9.1350154368058369E-6</v>
      </c>
      <c r="S47" s="25">
        <f t="shared" si="53"/>
        <v>9.3857390452938864E-6</v>
      </c>
      <c r="T47" s="25">
        <f t="shared" si="53"/>
        <v>7.6178270255059322E-6</v>
      </c>
      <c r="U47" s="25">
        <f t="shared" si="53"/>
        <v>9.779153465624417E-6</v>
      </c>
      <c r="V47" s="25">
        <f t="shared" si="53"/>
        <v>0</v>
      </c>
      <c r="W47" s="25">
        <f t="shared" si="53"/>
        <v>0</v>
      </c>
      <c r="X47" s="25">
        <f t="shared" si="53"/>
        <v>0</v>
      </c>
      <c r="Y47" s="25">
        <f t="shared" ref="Y47:AB47" si="71">+Y10/Y$33*100</f>
        <v>0</v>
      </c>
      <c r="Z47" s="25">
        <f t="shared" si="71"/>
        <v>0</v>
      </c>
      <c r="AA47" s="25">
        <f t="shared" si="71"/>
        <v>0</v>
      </c>
      <c r="AB47" s="25">
        <f t="shared" si="71"/>
        <v>0</v>
      </c>
      <c r="AC47" s="25">
        <f t="shared" ref="AC47" si="72">+AC10/AC$33*100</f>
        <v>0</v>
      </c>
      <c r="AD47" s="25">
        <f t="shared" ref="AD47:AE47" si="73">+AD10/AD$33*100</f>
        <v>0</v>
      </c>
      <c r="AE47" s="25">
        <f t="shared" si="73"/>
        <v>0</v>
      </c>
      <c r="AF47" s="25">
        <f t="shared" ref="AF47" si="74">+AF10/AF$33*100</f>
        <v>0</v>
      </c>
    </row>
    <row r="48" spans="1:32" ht="15" customHeight="1" x14ac:dyDescent="0.15">
      <c r="A48" s="3" t="s">
        <v>119</v>
      </c>
      <c r="B48" s="25">
        <f t="shared" si="62"/>
        <v>0</v>
      </c>
      <c r="C48" s="25">
        <f t="shared" si="63"/>
        <v>0</v>
      </c>
      <c r="D48" s="25">
        <f t="shared" si="63"/>
        <v>0</v>
      </c>
      <c r="E48" s="25">
        <f t="shared" ref="E48:L48" si="75">+E11/E$33*100</f>
        <v>0</v>
      </c>
      <c r="F48" s="25">
        <f t="shared" si="75"/>
        <v>0</v>
      </c>
      <c r="G48" s="25">
        <f t="shared" si="75"/>
        <v>0</v>
      </c>
      <c r="H48" s="25">
        <f t="shared" si="75"/>
        <v>0</v>
      </c>
      <c r="I48" s="25">
        <f t="shared" si="75"/>
        <v>0</v>
      </c>
      <c r="J48" s="25">
        <f t="shared" si="75"/>
        <v>0</v>
      </c>
      <c r="K48" s="25">
        <f t="shared" si="75"/>
        <v>0</v>
      </c>
      <c r="L48" s="25">
        <f t="shared" si="75"/>
        <v>0</v>
      </c>
      <c r="M48" s="25">
        <f t="shared" si="65"/>
        <v>0</v>
      </c>
      <c r="N48" s="25">
        <f t="shared" si="65"/>
        <v>0</v>
      </c>
      <c r="O48" s="25">
        <f t="shared" si="65"/>
        <v>9.8299825871688445E-6</v>
      </c>
      <c r="P48" s="25">
        <f t="shared" si="65"/>
        <v>0</v>
      </c>
      <c r="Q48" s="25">
        <f t="shared" si="53"/>
        <v>8.9278723442816132E-6</v>
      </c>
      <c r="R48" s="25">
        <f t="shared" si="53"/>
        <v>9.1350154368058369E-6</v>
      </c>
      <c r="S48" s="25">
        <f t="shared" si="53"/>
        <v>9.3857390452938864E-6</v>
      </c>
      <c r="T48" s="25">
        <f t="shared" si="53"/>
        <v>7.6178270255059322E-6</v>
      </c>
      <c r="U48" s="25">
        <f t="shared" si="53"/>
        <v>9.779153465624417E-6</v>
      </c>
      <c r="V48" s="25">
        <f t="shared" si="53"/>
        <v>0</v>
      </c>
      <c r="W48" s="25">
        <f t="shared" si="53"/>
        <v>0</v>
      </c>
      <c r="X48" s="25">
        <f t="shared" si="53"/>
        <v>0</v>
      </c>
      <c r="Y48" s="25">
        <f t="shared" ref="Y48:AB48" si="76">+Y11/Y$33*100</f>
        <v>0</v>
      </c>
      <c r="Z48" s="25">
        <f t="shared" si="76"/>
        <v>0</v>
      </c>
      <c r="AA48" s="25">
        <f t="shared" si="76"/>
        <v>0</v>
      </c>
      <c r="AB48" s="25">
        <f t="shared" si="76"/>
        <v>0</v>
      </c>
      <c r="AC48" s="25">
        <f t="shared" ref="AC48" si="77">+AC11/AC$33*100</f>
        <v>0</v>
      </c>
      <c r="AD48" s="25">
        <f t="shared" ref="AD48:AE48" si="78">+AD11/AD$33*100</f>
        <v>0</v>
      </c>
      <c r="AE48" s="25">
        <f t="shared" si="78"/>
        <v>0</v>
      </c>
      <c r="AF48" s="25">
        <f t="shared" ref="AF48" si="79">+AF11/AF$33*100</f>
        <v>0</v>
      </c>
    </row>
    <row r="49" spans="1:32" ht="15" customHeight="1" x14ac:dyDescent="0.15">
      <c r="A49" s="3" t="s">
        <v>120</v>
      </c>
      <c r="B49" s="25">
        <f t="shared" si="62"/>
        <v>2.2429656615242766</v>
      </c>
      <c r="C49" s="25">
        <f t="shared" si="63"/>
        <v>1.8511854812077799</v>
      </c>
      <c r="D49" s="25">
        <f t="shared" si="63"/>
        <v>2.1240176054949229</v>
      </c>
      <c r="E49" s="25">
        <f t="shared" ref="E49:L49" si="80">+E12/E$33*100</f>
        <v>1.892914856269396</v>
      </c>
      <c r="F49" s="25">
        <f t="shared" si="80"/>
        <v>1.6341520363090878</v>
      </c>
      <c r="G49" s="25">
        <f t="shared" si="80"/>
        <v>1.8102862014292311</v>
      </c>
      <c r="H49" s="25">
        <f t="shared" si="80"/>
        <v>1.7814870025430771</v>
      </c>
      <c r="I49" s="25">
        <f t="shared" si="80"/>
        <v>1.7561030135878866</v>
      </c>
      <c r="J49" s="25">
        <f t="shared" si="80"/>
        <v>1.5609552199508367</v>
      </c>
      <c r="K49" s="25">
        <f t="shared" si="80"/>
        <v>1.3332309622410252</v>
      </c>
      <c r="L49" s="25">
        <f t="shared" si="80"/>
        <v>1.2032850324528925</v>
      </c>
      <c r="M49" s="25">
        <f t="shared" si="65"/>
        <v>1.2533904100858257</v>
      </c>
      <c r="N49" s="25">
        <f t="shared" si="65"/>
        <v>1.1408807982280635</v>
      </c>
      <c r="O49" s="25">
        <f t="shared" si="65"/>
        <v>0.9936539598413755</v>
      </c>
      <c r="P49" s="25">
        <f t="shared" si="65"/>
        <v>1.1711386253763449</v>
      </c>
      <c r="Q49" s="25">
        <f t="shared" si="53"/>
        <v>0.96196931722399948</v>
      </c>
      <c r="R49" s="25">
        <f t="shared" si="53"/>
        <v>1.0299181804072373</v>
      </c>
      <c r="S49" s="25">
        <f t="shared" si="53"/>
        <v>1.0084976604168283</v>
      </c>
      <c r="T49" s="25">
        <f t="shared" si="53"/>
        <v>0.82161311600891673</v>
      </c>
      <c r="U49" s="25">
        <f t="shared" si="53"/>
        <v>0.87561562215854472</v>
      </c>
      <c r="V49" s="25">
        <f t="shared" si="53"/>
        <v>0.5056466823694663</v>
      </c>
      <c r="W49" s="25">
        <f t="shared" si="53"/>
        <v>0.44808521566499532</v>
      </c>
      <c r="X49" s="25">
        <f t="shared" si="53"/>
        <v>0.33023590676962289</v>
      </c>
      <c r="Y49" s="25">
        <f t="shared" ref="Y49:AB49" si="81">+Y12/Y$33*100</f>
        <v>0.48349612996397118</v>
      </c>
      <c r="Z49" s="25">
        <f t="shared" si="81"/>
        <v>0.41983344159178043</v>
      </c>
      <c r="AA49" s="25">
        <f t="shared" si="81"/>
        <v>0.199706444151726</v>
      </c>
      <c r="AB49" s="25">
        <f t="shared" si="81"/>
        <v>0.27363873579541642</v>
      </c>
      <c r="AC49" s="25">
        <f t="shared" ref="AC49" si="82">+AC12/AC$33*100</f>
        <v>0.29757470774228595</v>
      </c>
      <c r="AD49" s="25">
        <f t="shared" ref="AD49:AE49" si="83">+AD12/AD$33*100</f>
        <v>0.29276829664292403</v>
      </c>
      <c r="AE49" s="25">
        <f t="shared" si="83"/>
        <v>0.48507203261824589</v>
      </c>
      <c r="AF49" s="25">
        <f t="shared" ref="AF49" si="84">+AF12/AF$33*100</f>
        <v>0.2048268534770096</v>
      </c>
    </row>
    <row r="50" spans="1:32" ht="15" customHeight="1" x14ac:dyDescent="0.15">
      <c r="A50" s="3" t="s">
        <v>231</v>
      </c>
      <c r="B50" s="25">
        <f t="shared" si="62"/>
        <v>0</v>
      </c>
      <c r="C50" s="25">
        <f t="shared" si="63"/>
        <v>0</v>
      </c>
      <c r="D50" s="25">
        <f t="shared" si="63"/>
        <v>0</v>
      </c>
      <c r="E50" s="25">
        <f t="shared" ref="E50:L50" si="85">+E13/E$33*100</f>
        <v>0</v>
      </c>
      <c r="F50" s="25">
        <f t="shared" si="85"/>
        <v>0</v>
      </c>
      <c r="G50" s="25">
        <f t="shared" si="85"/>
        <v>0</v>
      </c>
      <c r="H50" s="25">
        <f t="shared" si="85"/>
        <v>0</v>
      </c>
      <c r="I50" s="25">
        <f t="shared" si="85"/>
        <v>0</v>
      </c>
      <c r="J50" s="25">
        <f t="shared" si="85"/>
        <v>0</v>
      </c>
      <c r="K50" s="25">
        <f t="shared" si="85"/>
        <v>0</v>
      </c>
      <c r="L50" s="25">
        <f t="shared" si="85"/>
        <v>0</v>
      </c>
      <c r="M50" s="25">
        <f t="shared" si="65"/>
        <v>0</v>
      </c>
      <c r="N50" s="25">
        <f t="shared" si="65"/>
        <v>0</v>
      </c>
      <c r="O50" s="25">
        <f t="shared" si="65"/>
        <v>0</v>
      </c>
      <c r="P50" s="25">
        <f t="shared" si="65"/>
        <v>0</v>
      </c>
      <c r="Q50" s="25">
        <f t="shared" si="53"/>
        <v>8.9278723442816132E-6</v>
      </c>
      <c r="R50" s="25">
        <f t="shared" si="53"/>
        <v>9.1350154368058369E-6</v>
      </c>
      <c r="S50" s="25">
        <f t="shared" si="53"/>
        <v>9.3857390452938864E-6</v>
      </c>
      <c r="T50" s="25">
        <f t="shared" si="53"/>
        <v>7.6178270255059322E-6</v>
      </c>
      <c r="U50" s="25">
        <f t="shared" si="53"/>
        <v>9.779153465624417E-6</v>
      </c>
      <c r="V50" s="25">
        <f t="shared" si="53"/>
        <v>8.9217072900251658E-6</v>
      </c>
      <c r="W50" s="25">
        <f t="shared" si="53"/>
        <v>0</v>
      </c>
      <c r="X50" s="25">
        <f t="shared" si="53"/>
        <v>0</v>
      </c>
      <c r="Y50" s="25">
        <f t="shared" ref="Y50:AB50" si="86">+Y13/Y$33*100</f>
        <v>0</v>
      </c>
      <c r="Z50" s="25">
        <f t="shared" si="86"/>
        <v>0</v>
      </c>
      <c r="AA50" s="25">
        <f t="shared" si="86"/>
        <v>0</v>
      </c>
      <c r="AB50" s="25">
        <f t="shared" si="86"/>
        <v>0</v>
      </c>
      <c r="AC50" s="25">
        <f t="shared" ref="AC50" si="87">+AC13/AC$33*100</f>
        <v>0</v>
      </c>
      <c r="AD50" s="25">
        <f t="shared" ref="AD50:AE50" si="88">+AD13/AD$33*100</f>
        <v>0</v>
      </c>
      <c r="AE50" s="25">
        <f t="shared" si="88"/>
        <v>0</v>
      </c>
      <c r="AF50" s="25">
        <f t="shared" ref="AF50" si="89">+AF13/AF$33*100</f>
        <v>6.4440212203786887E-2</v>
      </c>
    </row>
    <row r="51" spans="1:32" ht="15" customHeight="1" x14ac:dyDescent="0.15">
      <c r="A51" s="3" t="s">
        <v>121</v>
      </c>
      <c r="B51" s="25">
        <f t="shared" si="62"/>
        <v>0</v>
      </c>
      <c r="C51" s="25">
        <f t="shared" si="63"/>
        <v>0</v>
      </c>
      <c r="D51" s="25">
        <f t="shared" si="63"/>
        <v>0</v>
      </c>
      <c r="E51" s="25">
        <f t="shared" ref="E51:L51" si="90">+E14/E$33*100</f>
        <v>0</v>
      </c>
      <c r="F51" s="25">
        <f t="shared" si="90"/>
        <v>0</v>
      </c>
      <c r="G51" s="25">
        <f t="shared" si="90"/>
        <v>0</v>
      </c>
      <c r="H51" s="25">
        <f t="shared" si="90"/>
        <v>0</v>
      </c>
      <c r="I51" s="25">
        <f t="shared" si="90"/>
        <v>0</v>
      </c>
      <c r="J51" s="25">
        <f t="shared" si="90"/>
        <v>0</v>
      </c>
      <c r="K51" s="25">
        <f t="shared" si="90"/>
        <v>0</v>
      </c>
      <c r="L51" s="25">
        <f t="shared" si="90"/>
        <v>0.77138668104606034</v>
      </c>
      <c r="M51" s="25">
        <f t="shared" si="65"/>
        <v>1.0685929701156203</v>
      </c>
      <c r="N51" s="25">
        <f t="shared" si="65"/>
        <v>0.96818971713069424</v>
      </c>
      <c r="O51" s="25">
        <f t="shared" si="65"/>
        <v>1.0217873700058528</v>
      </c>
      <c r="P51" s="25">
        <f t="shared" si="65"/>
        <v>1.0211827258482269</v>
      </c>
      <c r="Q51" s="25">
        <f t="shared" si="53"/>
        <v>0.95455918317824584</v>
      </c>
      <c r="R51" s="25">
        <f t="shared" si="53"/>
        <v>2.936204066744442</v>
      </c>
      <c r="S51" s="25">
        <f t="shared" si="53"/>
        <v>2.0939302237879303</v>
      </c>
      <c r="T51" s="25">
        <f t="shared" si="53"/>
        <v>0.45588885834140253</v>
      </c>
      <c r="U51" s="25">
        <f t="shared" si="53"/>
        <v>1.0024219051472967</v>
      </c>
      <c r="V51" s="25">
        <f t="shared" si="53"/>
        <v>0.95773635587691142</v>
      </c>
      <c r="W51" s="25">
        <f t="shared" si="53"/>
        <v>0.68686382666369283</v>
      </c>
      <c r="X51" s="25">
        <f t="shared" si="53"/>
        <v>0.74536939794574519</v>
      </c>
      <c r="Y51" s="25">
        <f t="shared" ref="Y51:AB51" si="91">+Y14/Y$33*100</f>
        <v>0.21038929144839405</v>
      </c>
      <c r="Z51" s="25">
        <f t="shared" si="91"/>
        <v>0.21138432892911121</v>
      </c>
      <c r="AA51" s="25">
        <f t="shared" si="91"/>
        <v>0.19875722392190651</v>
      </c>
      <c r="AB51" s="25">
        <f t="shared" si="91"/>
        <v>0.17000702007769064</v>
      </c>
      <c r="AC51" s="25">
        <f t="shared" ref="AC51" si="92">+AC14/AC$33*100</f>
        <v>0.19045630598988975</v>
      </c>
      <c r="AD51" s="25">
        <f t="shared" ref="AD51:AE51" si="93">+AD14/AD$33*100</f>
        <v>0.18762660780714963</v>
      </c>
      <c r="AE51" s="25">
        <f t="shared" si="93"/>
        <v>0.27039809324232444</v>
      </c>
      <c r="AF51" s="25">
        <f t="shared" ref="AF51" si="94">+AF14/AF$33*100</f>
        <v>0.57794674753704889</v>
      </c>
    </row>
    <row r="52" spans="1:32" ht="15" customHeight="1" x14ac:dyDescent="0.15">
      <c r="A52" s="3" t="s">
        <v>122</v>
      </c>
      <c r="B52" s="25">
        <f t="shared" si="62"/>
        <v>0.36071914524704468</v>
      </c>
      <c r="C52" s="25">
        <f t="shared" si="63"/>
        <v>4.372604076097204</v>
      </c>
      <c r="D52" s="25">
        <f t="shared" si="63"/>
        <v>0.40760109341817136</v>
      </c>
      <c r="E52" s="25">
        <f t="shared" ref="E52:L52" si="95">+E15/E$33*100</f>
        <v>5.0291870141700343</v>
      </c>
      <c r="F52" s="25">
        <f t="shared" si="95"/>
        <v>6.4726898214931117</v>
      </c>
      <c r="G52" s="25">
        <f t="shared" si="95"/>
        <v>11.512537256560869</v>
      </c>
      <c r="H52" s="25">
        <f t="shared" si="95"/>
        <v>13.789511781515824</v>
      </c>
      <c r="I52" s="25">
        <f t="shared" si="95"/>
        <v>12.984985447338241</v>
      </c>
      <c r="J52" s="25">
        <f t="shared" si="95"/>
        <v>12.776350216106581</v>
      </c>
      <c r="K52" s="25">
        <f t="shared" si="95"/>
        <v>12.151005991275616</v>
      </c>
      <c r="L52" s="25">
        <f t="shared" si="95"/>
        <v>11.996003803355039</v>
      </c>
      <c r="M52" s="25">
        <f t="shared" si="65"/>
        <v>13.500665612180315</v>
      </c>
      <c r="N52" s="25">
        <f t="shared" si="65"/>
        <v>10.210499629684417</v>
      </c>
      <c r="O52" s="25">
        <f t="shared" si="65"/>
        <v>6.3570202491743304</v>
      </c>
      <c r="P52" s="25">
        <f t="shared" si="65"/>
        <v>4.8633355068736082</v>
      </c>
      <c r="Q52" s="25">
        <f t="shared" si="53"/>
        <v>2.4717528814931189</v>
      </c>
      <c r="R52" s="25">
        <f t="shared" si="53"/>
        <v>0.25587178238493147</v>
      </c>
      <c r="S52" s="25">
        <f t="shared" si="53"/>
        <v>0.197175605863534</v>
      </c>
      <c r="T52" s="25">
        <f t="shared" si="53"/>
        <v>0.28553901039703883</v>
      </c>
      <c r="U52" s="25">
        <f t="shared" si="53"/>
        <v>0.97503049629008265</v>
      </c>
      <c r="V52" s="25">
        <f t="shared" si="53"/>
        <v>1.1986402961221709</v>
      </c>
      <c r="W52" s="25">
        <f t="shared" si="53"/>
        <v>3.8049476752254332</v>
      </c>
      <c r="X52" s="25">
        <f t="shared" si="53"/>
        <v>5.8230288667211365</v>
      </c>
      <c r="Y52" s="25">
        <f t="shared" ref="Y52:AB52" si="96">+Y15/Y$33*100</f>
        <v>5.4905743879659328</v>
      </c>
      <c r="Z52" s="25">
        <f t="shared" si="96"/>
        <v>5.8249415565286089</v>
      </c>
      <c r="AA52" s="25">
        <f t="shared" si="96"/>
        <v>5.7660382860385937</v>
      </c>
      <c r="AB52" s="25">
        <f t="shared" si="96"/>
        <v>4.870136951917166</v>
      </c>
      <c r="AC52" s="25">
        <f t="shared" ref="AC52" si="97">+AC15/AC$33*100</f>
        <v>0.3649439371232322</v>
      </c>
      <c r="AD52" s="25">
        <f t="shared" ref="AD52:AE52" si="98">+AD15/AD$33*100</f>
        <v>3.0657204707819501</v>
      </c>
      <c r="AE52" s="25">
        <f t="shared" si="98"/>
        <v>1.176839939024247</v>
      </c>
      <c r="AF52" s="25">
        <f t="shared" ref="AF52" si="99">+AF15/AF$33*100</f>
        <v>3.4511363626140614</v>
      </c>
    </row>
    <row r="53" spans="1:32" ht="15" customHeight="1" x14ac:dyDescent="0.15">
      <c r="A53" s="3" t="s">
        <v>123</v>
      </c>
      <c r="B53" s="25">
        <f t="shared" si="62"/>
        <v>0</v>
      </c>
      <c r="C53" s="25">
        <f t="shared" si="63"/>
        <v>3.997703038011831</v>
      </c>
      <c r="D53" s="25">
        <f t="shared" si="63"/>
        <v>0</v>
      </c>
      <c r="E53" s="25">
        <f t="shared" ref="E53:L53" si="100">+E16/E$33*100</f>
        <v>4.575472265843497</v>
      </c>
      <c r="F53" s="25">
        <f t="shared" si="100"/>
        <v>0</v>
      </c>
      <c r="G53" s="25">
        <f t="shared" si="100"/>
        <v>0</v>
      </c>
      <c r="H53" s="25">
        <f t="shared" si="100"/>
        <v>0</v>
      </c>
      <c r="I53" s="25">
        <f t="shared" si="100"/>
        <v>0</v>
      </c>
      <c r="J53" s="25">
        <f t="shared" si="100"/>
        <v>11.544607470442701</v>
      </c>
      <c r="K53" s="25">
        <f t="shared" si="100"/>
        <v>10.828510602159636</v>
      </c>
      <c r="L53" s="25">
        <f t="shared" si="100"/>
        <v>10.554705233907551</v>
      </c>
      <c r="M53" s="25">
        <f t="shared" si="65"/>
        <v>11.828643381509393</v>
      </c>
      <c r="N53" s="25">
        <f t="shared" si="65"/>
        <v>8.8817664775492133</v>
      </c>
      <c r="O53" s="25">
        <f t="shared" si="65"/>
        <v>4.921233332527275</v>
      </c>
      <c r="P53" s="25">
        <f t="shared" si="65"/>
        <v>3.374936922744836</v>
      </c>
      <c r="Q53" s="25">
        <f t="shared" si="53"/>
        <v>1.2848190369379111</v>
      </c>
      <c r="R53" s="25">
        <f t="shared" si="53"/>
        <v>0</v>
      </c>
      <c r="S53" s="25">
        <f t="shared" si="53"/>
        <v>0</v>
      </c>
      <c r="T53" s="25">
        <f t="shared" si="53"/>
        <v>0</v>
      </c>
      <c r="U53" s="25">
        <f t="shared" si="53"/>
        <v>0</v>
      </c>
      <c r="V53" s="25">
        <f t="shared" si="53"/>
        <v>0</v>
      </c>
      <c r="W53" s="25">
        <f t="shared" si="53"/>
        <v>2.302766737373835</v>
      </c>
      <c r="X53" s="25">
        <f t="shared" si="53"/>
        <v>3.739422393382398</v>
      </c>
      <c r="Y53" s="25">
        <f t="shared" ref="Y53:AB53" si="101">+Y16/Y$33*100</f>
        <v>3.7721796664710108</v>
      </c>
      <c r="Z53" s="25">
        <f t="shared" si="101"/>
        <v>4.2538402331556373</v>
      </c>
      <c r="AA53" s="25">
        <f t="shared" si="101"/>
        <v>4.0814761285825112</v>
      </c>
      <c r="AB53" s="25">
        <f t="shared" si="101"/>
        <v>3.5249296649959865</v>
      </c>
      <c r="AC53" s="25">
        <f t="shared" ref="AC53" si="102">+AC16/AC$33*100</f>
        <v>0</v>
      </c>
      <c r="AD53" s="25">
        <f t="shared" ref="AD53:AE53" si="103">+AD16/AD$33*100</f>
        <v>2.2641526550246911</v>
      </c>
      <c r="AE53" s="25">
        <f t="shared" si="103"/>
        <v>0</v>
      </c>
      <c r="AF53" s="25">
        <f t="shared" ref="AF53" si="104">+AF16/AF$33*100</f>
        <v>1.8265017232336516</v>
      </c>
    </row>
    <row r="54" spans="1:32" ht="15" customHeight="1" x14ac:dyDescent="0.15">
      <c r="A54" s="3" t="s">
        <v>124</v>
      </c>
      <c r="B54" s="25">
        <f t="shared" si="62"/>
        <v>0.36071914524704468</v>
      </c>
      <c r="C54" s="25">
        <f t="shared" si="63"/>
        <v>0.37490103808537317</v>
      </c>
      <c r="D54" s="25">
        <f t="shared" si="63"/>
        <v>0.40760109341817136</v>
      </c>
      <c r="E54" s="25">
        <f t="shared" ref="E54:L54" si="105">+E17/E$33*100</f>
        <v>0.4537147483265373</v>
      </c>
      <c r="F54" s="25">
        <f t="shared" si="105"/>
        <v>0</v>
      </c>
      <c r="G54" s="25">
        <f t="shared" si="105"/>
        <v>0</v>
      </c>
      <c r="H54" s="25">
        <f t="shared" si="105"/>
        <v>0</v>
      </c>
      <c r="I54" s="25">
        <f t="shared" si="105"/>
        <v>0</v>
      </c>
      <c r="J54" s="25">
        <f t="shared" si="105"/>
        <v>1.2281782970466524</v>
      </c>
      <c r="K54" s="25">
        <f t="shared" si="105"/>
        <v>1.3224953891159814</v>
      </c>
      <c r="L54" s="25">
        <f t="shared" si="105"/>
        <v>1.4412985694474885</v>
      </c>
      <c r="M54" s="25">
        <f t="shared" si="65"/>
        <v>1.6720222306709216</v>
      </c>
      <c r="N54" s="25">
        <f t="shared" si="65"/>
        <v>1.3287331521352042</v>
      </c>
      <c r="O54" s="25">
        <f t="shared" si="65"/>
        <v>1.4357869166470558</v>
      </c>
      <c r="P54" s="25">
        <f t="shared" si="65"/>
        <v>1.4883985841287721</v>
      </c>
      <c r="Q54" s="25">
        <f t="shared" si="53"/>
        <v>1.1869338445552076</v>
      </c>
      <c r="R54" s="25">
        <f t="shared" si="53"/>
        <v>0.25587178238493147</v>
      </c>
      <c r="S54" s="25">
        <f t="shared" si="53"/>
        <v>0.197175605863534</v>
      </c>
      <c r="T54" s="25">
        <f t="shared" si="53"/>
        <v>0.28553901039703883</v>
      </c>
      <c r="U54" s="25">
        <f t="shared" si="53"/>
        <v>0.97503049629008265</v>
      </c>
      <c r="V54" s="25">
        <f t="shared" si="53"/>
        <v>1.1986402961221709</v>
      </c>
      <c r="W54" s="25">
        <f t="shared" si="53"/>
        <v>1.5021809378515987</v>
      </c>
      <c r="X54" s="25">
        <f t="shared" si="53"/>
        <v>1.5102914617455041</v>
      </c>
      <c r="Y54" s="25">
        <f t="shared" ref="Y54:AB54" si="106">+Y17/Y$33*100</f>
        <v>1.718394721494922</v>
      </c>
      <c r="Z54" s="25">
        <f t="shared" si="106"/>
        <v>1.5711013233729711</v>
      </c>
      <c r="AA54" s="25">
        <f t="shared" si="106"/>
        <v>1.6558862143132351</v>
      </c>
      <c r="AB54" s="25">
        <f t="shared" si="106"/>
        <v>1.3309540460076832</v>
      </c>
      <c r="AC54" s="25">
        <f t="shared" ref="AC54" si="107">+AC17/AC$33*100</f>
        <v>0.35589354688597569</v>
      </c>
      <c r="AD54" s="25">
        <f t="shared" ref="AD54:AE54" si="108">+AD17/AD$33*100</f>
        <v>0.71659191618051032</v>
      </c>
      <c r="AE54" s="25">
        <f t="shared" si="108"/>
        <v>0.22626471390967268</v>
      </c>
      <c r="AF54" s="25">
        <f t="shared" ref="AF54" si="109">+AF17/AF$33*100</f>
        <v>1.0934324601263254</v>
      </c>
    </row>
    <row r="55" spans="1:32" ht="15" customHeight="1" x14ac:dyDescent="0.15">
      <c r="A55" s="3" t="s">
        <v>211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>
        <f t="shared" ref="X55:AB69" si="110">+X18/X$33*100</f>
        <v>0.57331501159323373</v>
      </c>
      <c r="Y55" s="25">
        <f t="shared" si="110"/>
        <v>0</v>
      </c>
      <c r="Z55" s="25">
        <f t="shared" si="110"/>
        <v>0</v>
      </c>
      <c r="AA55" s="25">
        <f t="shared" si="110"/>
        <v>2.8675943142847302E-2</v>
      </c>
      <c r="AB55" s="25">
        <f t="shared" si="110"/>
        <v>1.4253240913496E-2</v>
      </c>
      <c r="AC55" s="25">
        <f t="shared" ref="AC55" si="111">+AC18/AC$33*100</f>
        <v>9.0503902372564664E-3</v>
      </c>
      <c r="AD55" s="25">
        <f t="shared" ref="AD55:AE55" si="112">+AD18/AD$33*100</f>
        <v>8.4975899576748934E-2</v>
      </c>
      <c r="AE55" s="25">
        <f t="shared" si="112"/>
        <v>0.95057522511457404</v>
      </c>
      <c r="AF55" s="25">
        <f t="shared" ref="AF55" si="113">+AF18/AF$33*100</f>
        <v>0.53120217925408408</v>
      </c>
    </row>
    <row r="56" spans="1:32" ht="15" customHeight="1" x14ac:dyDescent="0.15">
      <c r="A56" s="3" t="s">
        <v>125</v>
      </c>
      <c r="B56" s="25">
        <f t="shared" ref="B56:B67" si="114">+B19/$B$33*100</f>
        <v>6.7365654741189981E-2</v>
      </c>
      <c r="C56" s="25">
        <f t="shared" ref="C56:D67" si="115">+C19/C$33*100</f>
        <v>5.9620919036201703E-2</v>
      </c>
      <c r="D56" s="25">
        <f t="shared" si="115"/>
        <v>8.139966541225746E-2</v>
      </c>
      <c r="E56" s="25">
        <f t="shared" ref="E56:L56" si="116">+E19/E$33*100</f>
        <v>7.3710276046124026E-2</v>
      </c>
      <c r="F56" s="25">
        <f t="shared" si="116"/>
        <v>7.5343276325847836E-2</v>
      </c>
      <c r="G56" s="25">
        <f t="shared" si="116"/>
        <v>7.629885332136388E-2</v>
      </c>
      <c r="H56" s="25">
        <f t="shared" si="116"/>
        <v>7.2036644905571837E-2</v>
      </c>
      <c r="I56" s="25">
        <f t="shared" si="116"/>
        <v>7.8078152512657914E-2</v>
      </c>
      <c r="J56" s="25">
        <f t="shared" si="116"/>
        <v>8.0532775758517638E-2</v>
      </c>
      <c r="K56" s="25">
        <f t="shared" si="116"/>
        <v>7.6644403558005517E-2</v>
      </c>
      <c r="L56" s="25">
        <f t="shared" si="116"/>
        <v>6.9672132807907475E-2</v>
      </c>
      <c r="M56" s="25">
        <f t="shared" ref="M56:W56" si="117">+M19/M$33*100</f>
        <v>6.3557372888025293E-2</v>
      </c>
      <c r="N56" s="25">
        <f t="shared" si="117"/>
        <v>5.7019136375250461E-2</v>
      </c>
      <c r="O56" s="25">
        <f t="shared" si="117"/>
        <v>5.4910282731925171E-2</v>
      </c>
      <c r="P56" s="25">
        <f t="shared" si="117"/>
        <v>6.1703901732835076E-2</v>
      </c>
      <c r="Q56" s="25">
        <f t="shared" si="117"/>
        <v>5.1406688958373532E-2</v>
      </c>
      <c r="R56" s="25">
        <f t="shared" si="117"/>
        <v>5.1713322387757839E-2</v>
      </c>
      <c r="S56" s="25">
        <f t="shared" si="117"/>
        <v>5.9289713549121478E-2</v>
      </c>
      <c r="T56" s="25">
        <f t="shared" si="117"/>
        <v>4.9393990433380469E-2</v>
      </c>
      <c r="U56" s="25">
        <f t="shared" si="117"/>
        <v>5.6807102481812248E-2</v>
      </c>
      <c r="V56" s="25">
        <f t="shared" si="117"/>
        <v>4.9435180094029439E-2</v>
      </c>
      <c r="W56" s="25">
        <f t="shared" si="117"/>
        <v>4.7571815378945163E-2</v>
      </c>
      <c r="X56" s="25">
        <f t="shared" si="110"/>
        <v>4.5755960047234881E-2</v>
      </c>
      <c r="Y56" s="25">
        <f t="shared" si="110"/>
        <v>4.5747471878801571E-2</v>
      </c>
      <c r="Z56" s="25">
        <f t="shared" si="110"/>
        <v>4.2867809658733817E-2</v>
      </c>
      <c r="AA56" s="25">
        <f t="shared" si="110"/>
        <v>3.6820252714698666E-2</v>
      </c>
      <c r="AB56" s="25">
        <f t="shared" si="110"/>
        <v>3.3506441558859928E-2</v>
      </c>
      <c r="AC56" s="25">
        <f t="shared" ref="AC56" si="118">+AC19/AC$33*100</f>
        <v>3.3618262855889119E-2</v>
      </c>
      <c r="AD56" s="25">
        <f t="shared" ref="AD56:AE56" si="119">+AD19/AD$33*100</f>
        <v>2.7527194630129904E-2</v>
      </c>
      <c r="AE56" s="25">
        <f t="shared" si="119"/>
        <v>3.4160797347443719E-2</v>
      </c>
      <c r="AF56" s="25">
        <f t="shared" ref="AF56" si="120">+AF19/AF$33*100</f>
        <v>3.5166381335278926E-2</v>
      </c>
    </row>
    <row r="57" spans="1:32" ht="15" customHeight="1" x14ac:dyDescent="0.15">
      <c r="A57" s="3" t="s">
        <v>126</v>
      </c>
      <c r="B57" s="25">
        <f t="shared" si="114"/>
        <v>0.39272871120003161</v>
      </c>
      <c r="C57" s="25">
        <f t="shared" si="115"/>
        <v>0.29657735981653438</v>
      </c>
      <c r="D57" s="25">
        <f t="shared" si="115"/>
        <v>0.87787678433583205</v>
      </c>
      <c r="E57" s="25">
        <f t="shared" ref="E57:L57" si="121">+E20/E$33*100</f>
        <v>0.35863127948395207</v>
      </c>
      <c r="F57" s="25">
        <f t="shared" si="121"/>
        <v>0.47617615920729001</v>
      </c>
      <c r="G57" s="25">
        <f t="shared" si="121"/>
        <v>0.55435825069346445</v>
      </c>
      <c r="H57" s="25">
        <f t="shared" si="121"/>
        <v>0.56224367190676527</v>
      </c>
      <c r="I57" s="25">
        <f t="shared" si="121"/>
        <v>1.6676454241340617</v>
      </c>
      <c r="J57" s="25">
        <f t="shared" si="121"/>
        <v>1.3419079709269315</v>
      </c>
      <c r="K57" s="25">
        <f t="shared" si="121"/>
        <v>2.4676529481591229</v>
      </c>
      <c r="L57" s="25">
        <f t="shared" si="121"/>
        <v>4.7234546034248828</v>
      </c>
      <c r="M57" s="25">
        <f t="shared" ref="M57:W57" si="122">+M20/M$33*100</f>
        <v>3.1175035497468899</v>
      </c>
      <c r="N57" s="25">
        <f t="shared" si="122"/>
        <v>1.7979556189101515</v>
      </c>
      <c r="O57" s="25">
        <f t="shared" si="122"/>
        <v>0.58072588130217384</v>
      </c>
      <c r="P57" s="25">
        <f t="shared" si="122"/>
        <v>0.50770170477577781</v>
      </c>
      <c r="Q57" s="25">
        <f t="shared" si="122"/>
        <v>0.50337129851528584</v>
      </c>
      <c r="R57" s="25">
        <f t="shared" si="122"/>
        <v>0.46531941632001567</v>
      </c>
      <c r="S57" s="25">
        <f t="shared" si="122"/>
        <v>0.45925359722527526</v>
      </c>
      <c r="T57" s="25">
        <f t="shared" si="122"/>
        <v>0.49375707648519251</v>
      </c>
      <c r="U57" s="25">
        <f t="shared" si="122"/>
        <v>0.78008307195285975</v>
      </c>
      <c r="V57" s="25">
        <f t="shared" si="122"/>
        <v>0.56271884390375726</v>
      </c>
      <c r="W57" s="25">
        <f t="shared" si="122"/>
        <v>0.69434207850925878</v>
      </c>
      <c r="X57" s="25">
        <f t="shared" si="110"/>
        <v>0.67869979762310351</v>
      </c>
      <c r="Y57" s="25">
        <f t="shared" si="110"/>
        <v>0.85542203812490669</v>
      </c>
      <c r="Z57" s="25">
        <f t="shared" si="110"/>
        <v>0.89533847675537881</v>
      </c>
      <c r="AA57" s="25">
        <f t="shared" si="110"/>
        <v>0.99328303288772812</v>
      </c>
      <c r="AB57" s="25">
        <f t="shared" si="110"/>
        <v>0.88946431303908968</v>
      </c>
      <c r="AC57" s="25">
        <f t="shared" ref="AC57" si="123">+AC20/AC$33*100</f>
        <v>0.9670381779609285</v>
      </c>
      <c r="AD57" s="25">
        <f t="shared" ref="AD57:AE57" si="124">+AD20/AD$33*100</f>
        <v>0.8653592265438298</v>
      </c>
      <c r="AE57" s="25">
        <f t="shared" si="124"/>
        <v>1.3080922892842819</v>
      </c>
      <c r="AF57" s="25">
        <f t="shared" ref="AF57" si="125">+AF20/AF$33*100</f>
        <v>0.88067090510474799</v>
      </c>
    </row>
    <row r="58" spans="1:32" ht="15" customHeight="1" x14ac:dyDescent="0.15">
      <c r="A58" s="3" t="s">
        <v>127</v>
      </c>
      <c r="B58" s="25">
        <f t="shared" si="114"/>
        <v>0.80292537119016005</v>
      </c>
      <c r="C58" s="25">
        <f t="shared" si="115"/>
        <v>0.65239970381032297</v>
      </c>
      <c r="D58" s="25">
        <f t="shared" si="115"/>
        <v>0.83494933683252315</v>
      </c>
      <c r="E58" s="25">
        <f t="shared" ref="E58:L58" si="126">+E21/E$33*100</f>
        <v>0.91021675356784715</v>
      </c>
      <c r="F58" s="25">
        <f t="shared" si="126"/>
        <v>0.92178769162863139</v>
      </c>
      <c r="G58" s="25">
        <f t="shared" si="126"/>
        <v>1.1567148997180934</v>
      </c>
      <c r="H58" s="25">
        <f t="shared" si="126"/>
        <v>1.0916931985831391</v>
      </c>
      <c r="I58" s="25">
        <f t="shared" si="126"/>
        <v>1.1235174446040752</v>
      </c>
      <c r="J58" s="25">
        <f t="shared" si="126"/>
        <v>1.1331382154160263</v>
      </c>
      <c r="K58" s="25">
        <f t="shared" si="126"/>
        <v>1.0487494340667858</v>
      </c>
      <c r="L58" s="25">
        <f t="shared" si="126"/>
        <v>0.92685509776380715</v>
      </c>
      <c r="M58" s="25">
        <f t="shared" ref="M58:W58" si="127">+M21/M$33*100</f>
        <v>0.98016242932373576</v>
      </c>
      <c r="N58" s="25">
        <f t="shared" si="127"/>
        <v>0.94406317130594641</v>
      </c>
      <c r="O58" s="25">
        <f t="shared" si="127"/>
        <v>0.95908191108230267</v>
      </c>
      <c r="P58" s="25">
        <f t="shared" si="127"/>
        <v>1.0513250256852829</v>
      </c>
      <c r="Q58" s="25">
        <f t="shared" si="127"/>
        <v>0.85441523909243888</v>
      </c>
      <c r="R58" s="25">
        <f t="shared" si="127"/>
        <v>0.99598159805950348</v>
      </c>
      <c r="S58" s="25">
        <f t="shared" si="127"/>
        <v>1.0971178084824931</v>
      </c>
      <c r="T58" s="25">
        <f t="shared" si="127"/>
        <v>0.73826647052285643</v>
      </c>
      <c r="U58" s="25">
        <f t="shared" si="127"/>
        <v>0.9709917059087797</v>
      </c>
      <c r="V58" s="25">
        <f t="shared" si="127"/>
        <v>0.849444672790586</v>
      </c>
      <c r="W58" s="25">
        <f t="shared" si="127"/>
        <v>0.70772223802215339</v>
      </c>
      <c r="X58" s="25">
        <f t="shared" si="110"/>
        <v>0.66268566526471184</v>
      </c>
      <c r="Y58" s="25">
        <f t="shared" si="110"/>
        <v>0.66000190087494048</v>
      </c>
      <c r="Z58" s="25">
        <f t="shared" si="110"/>
        <v>0.58956890449440125</v>
      </c>
      <c r="AA58" s="25">
        <f t="shared" si="110"/>
        <v>0.54847843319430745</v>
      </c>
      <c r="AB58" s="25">
        <f t="shared" si="110"/>
        <v>0.44796619087631506</v>
      </c>
      <c r="AC58" s="25">
        <f t="shared" ref="AC58" si="128">+AC21/AC$33*100</f>
        <v>0.45505857539957073</v>
      </c>
      <c r="AD58" s="25">
        <f t="shared" ref="AD58:AE58" si="129">+AD21/AD$33*100</f>
        <v>0.40176914647627748</v>
      </c>
      <c r="AE58" s="25">
        <f t="shared" si="129"/>
        <v>0.42100289741139052</v>
      </c>
      <c r="AF58" s="25">
        <f t="shared" ref="AF58" si="130">+AF21/AF$33*100</f>
        <v>0.39554757087478737</v>
      </c>
    </row>
    <row r="59" spans="1:32" ht="15" customHeight="1" x14ac:dyDescent="0.15">
      <c r="A59" s="4" t="s">
        <v>128</v>
      </c>
      <c r="B59" s="25">
        <f t="shared" si="114"/>
        <v>0.17194824504890951</v>
      </c>
      <c r="C59" s="25">
        <f t="shared" si="115"/>
        <v>0.13980077567109364</v>
      </c>
      <c r="D59" s="25">
        <f t="shared" si="115"/>
        <v>0.16358554781175502</v>
      </c>
      <c r="E59" s="25">
        <f t="shared" ref="E59:L59" si="131">+E22/E$33*100</f>
        <v>0.19173793703713321</v>
      </c>
      <c r="F59" s="25">
        <f t="shared" si="131"/>
        <v>0.23342470310156119</v>
      </c>
      <c r="G59" s="25">
        <f t="shared" si="131"/>
        <v>0.2800337125456524</v>
      </c>
      <c r="H59" s="25">
        <f t="shared" si="131"/>
        <v>0.27359275171337705</v>
      </c>
      <c r="I59" s="25">
        <f t="shared" si="131"/>
        <v>0.28844348009293114</v>
      </c>
      <c r="J59" s="25">
        <f t="shared" si="131"/>
        <v>0.29422147036119389</v>
      </c>
      <c r="K59" s="25">
        <f t="shared" si="131"/>
        <v>0.27916953980883313</v>
      </c>
      <c r="L59" s="25">
        <f t="shared" si="131"/>
        <v>0.29333395993351014</v>
      </c>
      <c r="M59" s="25">
        <f t="shared" ref="M59:W59" si="132">+M22/M$33*100</f>
        <v>0.25554852318336646</v>
      </c>
      <c r="N59" s="25">
        <f t="shared" si="132"/>
        <v>0.15628463147996238</v>
      </c>
      <c r="O59" s="25">
        <f t="shared" si="132"/>
        <v>0.1514505417205104</v>
      </c>
      <c r="P59" s="25">
        <f t="shared" si="132"/>
        <v>0.1634954285199661</v>
      </c>
      <c r="Q59" s="25">
        <f t="shared" si="132"/>
        <v>0.14498864687113339</v>
      </c>
      <c r="R59" s="25">
        <f t="shared" si="132"/>
        <v>0.1516595262818505</v>
      </c>
      <c r="S59" s="25">
        <f t="shared" si="132"/>
        <v>0.15058479724269513</v>
      </c>
      <c r="T59" s="25">
        <f t="shared" si="132"/>
        <v>0.11922661077619334</v>
      </c>
      <c r="U59" s="25">
        <f t="shared" si="132"/>
        <v>0.14870180759828491</v>
      </c>
      <c r="V59" s="25">
        <f t="shared" si="132"/>
        <v>0.13729615348619725</v>
      </c>
      <c r="W59" s="25">
        <f t="shared" si="132"/>
        <v>0.14015388684719998</v>
      </c>
      <c r="X59" s="25">
        <f t="shared" si="110"/>
        <v>0.13726788014170466</v>
      </c>
      <c r="Y59" s="25">
        <f t="shared" si="110"/>
        <v>0.14570857661748271</v>
      </c>
      <c r="Z59" s="25">
        <f t="shared" si="110"/>
        <v>0.15111975575100045</v>
      </c>
      <c r="AA59" s="25">
        <f t="shared" si="110"/>
        <v>0.14462319421530004</v>
      </c>
      <c r="AB59" s="25">
        <f t="shared" si="110"/>
        <v>0.13210464076799383</v>
      </c>
      <c r="AC59" s="25">
        <f t="shared" ref="AC59" si="133">+AC22/AC$33*100</f>
        <v>0.13537543637389879</v>
      </c>
      <c r="AD59" s="25">
        <f t="shared" ref="AD59:AE59" si="134">+AD22/AD$33*100</f>
        <v>0.1145851078471912</v>
      </c>
      <c r="AE59" s="25">
        <f t="shared" si="134"/>
        <v>0.14693564664620656</v>
      </c>
      <c r="AF59" s="25">
        <f t="shared" ref="AF59" si="135">+AF22/AF$33*100</f>
        <v>0.1348989225179093</v>
      </c>
    </row>
    <row r="60" spans="1:32" ht="15" customHeight="1" x14ac:dyDescent="0.15">
      <c r="A60" s="3" t="s">
        <v>129</v>
      </c>
      <c r="B60" s="25">
        <f t="shared" si="114"/>
        <v>7.5096122490539319</v>
      </c>
      <c r="C60" s="25">
        <f t="shared" si="115"/>
        <v>6.4022646315902998</v>
      </c>
      <c r="D60" s="25">
        <f t="shared" si="115"/>
        <v>7.8254535390968023</v>
      </c>
      <c r="E60" s="25">
        <f t="shared" ref="E60:L60" si="136">+E23/E$33*100</f>
        <v>7.9109446077030912</v>
      </c>
      <c r="F60" s="25">
        <f t="shared" si="136"/>
        <v>6.6210350904688644</v>
      </c>
      <c r="G60" s="25">
        <f t="shared" si="136"/>
        <v>4.7652231195729744</v>
      </c>
      <c r="H60" s="25">
        <f t="shared" si="136"/>
        <v>4.5883584266783677</v>
      </c>
      <c r="I60" s="25">
        <f t="shared" si="136"/>
        <v>4.1245928067046158</v>
      </c>
      <c r="J60" s="25">
        <f t="shared" si="136"/>
        <v>4.068188377307342</v>
      </c>
      <c r="K60" s="25">
        <f t="shared" si="136"/>
        <v>5.5179841495177424</v>
      </c>
      <c r="L60" s="25">
        <f t="shared" si="136"/>
        <v>7.3721907819281496</v>
      </c>
      <c r="M60" s="25">
        <f t="shared" ref="M60:W60" si="137">+M23/M$33*100</f>
        <v>4.5589501838331064</v>
      </c>
      <c r="N60" s="25">
        <f t="shared" si="137"/>
        <v>5.4529579673136102</v>
      </c>
      <c r="O60" s="25">
        <f t="shared" si="137"/>
        <v>4.0691114619759565</v>
      </c>
      <c r="P60" s="25">
        <f t="shared" si="137"/>
        <v>6.0074359174909677</v>
      </c>
      <c r="Q60" s="25">
        <f t="shared" si="137"/>
        <v>4.2762990790810393</v>
      </c>
      <c r="R60" s="25">
        <f t="shared" si="137"/>
        <v>4.952064463246133</v>
      </c>
      <c r="S60" s="25">
        <f t="shared" si="137"/>
        <v>3.8632640484334164</v>
      </c>
      <c r="T60" s="25">
        <f t="shared" si="137"/>
        <v>7.7637541200065234</v>
      </c>
      <c r="U60" s="25">
        <f t="shared" si="137"/>
        <v>8.3656941820099959</v>
      </c>
      <c r="V60" s="25">
        <f t="shared" si="137"/>
        <v>13.849987023376748</v>
      </c>
      <c r="W60" s="25">
        <f t="shared" si="137"/>
        <v>11.26205023640002</v>
      </c>
      <c r="X60" s="25">
        <f t="shared" si="110"/>
        <v>11.290299019690124</v>
      </c>
      <c r="Y60" s="25">
        <f t="shared" si="110"/>
        <v>10.364968932398224</v>
      </c>
      <c r="Z60" s="25">
        <f t="shared" si="110"/>
        <v>12.021621914695205</v>
      </c>
      <c r="AA60" s="25">
        <f t="shared" si="110"/>
        <v>11.047566090170417</v>
      </c>
      <c r="AB60" s="25">
        <f t="shared" si="110"/>
        <v>8.9925198589004651</v>
      </c>
      <c r="AC60" s="25">
        <f t="shared" ref="AC60" si="138">+AC23/AC$33*100</f>
        <v>10.607897814635976</v>
      </c>
      <c r="AD60" s="25">
        <f t="shared" ref="AD60:AE60" si="139">+AD23/AD$33*100</f>
        <v>10.441595836686552</v>
      </c>
      <c r="AE60" s="25">
        <f t="shared" si="139"/>
        <v>10.396125068596781</v>
      </c>
      <c r="AF60" s="25">
        <f t="shared" ref="AF60" si="140">+AF23/AF$33*100</f>
        <v>12.26646383098546</v>
      </c>
    </row>
    <row r="61" spans="1:32" ht="15" customHeight="1" x14ac:dyDescent="0.15">
      <c r="A61" s="3" t="s">
        <v>130</v>
      </c>
      <c r="B61" s="25">
        <f t="shared" si="114"/>
        <v>6.6511916247488418</v>
      </c>
      <c r="C61" s="25">
        <f t="shared" si="115"/>
        <v>4.9232194168474974</v>
      </c>
      <c r="D61" s="25">
        <f t="shared" si="115"/>
        <v>4.1284516072306277</v>
      </c>
      <c r="E61" s="25">
        <f t="shared" ref="E61:L61" si="141">+E24/E$33*100</f>
        <v>4.4840122309901167</v>
      </c>
      <c r="F61" s="25">
        <f t="shared" si="141"/>
        <v>4.5214153891424562</v>
      </c>
      <c r="G61" s="25">
        <f t="shared" si="141"/>
        <v>5.6073134265702649</v>
      </c>
      <c r="H61" s="25">
        <f t="shared" si="141"/>
        <v>9.6627570665919293</v>
      </c>
      <c r="I61" s="25">
        <f t="shared" si="141"/>
        <v>7.0746170690853409</v>
      </c>
      <c r="J61" s="25">
        <f t="shared" si="141"/>
        <v>5.9242086537921157</v>
      </c>
      <c r="K61" s="25">
        <f t="shared" si="141"/>
        <v>4.8433616271111388</v>
      </c>
      <c r="L61" s="25">
        <f t="shared" si="141"/>
        <v>3.6327854227950938</v>
      </c>
      <c r="M61" s="25">
        <f t="shared" ref="M61:W61" si="142">+M24/M$33*100</f>
        <v>3.5725472939345604</v>
      </c>
      <c r="N61" s="25">
        <f t="shared" si="142"/>
        <v>3.2071769998909225</v>
      </c>
      <c r="O61" s="25">
        <f t="shared" si="142"/>
        <v>3.8298595157868536</v>
      </c>
      <c r="P61" s="25">
        <f t="shared" si="142"/>
        <v>5.0627627623334792</v>
      </c>
      <c r="Q61" s="25">
        <f t="shared" si="142"/>
        <v>3.8524572674086146</v>
      </c>
      <c r="R61" s="25">
        <f t="shared" si="142"/>
        <v>3.7745792434727345</v>
      </c>
      <c r="S61" s="25">
        <f t="shared" si="142"/>
        <v>3.980322985806322</v>
      </c>
      <c r="T61" s="25">
        <f t="shared" si="142"/>
        <v>3.961666180268411</v>
      </c>
      <c r="U61" s="25">
        <f t="shared" si="142"/>
        <v>5.6623449979727809</v>
      </c>
      <c r="V61" s="25">
        <f t="shared" si="142"/>
        <v>5.7735222820085657</v>
      </c>
      <c r="W61" s="25">
        <f t="shared" si="142"/>
        <v>6.0155921081829993</v>
      </c>
      <c r="X61" s="25">
        <f t="shared" si="110"/>
        <v>7.2484953293626138</v>
      </c>
      <c r="Y61" s="25">
        <f t="shared" si="110"/>
        <v>6.9537195469499586</v>
      </c>
      <c r="Z61" s="25">
        <f t="shared" si="110"/>
        <v>6.8635595435923982</v>
      </c>
      <c r="AA61" s="25">
        <f t="shared" si="110"/>
        <v>8.8478526217889897</v>
      </c>
      <c r="AB61" s="25">
        <f t="shared" si="110"/>
        <v>6.9121003723459946</v>
      </c>
      <c r="AC61" s="25">
        <f t="shared" ref="AC61" si="143">+AC24/AC$33*100</f>
        <v>7.3808630692766233</v>
      </c>
      <c r="AD61" s="25">
        <f t="shared" ref="AD61:AE61" si="144">+AD24/AD$33*100</f>
        <v>7.2679601374694123</v>
      </c>
      <c r="AE61" s="25">
        <f t="shared" si="144"/>
        <v>7.6043477823188574</v>
      </c>
      <c r="AF61" s="25">
        <f t="shared" ref="AF61" si="145">+AF24/AF$33*100</f>
        <v>7.7861373027232572</v>
      </c>
    </row>
    <row r="62" spans="1:32" ht="15" customHeight="1" x14ac:dyDescent="0.15">
      <c r="A62" s="3" t="s">
        <v>131</v>
      </c>
      <c r="B62" s="25">
        <f t="shared" si="114"/>
        <v>3.2365978138351856</v>
      </c>
      <c r="C62" s="25">
        <f t="shared" si="115"/>
        <v>1.3479261847205271</v>
      </c>
      <c r="D62" s="25">
        <f t="shared" si="115"/>
        <v>2.0213245633449133</v>
      </c>
      <c r="E62" s="25">
        <f t="shared" ref="E62:L62" si="146">+E25/E$33*100</f>
        <v>1.077300136258855</v>
      </c>
      <c r="F62" s="25">
        <f t="shared" si="146"/>
        <v>0.94915384344744436</v>
      </c>
      <c r="G62" s="25">
        <f t="shared" si="146"/>
        <v>0.84695989692486051</v>
      </c>
      <c r="H62" s="25">
        <f t="shared" si="146"/>
        <v>0.83386709377108181</v>
      </c>
      <c r="I62" s="25">
        <f t="shared" si="146"/>
        <v>0.42232749161303362</v>
      </c>
      <c r="J62" s="25">
        <f t="shared" si="146"/>
        <v>0.35916572416704479</v>
      </c>
      <c r="K62" s="25">
        <f t="shared" si="146"/>
        <v>0.38017543622751515</v>
      </c>
      <c r="L62" s="25">
        <f t="shared" si="146"/>
        <v>0.25356037866637066</v>
      </c>
      <c r="M62" s="25">
        <f t="shared" ref="M62:W62" si="147">+M25/M$33*100</f>
        <v>0.15410501486958766</v>
      </c>
      <c r="N62" s="25">
        <f t="shared" si="147"/>
        <v>0.15531837427723713</v>
      </c>
      <c r="O62" s="25">
        <f t="shared" si="147"/>
        <v>9.3070275135314628E-2</v>
      </c>
      <c r="P62" s="25">
        <f t="shared" si="147"/>
        <v>0.1408172279989291</v>
      </c>
      <c r="Q62" s="25">
        <f t="shared" si="147"/>
        <v>0.23113368712110666</v>
      </c>
      <c r="R62" s="25">
        <f t="shared" si="147"/>
        <v>0.13357219571697493</v>
      </c>
      <c r="S62" s="25">
        <f t="shared" si="147"/>
        <v>0.16634345309974355</v>
      </c>
      <c r="T62" s="25">
        <f t="shared" si="147"/>
        <v>0.57885582218711928</v>
      </c>
      <c r="U62" s="25">
        <f t="shared" si="147"/>
        <v>0.21898458355572759</v>
      </c>
      <c r="V62" s="25">
        <f t="shared" si="147"/>
        <v>0.25370659020644565</v>
      </c>
      <c r="W62" s="25">
        <f t="shared" si="147"/>
        <v>0.29103254390704975</v>
      </c>
      <c r="X62" s="25">
        <f t="shared" si="110"/>
        <v>8.0497100443995218E-2</v>
      </c>
      <c r="Y62" s="25">
        <f t="shared" si="110"/>
        <v>0.14165010479823684</v>
      </c>
      <c r="Z62" s="25">
        <f t="shared" si="110"/>
        <v>8.3034440228416384E-2</v>
      </c>
      <c r="AA62" s="25">
        <f t="shared" si="110"/>
        <v>0.18115868086105286</v>
      </c>
      <c r="AB62" s="25">
        <f t="shared" si="110"/>
        <v>6.3539756726791463E-2</v>
      </c>
      <c r="AC62" s="25">
        <f t="shared" ref="AC62" si="148">+AC25/AC$33*100</f>
        <v>0.1532461971551872</v>
      </c>
      <c r="AD62" s="25">
        <f t="shared" ref="AD62:AE62" si="149">+AD25/AD$33*100</f>
        <v>9.1251683549690488E-2</v>
      </c>
      <c r="AE62" s="25">
        <f t="shared" si="149"/>
        <v>0.11541852433446423</v>
      </c>
      <c r="AF62" s="25">
        <f t="shared" ref="AF62" si="150">+AF25/AF$33*100</f>
        <v>9.6889722942172934E-2</v>
      </c>
    </row>
    <row r="63" spans="1:32" ht="15" customHeight="1" x14ac:dyDescent="0.15">
      <c r="A63" s="3" t="s">
        <v>132</v>
      </c>
      <c r="B63" s="25">
        <f t="shared" si="114"/>
        <v>0</v>
      </c>
      <c r="C63" s="25">
        <f t="shared" si="115"/>
        <v>0</v>
      </c>
      <c r="D63" s="25">
        <f t="shared" si="115"/>
        <v>0</v>
      </c>
      <c r="E63" s="25">
        <f t="shared" ref="E63:L63" si="151">+E26/E$33*100</f>
        <v>0.31281891128477973</v>
      </c>
      <c r="F63" s="25">
        <f t="shared" si="151"/>
        <v>0.30027282991469667</v>
      </c>
      <c r="G63" s="25">
        <f t="shared" si="151"/>
        <v>5.5657992036864217</v>
      </c>
      <c r="H63" s="25">
        <f t="shared" si="151"/>
        <v>0</v>
      </c>
      <c r="I63" s="25">
        <f t="shared" si="151"/>
        <v>0</v>
      </c>
      <c r="J63" s="25">
        <f t="shared" si="151"/>
        <v>0</v>
      </c>
      <c r="K63" s="25">
        <f t="shared" si="151"/>
        <v>0</v>
      </c>
      <c r="L63" s="25">
        <f t="shared" si="151"/>
        <v>2.5320589041978297E-3</v>
      </c>
      <c r="M63" s="25">
        <f t="shared" ref="M63:W63" si="152">+M26/M$33*100</f>
        <v>0</v>
      </c>
      <c r="N63" s="25">
        <f t="shared" si="152"/>
        <v>0</v>
      </c>
      <c r="O63" s="25">
        <f t="shared" si="152"/>
        <v>0</v>
      </c>
      <c r="P63" s="25">
        <f t="shared" si="152"/>
        <v>0</v>
      </c>
      <c r="Q63" s="25">
        <f t="shared" si="152"/>
        <v>0</v>
      </c>
      <c r="R63" s="25">
        <f t="shared" si="152"/>
        <v>0</v>
      </c>
      <c r="S63" s="25">
        <f t="shared" si="152"/>
        <v>0</v>
      </c>
      <c r="T63" s="25">
        <f t="shared" si="152"/>
        <v>0</v>
      </c>
      <c r="U63" s="25">
        <f t="shared" si="152"/>
        <v>9.7791534656244171E-4</v>
      </c>
      <c r="V63" s="25">
        <f t="shared" si="152"/>
        <v>7.0213836372498048E-2</v>
      </c>
      <c r="W63" s="25">
        <f t="shared" si="152"/>
        <v>2.3551332662949183E-2</v>
      </c>
      <c r="X63" s="25">
        <f t="shared" si="110"/>
        <v>3.9196063336120303E-3</v>
      </c>
      <c r="Y63" s="25">
        <f t="shared" si="110"/>
        <v>1.0476520277588146E-3</v>
      </c>
      <c r="Z63" s="25">
        <f t="shared" si="110"/>
        <v>8.4058352879500794E-2</v>
      </c>
      <c r="AA63" s="25">
        <f t="shared" si="110"/>
        <v>1.7845340320606726E-2</v>
      </c>
      <c r="AB63" s="25">
        <f t="shared" si="110"/>
        <v>4.1778187021312578E-2</v>
      </c>
      <c r="AC63" s="25">
        <f t="shared" ref="AC63" si="153">+AC26/AC$33*100</f>
        <v>9.7687594330191502E-2</v>
      </c>
      <c r="AD63" s="25">
        <f t="shared" ref="AD63:AE63" si="154">+AD26/AD$33*100</f>
        <v>0.23725289007659506</v>
      </c>
      <c r="AE63" s="25">
        <f t="shared" si="154"/>
        <v>8.2885327631776154E-2</v>
      </c>
      <c r="AF63" s="25">
        <f t="shared" ref="AF63" si="155">+AF26/AF$33*100</f>
        <v>0.40654100090592343</v>
      </c>
    </row>
    <row r="64" spans="1:32" ht="15" customHeight="1" x14ac:dyDescent="0.15">
      <c r="A64" s="3" t="s">
        <v>133</v>
      </c>
      <c r="B64" s="25">
        <f t="shared" si="114"/>
        <v>1.0077085577792175</v>
      </c>
      <c r="C64" s="25">
        <f t="shared" si="115"/>
        <v>5.1357165958675592</v>
      </c>
      <c r="D64" s="25">
        <f t="shared" si="115"/>
        <v>4.6274242181825525</v>
      </c>
      <c r="E64" s="25">
        <f t="shared" ref="E64:L64" si="156">+E27/E$33*100</f>
        <v>7.2924903063638773</v>
      </c>
      <c r="F64" s="25">
        <f t="shared" si="156"/>
        <v>4.6537938710822679</v>
      </c>
      <c r="G64" s="25">
        <f t="shared" si="156"/>
        <v>0.15541354378917388</v>
      </c>
      <c r="H64" s="25">
        <f t="shared" si="156"/>
        <v>0.14105925449337428</v>
      </c>
      <c r="I64" s="25">
        <f t="shared" si="156"/>
        <v>0.12463666012360944</v>
      </c>
      <c r="J64" s="25">
        <f t="shared" si="156"/>
        <v>0.18651571464402625</v>
      </c>
      <c r="K64" s="25">
        <f t="shared" si="156"/>
        <v>1.6203573249585448</v>
      </c>
      <c r="L64" s="25">
        <f t="shared" si="156"/>
        <v>3.0684907754055648</v>
      </c>
      <c r="M64" s="25">
        <f t="shared" ref="M64:W64" si="157">+M27/M$33*100</f>
        <v>1.3843292391626034</v>
      </c>
      <c r="N64" s="25">
        <f t="shared" si="157"/>
        <v>8.4072345768665091</v>
      </c>
      <c r="O64" s="25">
        <f t="shared" si="157"/>
        <v>4.96302058850533</v>
      </c>
      <c r="P64" s="25">
        <f t="shared" si="157"/>
        <v>8.3844299092483965</v>
      </c>
      <c r="Q64" s="25">
        <f t="shared" si="157"/>
        <v>5.2210733141699528</v>
      </c>
      <c r="R64" s="25">
        <f t="shared" si="157"/>
        <v>5.6386430884610235</v>
      </c>
      <c r="S64" s="25">
        <f t="shared" si="157"/>
        <v>0.65744286290570086</v>
      </c>
      <c r="T64" s="25">
        <f t="shared" si="157"/>
        <v>11.447590530827709</v>
      </c>
      <c r="U64" s="25">
        <f t="shared" si="157"/>
        <v>1.573123522247672</v>
      </c>
      <c r="V64" s="25">
        <f t="shared" si="157"/>
        <v>4.7518440499840437</v>
      </c>
      <c r="W64" s="25">
        <f t="shared" si="157"/>
        <v>2.621047516361843</v>
      </c>
      <c r="X64" s="25">
        <f t="shared" si="110"/>
        <v>5.1906657115650612</v>
      </c>
      <c r="Y64" s="25">
        <f t="shared" si="110"/>
        <v>4.9909104388708725</v>
      </c>
      <c r="Z64" s="25">
        <f t="shared" si="110"/>
        <v>3.1112707331341354</v>
      </c>
      <c r="AA64" s="25">
        <f t="shared" si="110"/>
        <v>3.3319813273193271</v>
      </c>
      <c r="AB64" s="25">
        <f t="shared" si="110"/>
        <v>0.2939657532959466</v>
      </c>
      <c r="AC64" s="25">
        <f t="shared" ref="AC64" si="158">+AC27/AC$33*100</f>
        <v>11.325134605755093</v>
      </c>
      <c r="AD64" s="25">
        <f t="shared" ref="AD64:AE64" si="159">+AD27/AD$33*100</f>
        <v>0.25840020005176778</v>
      </c>
      <c r="AE64" s="25">
        <f t="shared" si="159"/>
        <v>5.2052738400452414</v>
      </c>
      <c r="AF64" s="25">
        <f t="shared" ref="AF64" si="160">+AF27/AF$33*100</f>
        <v>0.48844295426391249</v>
      </c>
    </row>
    <row r="65" spans="1:32" ht="15" customHeight="1" x14ac:dyDescent="0.15">
      <c r="A65" s="3" t="s">
        <v>134</v>
      </c>
      <c r="B65" s="25">
        <f t="shared" si="114"/>
        <v>4.1238765700331932</v>
      </c>
      <c r="C65" s="25">
        <f t="shared" si="115"/>
        <v>3.9645737785670843</v>
      </c>
      <c r="D65" s="25">
        <f t="shared" si="115"/>
        <v>4.9452524352743588</v>
      </c>
      <c r="E65" s="25">
        <f t="shared" ref="E65:L65" si="161">+E28/E$33*100</f>
        <v>3.3430739516271561</v>
      </c>
      <c r="F65" s="25">
        <f t="shared" si="161"/>
        <v>3.4623107702247564</v>
      </c>
      <c r="G65" s="25">
        <f t="shared" si="161"/>
        <v>3.1453934260535976</v>
      </c>
      <c r="H65" s="25">
        <f t="shared" si="161"/>
        <v>5.6884452933376846</v>
      </c>
      <c r="I65" s="25">
        <f t="shared" si="161"/>
        <v>4.5754369373534844</v>
      </c>
      <c r="J65" s="25">
        <f t="shared" si="161"/>
        <v>6.3840700513957849</v>
      </c>
      <c r="K65" s="25">
        <f t="shared" si="161"/>
        <v>4.8365988856207265</v>
      </c>
      <c r="L65" s="25">
        <f t="shared" si="161"/>
        <v>5.0028622393853048</v>
      </c>
      <c r="M65" s="25">
        <f t="shared" ref="M65:W65" si="162">+M28/M$33*100</f>
        <v>5.6187200516084976</v>
      </c>
      <c r="N65" s="25">
        <f t="shared" si="162"/>
        <v>3.2355271854471708</v>
      </c>
      <c r="O65" s="25">
        <f t="shared" si="162"/>
        <v>3.7076433422805839</v>
      </c>
      <c r="P65" s="25">
        <f t="shared" si="162"/>
        <v>3.5369109411443009</v>
      </c>
      <c r="Q65" s="25">
        <f t="shared" si="162"/>
        <v>3.193624927762353</v>
      </c>
      <c r="R65" s="25">
        <f t="shared" si="162"/>
        <v>5.510688927237684</v>
      </c>
      <c r="S65" s="25">
        <f t="shared" si="162"/>
        <v>4.8139643278093249</v>
      </c>
      <c r="T65" s="25">
        <f t="shared" si="162"/>
        <v>3.8795383871064315</v>
      </c>
      <c r="U65" s="25">
        <f t="shared" si="162"/>
        <v>3.8259666644305002</v>
      </c>
      <c r="V65" s="25">
        <f t="shared" si="162"/>
        <v>5.4364512588841247</v>
      </c>
      <c r="W65" s="25">
        <f t="shared" si="162"/>
        <v>6.7700229254864919</v>
      </c>
      <c r="X65" s="25">
        <f t="shared" si="110"/>
        <v>5.6372649313637915</v>
      </c>
      <c r="Y65" s="25">
        <f t="shared" si="110"/>
        <v>6.4006442210523122</v>
      </c>
      <c r="Z65" s="25">
        <f t="shared" si="110"/>
        <v>4.7592825239271326</v>
      </c>
      <c r="AA65" s="25">
        <f t="shared" si="110"/>
        <v>4.2496779533065281</v>
      </c>
      <c r="AB65" s="25">
        <f t="shared" si="110"/>
        <v>4.6900712880164726</v>
      </c>
      <c r="AC65" s="25">
        <f t="shared" ref="AC65" si="163">+AC28/AC$33*100</f>
        <v>5.5362820678416549</v>
      </c>
      <c r="AD65" s="25">
        <f t="shared" ref="AD65:AE65" si="164">+AD28/AD$33*100</f>
        <v>3.3059476660589913</v>
      </c>
      <c r="AE65" s="25">
        <f t="shared" si="164"/>
        <v>3.5112049955485594</v>
      </c>
      <c r="AF65" s="25">
        <f t="shared" ref="AF65" si="165">+AF28/AF$33*100</f>
        <v>4.1363095361258324</v>
      </c>
    </row>
    <row r="66" spans="1:32" ht="15" customHeight="1" x14ac:dyDescent="0.15">
      <c r="A66" s="3" t="s">
        <v>135</v>
      </c>
      <c r="B66" s="25">
        <f t="shared" si="114"/>
        <v>1.1426049423790294</v>
      </c>
      <c r="C66" s="25">
        <f t="shared" si="115"/>
        <v>2.8884132529725579</v>
      </c>
      <c r="D66" s="25">
        <f t="shared" si="115"/>
        <v>0.99046305690861314</v>
      </c>
      <c r="E66" s="25">
        <f t="shared" ref="E66:L66" si="166">+E29/E$33*100</f>
        <v>0.59535807699543841</v>
      </c>
      <c r="F66" s="25">
        <f t="shared" si="166"/>
        <v>0.69711401603715339</v>
      </c>
      <c r="G66" s="25">
        <f t="shared" si="166"/>
        <v>2.41290118413702</v>
      </c>
      <c r="H66" s="25">
        <f t="shared" si="166"/>
        <v>0.5409773111586792</v>
      </c>
      <c r="I66" s="25">
        <f t="shared" si="166"/>
        <v>1.4685652019306943</v>
      </c>
      <c r="J66" s="25">
        <f t="shared" si="166"/>
        <v>0.54727355919343179</v>
      </c>
      <c r="K66" s="25">
        <f t="shared" si="166"/>
        <v>0.50684850331937903</v>
      </c>
      <c r="L66" s="25">
        <f t="shared" si="166"/>
        <v>0.68154923112512145</v>
      </c>
      <c r="M66" s="25">
        <f t="shared" ref="M66:W66" si="167">+M29/M$33*100</f>
        <v>0.59097050800452688</v>
      </c>
      <c r="N66" s="25">
        <f t="shared" si="167"/>
        <v>0.46924238960386938</v>
      </c>
      <c r="O66" s="25">
        <f t="shared" si="167"/>
        <v>0.47444410956970434</v>
      </c>
      <c r="P66" s="25">
        <f t="shared" si="167"/>
        <v>0.24516145633052627</v>
      </c>
      <c r="Q66" s="25">
        <f t="shared" si="167"/>
        <v>0.50821913319823075</v>
      </c>
      <c r="R66" s="25">
        <f t="shared" si="167"/>
        <v>0.86465661613998268</v>
      </c>
      <c r="S66" s="25">
        <f t="shared" si="167"/>
        <v>0.27900047886040608</v>
      </c>
      <c r="T66" s="25">
        <f t="shared" si="167"/>
        <v>0.53689683093063267</v>
      </c>
      <c r="U66" s="25">
        <f t="shared" si="167"/>
        <v>0.43583731165594908</v>
      </c>
      <c r="V66" s="25">
        <f t="shared" si="167"/>
        <v>0.26953369893895024</v>
      </c>
      <c r="W66" s="25">
        <f t="shared" si="167"/>
        <v>0.53514069950835885</v>
      </c>
      <c r="X66" s="25">
        <f t="shared" si="110"/>
        <v>0.47224905106058468</v>
      </c>
      <c r="Y66" s="25">
        <f t="shared" si="110"/>
        <v>0.40586605853769858</v>
      </c>
      <c r="Z66" s="25">
        <f t="shared" si="110"/>
        <v>0.46996615529868457</v>
      </c>
      <c r="AA66" s="25">
        <f t="shared" si="110"/>
        <v>0.67196249289152699</v>
      </c>
      <c r="AB66" s="25">
        <f t="shared" si="110"/>
        <v>0.36951044689572971</v>
      </c>
      <c r="AC66" s="25">
        <f t="shared" ref="AC66" si="168">+AC29/AC$33*100</f>
        <v>0.58578938335259012</v>
      </c>
      <c r="AD66" s="25">
        <f t="shared" ref="AD66:AE66" si="169">+AD29/AD$33*100</f>
        <v>0.32896559093235472</v>
      </c>
      <c r="AE66" s="25">
        <f t="shared" si="169"/>
        <v>0.40213966450540745</v>
      </c>
      <c r="AF66" s="25">
        <f t="shared" ref="AF66" si="170">+AF29/AF$33*100</f>
        <v>0.40966270321427384</v>
      </c>
    </row>
    <row r="67" spans="1:32" ht="15" customHeight="1" x14ac:dyDescent="0.15">
      <c r="A67" s="3" t="s">
        <v>136</v>
      </c>
      <c r="B67" s="25">
        <f t="shared" si="114"/>
        <v>4.5815848501860774</v>
      </c>
      <c r="C67" s="25">
        <f t="shared" si="115"/>
        <v>3.3587430054088805</v>
      </c>
      <c r="D67" s="25">
        <f t="shared" si="115"/>
        <v>3.5183210178994089</v>
      </c>
      <c r="E67" s="25">
        <f t="shared" ref="E67:L67" si="171">+E30/E$33*100</f>
        <v>3.8375459976574371</v>
      </c>
      <c r="F67" s="25">
        <f t="shared" si="171"/>
        <v>9.1425208460605987</v>
      </c>
      <c r="G67" s="25">
        <f t="shared" si="171"/>
        <v>4.0997555517523097</v>
      </c>
      <c r="H67" s="25">
        <f t="shared" si="171"/>
        <v>7.3429585530517052</v>
      </c>
      <c r="I67" s="25">
        <f t="shared" si="171"/>
        <v>9.0066342596255868</v>
      </c>
      <c r="J67" s="25">
        <f t="shared" si="171"/>
        <v>8.5534885318024259</v>
      </c>
      <c r="K67" s="25">
        <f t="shared" si="171"/>
        <v>9.2145142716722717</v>
      </c>
      <c r="L67" s="25">
        <f t="shared" si="171"/>
        <v>8.6464747460547482</v>
      </c>
      <c r="M67" s="25">
        <f t="shared" ref="M67:W67" si="172">+M30/M$33*100</f>
        <v>7.4020951542768216</v>
      </c>
      <c r="N67" s="25">
        <f t="shared" si="172"/>
        <v>11.315529297267037</v>
      </c>
      <c r="O67" s="25">
        <f t="shared" si="172"/>
        <v>19.945398378721315</v>
      </c>
      <c r="P67" s="25">
        <f t="shared" si="172"/>
        <v>13.450694978100882</v>
      </c>
      <c r="Q67" s="25">
        <f t="shared" si="172"/>
        <v>8.6582505994843082</v>
      </c>
      <c r="R67" s="25">
        <f t="shared" si="172"/>
        <v>5.5814944318883652</v>
      </c>
      <c r="S67" s="25">
        <f t="shared" si="172"/>
        <v>5.1781122312886376</v>
      </c>
      <c r="T67" s="25">
        <f t="shared" si="172"/>
        <v>18.716239218965526</v>
      </c>
      <c r="U67" s="25">
        <f t="shared" si="172"/>
        <v>7.0405308750366959</v>
      </c>
      <c r="V67" s="25">
        <f t="shared" si="172"/>
        <v>6.107800810751228</v>
      </c>
      <c r="W67" s="25">
        <f t="shared" si="172"/>
        <v>5.7574094509902869</v>
      </c>
      <c r="X67" s="25">
        <f t="shared" si="110"/>
        <v>4.1446207712823506</v>
      </c>
      <c r="Y67" s="25">
        <f t="shared" si="110"/>
        <v>3.6422425001092482</v>
      </c>
      <c r="Z67" s="25">
        <f t="shared" si="110"/>
        <v>3.623675629933004</v>
      </c>
      <c r="AA67" s="25">
        <f t="shared" si="110"/>
        <v>3.6364627004385301</v>
      </c>
      <c r="AB67" s="25">
        <f t="shared" si="110"/>
        <v>0.74496044327159783</v>
      </c>
      <c r="AC67" s="25">
        <f t="shared" ref="AC67" si="173">+AC30/AC$33*100</f>
        <v>4.5711990572731338</v>
      </c>
      <c r="AD67" s="25">
        <f t="shared" ref="AD67:AE67" si="174">+AD30/AD$33*100</f>
        <v>3.7394452132610292</v>
      </c>
      <c r="AE67" s="25">
        <f t="shared" si="174"/>
        <v>1.9606472506767478</v>
      </c>
      <c r="AF67" s="25">
        <f t="shared" ref="AF67" si="175">+AF30/AF$33*100</f>
        <v>7.618932809631036</v>
      </c>
    </row>
    <row r="68" spans="1:32" ht="15" customHeight="1" x14ac:dyDescent="0.15">
      <c r="A68" s="3" t="s">
        <v>185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>
        <f t="shared" ref="N68:W68" si="176">+N31/N$33*100</f>
        <v>0.39447201265896553</v>
      </c>
      <c r="O68" s="25">
        <f t="shared" si="176"/>
        <v>0.40597828085007331</v>
      </c>
      <c r="P68" s="25">
        <f t="shared" si="176"/>
        <v>0.40843224711457932</v>
      </c>
      <c r="Q68" s="25">
        <f t="shared" si="176"/>
        <v>0.3713994895221151</v>
      </c>
      <c r="R68" s="25">
        <f t="shared" si="176"/>
        <v>1.6369947662756057</v>
      </c>
      <c r="S68" s="25">
        <f t="shared" si="176"/>
        <v>0.75836771485974608</v>
      </c>
      <c r="T68" s="25">
        <f t="shared" si="176"/>
        <v>0</v>
      </c>
      <c r="U68" s="25">
        <f t="shared" si="176"/>
        <v>0</v>
      </c>
      <c r="V68" s="25">
        <f t="shared" si="176"/>
        <v>0</v>
      </c>
      <c r="W68" s="25">
        <f t="shared" si="176"/>
        <v>0</v>
      </c>
      <c r="X68" s="25">
        <f t="shared" si="110"/>
        <v>0</v>
      </c>
      <c r="Y68" s="25">
        <f t="shared" si="110"/>
        <v>0</v>
      </c>
      <c r="Z68" s="25">
        <f t="shared" si="110"/>
        <v>0</v>
      </c>
      <c r="AA68" s="25">
        <f t="shared" si="110"/>
        <v>0</v>
      </c>
      <c r="AB68" s="25">
        <f t="shared" si="110"/>
        <v>0</v>
      </c>
      <c r="AC68" s="25">
        <f t="shared" ref="AC68" si="177">+AC31/AC$33*100</f>
        <v>0</v>
      </c>
      <c r="AD68" s="25">
        <f t="shared" ref="AD68:AE68" si="178">+AD31/AD$33*100</f>
        <v>0</v>
      </c>
      <c r="AE68" s="25">
        <f t="shared" si="178"/>
        <v>0</v>
      </c>
      <c r="AF68" s="25">
        <f t="shared" ref="AF68" si="179">+AF31/AF$33*100</f>
        <v>0</v>
      </c>
    </row>
    <row r="69" spans="1:32" ht="15" customHeight="1" x14ac:dyDescent="0.15">
      <c r="A69" s="3" t="s">
        <v>186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>
        <f t="shared" ref="N69:W69" si="180">+N32/N$33*100</f>
        <v>1.4454012383034316</v>
      </c>
      <c r="O69" s="25">
        <f t="shared" si="180"/>
        <v>2.819239006000025</v>
      </c>
      <c r="P69" s="25">
        <f t="shared" si="180"/>
        <v>6.3940068285787399</v>
      </c>
      <c r="Q69" s="25">
        <f t="shared" si="180"/>
        <v>4.002365171941447</v>
      </c>
      <c r="R69" s="25">
        <f t="shared" si="180"/>
        <v>0</v>
      </c>
      <c r="S69" s="25">
        <f t="shared" si="180"/>
        <v>0</v>
      </c>
      <c r="T69" s="25">
        <f t="shared" si="180"/>
        <v>0</v>
      </c>
      <c r="U69" s="25">
        <f t="shared" si="180"/>
        <v>2.6624038684766442</v>
      </c>
      <c r="V69" s="25">
        <f t="shared" si="180"/>
        <v>3.1225975515088078</v>
      </c>
      <c r="W69" s="25">
        <f t="shared" si="180"/>
        <v>0.93830010609359304</v>
      </c>
      <c r="X69" s="25">
        <f t="shared" si="110"/>
        <v>0</v>
      </c>
      <c r="Y69" s="25">
        <f t="shared" si="110"/>
        <v>0</v>
      </c>
      <c r="Z69" s="25">
        <f t="shared" si="110"/>
        <v>0</v>
      </c>
      <c r="AA69" s="25">
        <f t="shared" si="110"/>
        <v>1.3099239171509192</v>
      </c>
      <c r="AB69" s="25">
        <f t="shared" si="110"/>
        <v>0</v>
      </c>
      <c r="AC69" s="25">
        <f t="shared" ref="AC69" si="181">+AC32/AC$33*100</f>
        <v>0</v>
      </c>
      <c r="AD69" s="25">
        <f t="shared" ref="AD69:AE69" si="182">+AD32/AD$33*100</f>
        <v>0</v>
      </c>
      <c r="AE69" s="25">
        <f t="shared" si="182"/>
        <v>0</v>
      </c>
      <c r="AF69" s="25">
        <f t="shared" ref="AF69" si="183">+AF32/AF$33*100</f>
        <v>4.2282423196677144</v>
      </c>
    </row>
    <row r="70" spans="1:32" ht="15" customHeight="1" x14ac:dyDescent="0.15">
      <c r="A70" s="3" t="s">
        <v>0</v>
      </c>
      <c r="B70" s="26">
        <f t="shared" ref="B70:P70" si="184">SUM(B41:B67)-B53-B54</f>
        <v>100</v>
      </c>
      <c r="C70" s="26">
        <f t="shared" si="184"/>
        <v>100</v>
      </c>
      <c r="D70" s="26">
        <f t="shared" si="184"/>
        <v>99.999999999999986</v>
      </c>
      <c r="E70" s="26">
        <f t="shared" si="184"/>
        <v>100.00000000000001</v>
      </c>
      <c r="F70" s="26">
        <f t="shared" si="184"/>
        <v>100.00000000000003</v>
      </c>
      <c r="G70" s="26">
        <f t="shared" si="184"/>
        <v>100.00000000000003</v>
      </c>
      <c r="H70" s="26">
        <f t="shared" si="184"/>
        <v>100</v>
      </c>
      <c r="I70" s="26">
        <f t="shared" si="184"/>
        <v>100.00000000000001</v>
      </c>
      <c r="J70" s="26">
        <f t="shared" si="184"/>
        <v>99.999999999999986</v>
      </c>
      <c r="K70" s="26">
        <f t="shared" si="184"/>
        <v>100.00000000000001</v>
      </c>
      <c r="L70" s="26">
        <f t="shared" si="184"/>
        <v>100</v>
      </c>
      <c r="M70" s="26">
        <f t="shared" si="184"/>
        <v>99.999999999999986</v>
      </c>
      <c r="N70" s="26">
        <f t="shared" si="184"/>
        <v>99.999999999999986</v>
      </c>
      <c r="O70" s="26">
        <f t="shared" si="184"/>
        <v>100.00000000000001</v>
      </c>
      <c r="P70" s="26">
        <f t="shared" si="184"/>
        <v>100</v>
      </c>
      <c r="Q70" s="26">
        <f t="shared" ref="Q70:V70" si="185">SUM(Q41:Q67)-Q53-Q54</f>
        <v>99.999999999999986</v>
      </c>
      <c r="R70" s="26">
        <f t="shared" si="185"/>
        <v>99.999999999999957</v>
      </c>
      <c r="S70" s="26">
        <f t="shared" si="185"/>
        <v>100.00000000000003</v>
      </c>
      <c r="T70" s="26">
        <f t="shared" si="185"/>
        <v>100</v>
      </c>
      <c r="U70" s="26">
        <f t="shared" si="185"/>
        <v>99.999999999999957</v>
      </c>
      <c r="V70" s="26">
        <f t="shared" si="185"/>
        <v>100.00000000000003</v>
      </c>
      <c r="W70" s="26">
        <f>SUM(W41:W67)-W53-W54</f>
        <v>100</v>
      </c>
      <c r="X70" s="26">
        <f>SUM(X41:X67)-X53-X54-X55</f>
        <v>100</v>
      </c>
      <c r="Y70" s="26">
        <f t="shared" ref="Y70:AB70" si="186">SUM(Y41:Y67)-Y53-Y54-Y55</f>
        <v>100</v>
      </c>
      <c r="Z70" s="26">
        <f t="shared" si="186"/>
        <v>99.999999999999986</v>
      </c>
      <c r="AA70" s="26">
        <f t="shared" si="186"/>
        <v>100.00000000000003</v>
      </c>
      <c r="AB70" s="26">
        <f t="shared" si="186"/>
        <v>99.999999999999972</v>
      </c>
      <c r="AC70" s="26">
        <f t="shared" ref="AC70" si="187">SUM(AC41:AC67)-AC53-AC54-AC55</f>
        <v>100</v>
      </c>
      <c r="AD70" s="26">
        <f t="shared" ref="AD70:AE70" si="188">SUM(AD41:AD67)-AD53-AD54-AD55</f>
        <v>99.999999999999986</v>
      </c>
      <c r="AE70" s="26">
        <f t="shared" si="188"/>
        <v>99.999999999999957</v>
      </c>
      <c r="AF70" s="26">
        <f t="shared" ref="AF70" si="189">SUM(AF41:AF67)-AF53-AF54-AF55</f>
        <v>100</v>
      </c>
    </row>
    <row r="71" spans="1:32" ht="15" customHeight="1" x14ac:dyDescent="0.15">
      <c r="A71" s="3" t="s">
        <v>1</v>
      </c>
      <c r="B71" s="25">
        <f>+B34/$B$33*100</f>
        <v>70.379221064545419</v>
      </c>
      <c r="C71" s="25">
        <f t="shared" ref="C71:D74" si="190">+C34/C$33*100</f>
        <v>70.890365294727644</v>
      </c>
      <c r="D71" s="25">
        <f t="shared" si="190"/>
        <v>70.066897893082611</v>
      </c>
      <c r="E71" s="25">
        <f t="shared" ref="E71:L71" si="191">+E34/E$33*100</f>
        <v>69.685869811030315</v>
      </c>
      <c r="F71" s="25">
        <f t="shared" si="191"/>
        <v>68.020994789684281</v>
      </c>
      <c r="G71" s="25">
        <f t="shared" si="191"/>
        <v>71.410133784556166</v>
      </c>
      <c r="H71" s="25">
        <f t="shared" si="191"/>
        <v>69.274047378713902</v>
      </c>
      <c r="I71" s="25">
        <f t="shared" si="191"/>
        <v>70.12358322473257</v>
      </c>
      <c r="J71" s="25">
        <f t="shared" si="191"/>
        <v>71.207821730993686</v>
      </c>
      <c r="K71" s="25">
        <f t="shared" si="191"/>
        <v>69.284587879537938</v>
      </c>
      <c r="L71" s="25">
        <f t="shared" si="191"/>
        <v>65.395910704613243</v>
      </c>
      <c r="M71" s="25">
        <f t="shared" ref="M71:N74" si="192">+M34/M$33*100</f>
        <v>72.365068052056301</v>
      </c>
      <c r="N71" s="25">
        <f t="shared" si="192"/>
        <v>64.858709787637579</v>
      </c>
      <c r="O71" s="25">
        <f t="shared" ref="O71:P74" si="193">+O34/O$33*100</f>
        <v>61.226193993919964</v>
      </c>
      <c r="P71" s="25">
        <f t="shared" si="193"/>
        <v>61.449264648371496</v>
      </c>
      <c r="Q71" s="25">
        <f t="shared" ref="Q71:R74" si="194">+Q34/Q$33*100</f>
        <v>72.55616680729554</v>
      </c>
      <c r="R71" s="25">
        <f t="shared" si="194"/>
        <v>71.931340493175739</v>
      </c>
      <c r="S71" s="25">
        <f t="shared" ref="S71:T74" si="195">+S34/S$33*100</f>
        <v>79.354593408845986</v>
      </c>
      <c r="T71" s="25">
        <f t="shared" si="195"/>
        <v>51.764208751923405</v>
      </c>
      <c r="U71" s="25">
        <f t="shared" ref="U71:V74" si="196">+U34/U$33*100</f>
        <v>70.976763362284188</v>
      </c>
      <c r="V71" s="25">
        <f t="shared" si="196"/>
        <v>61.937480779296862</v>
      </c>
      <c r="W71" s="25">
        <f t="shared" ref="W71:X74" si="197">+W34/W$33*100</f>
        <v>65.181934983121394</v>
      </c>
      <c r="X71" s="25">
        <f t="shared" si="197"/>
        <v>64.453335135868343</v>
      </c>
      <c r="Y71" s="25">
        <f t="shared" ref="Y71:AB71" si="198">+Y34/Y$33*100</f>
        <v>65.437818029638365</v>
      </c>
      <c r="Z71" s="25">
        <f t="shared" si="198"/>
        <v>67.347503569310746</v>
      </c>
      <c r="AA71" s="25">
        <f t="shared" si="198"/>
        <v>66.329108132605683</v>
      </c>
      <c r="AB71" s="25">
        <f t="shared" si="198"/>
        <v>76.422018748842291</v>
      </c>
      <c r="AC71" s="25">
        <f t="shared" ref="AC71" si="199">+AC34/AC$33*100</f>
        <v>58.18442802064515</v>
      </c>
      <c r="AD71" s="25">
        <f t="shared" ref="AD71:AE71" si="200">+AD34/AD$33*100</f>
        <v>72.947467301046316</v>
      </c>
      <c r="AE71" s="25">
        <f t="shared" si="200"/>
        <v>68.845926713000281</v>
      </c>
      <c r="AF71" s="25">
        <f t="shared" ref="AF71" si="201">+AF34/AF$33*100</f>
        <v>65.379502740710677</v>
      </c>
    </row>
    <row r="72" spans="1:32" ht="15" customHeight="1" x14ac:dyDescent="0.15">
      <c r="A72" s="3" t="s">
        <v>172</v>
      </c>
      <c r="B72" s="25">
        <f>+B35/$B$33*100</f>
        <v>29.620778935454577</v>
      </c>
      <c r="C72" s="25">
        <f t="shared" si="190"/>
        <v>29.109634705272359</v>
      </c>
      <c r="D72" s="25">
        <f t="shared" si="190"/>
        <v>29.933102106917385</v>
      </c>
      <c r="E72" s="25">
        <f t="shared" ref="E72:L72" si="202">+E35/E$33*100</f>
        <v>30.314130188969685</v>
      </c>
      <c r="F72" s="25">
        <f t="shared" si="202"/>
        <v>31.979005210315719</v>
      </c>
      <c r="G72" s="25">
        <f t="shared" si="202"/>
        <v>28.589866215443831</v>
      </c>
      <c r="H72" s="25">
        <f t="shared" si="202"/>
        <v>30.725952621286101</v>
      </c>
      <c r="I72" s="25">
        <f t="shared" si="202"/>
        <v>29.876416775267433</v>
      </c>
      <c r="J72" s="25">
        <f t="shared" si="202"/>
        <v>28.792178269006325</v>
      </c>
      <c r="K72" s="25">
        <f t="shared" si="202"/>
        <v>30.715412120462059</v>
      </c>
      <c r="L72" s="25">
        <f t="shared" si="202"/>
        <v>34.60408929538675</v>
      </c>
      <c r="M72" s="25">
        <f t="shared" si="192"/>
        <v>27.634931947943699</v>
      </c>
      <c r="N72" s="25">
        <f t="shared" si="192"/>
        <v>35.141290212362414</v>
      </c>
      <c r="O72" s="25">
        <f t="shared" si="193"/>
        <v>38.773806006080044</v>
      </c>
      <c r="P72" s="25">
        <f t="shared" si="193"/>
        <v>38.550735351628511</v>
      </c>
      <c r="Q72" s="25">
        <f t="shared" si="194"/>
        <v>27.443833192704464</v>
      </c>
      <c r="R72" s="25">
        <f t="shared" si="194"/>
        <v>28.068659506824268</v>
      </c>
      <c r="S72" s="25">
        <f t="shared" si="195"/>
        <v>20.645406591154018</v>
      </c>
      <c r="T72" s="25">
        <f t="shared" si="195"/>
        <v>48.235791248076595</v>
      </c>
      <c r="U72" s="25">
        <f t="shared" si="196"/>
        <v>29.023236637715812</v>
      </c>
      <c r="V72" s="25">
        <f t="shared" si="196"/>
        <v>38.062519220703145</v>
      </c>
      <c r="W72" s="25">
        <f t="shared" si="197"/>
        <v>34.818065016878613</v>
      </c>
      <c r="X72" s="25">
        <f t="shared" si="197"/>
        <v>35.546664864131657</v>
      </c>
      <c r="Y72" s="25">
        <f t="shared" ref="Y72:AB72" si="203">+Y35/Y$33*100</f>
        <v>34.562181970361635</v>
      </c>
      <c r="Z72" s="25">
        <f t="shared" si="203"/>
        <v>32.652496430689254</v>
      </c>
      <c r="AA72" s="25">
        <f t="shared" si="203"/>
        <v>33.670891867394317</v>
      </c>
      <c r="AB72" s="25">
        <f t="shared" si="203"/>
        <v>23.577981251157709</v>
      </c>
      <c r="AC72" s="25">
        <f t="shared" ref="AC72" si="204">+AC35/AC$33*100</f>
        <v>41.81557197935485</v>
      </c>
      <c r="AD72" s="25">
        <f t="shared" ref="AD72:AE72" si="205">+AD35/AD$33*100</f>
        <v>27.052532698953691</v>
      </c>
      <c r="AE72" s="25">
        <f t="shared" si="205"/>
        <v>31.154073286999711</v>
      </c>
      <c r="AF72" s="25">
        <f t="shared" ref="AF72" si="206">+AF35/AF$33*100</f>
        <v>34.620497259289316</v>
      </c>
    </row>
    <row r="73" spans="1:32" ht="15" customHeight="1" x14ac:dyDescent="0.15">
      <c r="A73" s="3" t="s">
        <v>12</v>
      </c>
      <c r="B73" s="25">
        <f>+B36/$B$33*100</f>
        <v>72.656402295864737</v>
      </c>
      <c r="C73" s="25">
        <f t="shared" si="190"/>
        <v>73.742465589918737</v>
      </c>
      <c r="D73" s="25">
        <f t="shared" si="190"/>
        <v>76.440667283322867</v>
      </c>
      <c r="E73" s="25">
        <f t="shared" ref="E73:L73" si="207">+E36/E$33*100</f>
        <v>72.324439238749463</v>
      </c>
      <c r="F73" s="25">
        <f t="shared" si="207"/>
        <v>66.704643226109795</v>
      </c>
      <c r="G73" s="25">
        <f t="shared" si="207"/>
        <v>66.882073902808415</v>
      </c>
      <c r="H73" s="25">
        <f t="shared" si="207"/>
        <v>58.226058893049291</v>
      </c>
      <c r="I73" s="25">
        <f t="shared" si="207"/>
        <v>60.800179513017319</v>
      </c>
      <c r="J73" s="25">
        <f t="shared" si="207"/>
        <v>63.225583616083227</v>
      </c>
      <c r="K73" s="25">
        <f t="shared" si="207"/>
        <v>61.239481063375258</v>
      </c>
      <c r="L73" s="25">
        <f t="shared" si="207"/>
        <v>61.332523344570276</v>
      </c>
      <c r="M73" s="25">
        <f t="shared" si="192"/>
        <v>62.01785237264972</v>
      </c>
      <c r="N73" s="25">
        <f t="shared" si="192"/>
        <v>61.764535073393212</v>
      </c>
      <c r="O73" s="25">
        <f t="shared" si="193"/>
        <v>59.017387076600535</v>
      </c>
      <c r="P73" s="25">
        <f t="shared" si="193"/>
        <v>63.115024935809771</v>
      </c>
      <c r="Q73" s="25">
        <f t="shared" si="194"/>
        <v>73.280619008672261</v>
      </c>
      <c r="R73" s="25">
        <f t="shared" si="194"/>
        <v>75.580696945040742</v>
      </c>
      <c r="S73" s="25">
        <f t="shared" si="195"/>
        <v>76.184700832383655</v>
      </c>
      <c r="T73" s="25">
        <f t="shared" si="195"/>
        <v>63.713684580672528</v>
      </c>
      <c r="U73" s="25">
        <f t="shared" si="196"/>
        <v>70.893425416450143</v>
      </c>
      <c r="V73" s="25">
        <f t="shared" si="196"/>
        <v>66.834882483717664</v>
      </c>
      <c r="W73" s="25">
        <f t="shared" si="197"/>
        <v>67.066735938235837</v>
      </c>
      <c r="X73" s="25">
        <f t="shared" si="197"/>
        <v>65.73990054906244</v>
      </c>
      <c r="Y73" s="25">
        <f t="shared" ref="Y73:AB73" si="208">+Y36/Y$33*100</f>
        <v>68.09590942850015</v>
      </c>
      <c r="Z73" s="25">
        <f t="shared" si="208"/>
        <v>65.931208087232676</v>
      </c>
      <c r="AA73" s="25">
        <f t="shared" si="208"/>
        <v>64.708276621379696</v>
      </c>
      <c r="AB73" s="25">
        <f t="shared" si="208"/>
        <v>70.992087647616259</v>
      </c>
      <c r="AC73" s="25">
        <f t="shared" ref="AC73" si="209">+AC36/AC$33*100</f>
        <v>69.911858222938633</v>
      </c>
      <c r="AD73" s="25">
        <f t="shared" ref="AD73:AE73" si="210">+AD36/AD$33*100</f>
        <v>68.979573141102009</v>
      </c>
      <c r="AE73" s="25">
        <f t="shared" si="210"/>
        <v>70.377329573983531</v>
      </c>
      <c r="AF73" s="25">
        <f t="shared" ref="AF73" si="211">+AF36/AF$33*100</f>
        <v>60.965919467277452</v>
      </c>
    </row>
    <row r="74" spans="1:32" ht="15" customHeight="1" x14ac:dyDescent="0.15">
      <c r="A74" s="3" t="s">
        <v>11</v>
      </c>
      <c r="B74" s="25">
        <f>+B37/$B$33*100</f>
        <v>27.343597704135263</v>
      </c>
      <c r="C74" s="25">
        <f t="shared" si="190"/>
        <v>26.257534410081256</v>
      </c>
      <c r="D74" s="25">
        <f t="shared" si="190"/>
        <v>23.559332716677144</v>
      </c>
      <c r="E74" s="25">
        <f t="shared" ref="E74:L74" si="212">+E37/E$33*100</f>
        <v>27.675560761250541</v>
      </c>
      <c r="F74" s="25">
        <f t="shared" si="212"/>
        <v>33.295356773890212</v>
      </c>
      <c r="G74" s="25">
        <f t="shared" si="212"/>
        <v>33.117926097191592</v>
      </c>
      <c r="H74" s="25">
        <f t="shared" si="212"/>
        <v>41.773941106950701</v>
      </c>
      <c r="I74" s="25">
        <f t="shared" si="212"/>
        <v>39.199820486982681</v>
      </c>
      <c r="J74" s="25">
        <f t="shared" si="212"/>
        <v>36.77441638391678</v>
      </c>
      <c r="K74" s="25">
        <f t="shared" si="212"/>
        <v>38.760518936624742</v>
      </c>
      <c r="L74" s="25">
        <f t="shared" si="212"/>
        <v>38.667476655429731</v>
      </c>
      <c r="M74" s="25">
        <f t="shared" si="192"/>
        <v>37.982147627350287</v>
      </c>
      <c r="N74" s="25">
        <f t="shared" si="192"/>
        <v>38.235464926606788</v>
      </c>
      <c r="O74" s="25">
        <f t="shared" si="193"/>
        <v>40.982612923399472</v>
      </c>
      <c r="P74" s="25">
        <f t="shared" si="193"/>
        <v>36.884975064190236</v>
      </c>
      <c r="Q74" s="25">
        <f t="shared" si="194"/>
        <v>26.719380991327736</v>
      </c>
      <c r="R74" s="25">
        <f t="shared" si="194"/>
        <v>24.419303054959268</v>
      </c>
      <c r="S74" s="25">
        <f t="shared" si="195"/>
        <v>23.815299167616345</v>
      </c>
      <c r="T74" s="25">
        <f t="shared" si="195"/>
        <v>36.28631541932748</v>
      </c>
      <c r="U74" s="25">
        <f t="shared" si="196"/>
        <v>29.106574583549861</v>
      </c>
      <c r="V74" s="25">
        <f t="shared" si="196"/>
        <v>33.165117516282336</v>
      </c>
      <c r="W74" s="25">
        <f t="shared" si="197"/>
        <v>32.93326406176417</v>
      </c>
      <c r="X74" s="25">
        <f t="shared" si="197"/>
        <v>34.83341446253079</v>
      </c>
      <c r="Y74" s="25">
        <f t="shared" ref="Y74:AB74" si="213">+Y37/Y$33*100</f>
        <v>31.904090571499843</v>
      </c>
      <c r="Z74" s="25">
        <f t="shared" si="213"/>
        <v>34.068791912767324</v>
      </c>
      <c r="AA74" s="25">
        <f t="shared" si="213"/>
        <v>35.320399321763162</v>
      </c>
      <c r="AB74" s="25">
        <f t="shared" si="213"/>
        <v>29.022165593297235</v>
      </c>
      <c r="AC74" s="25">
        <f t="shared" ref="AC74" si="214">+AC37/AC$33*100</f>
        <v>30.09719216729863</v>
      </c>
      <c r="AD74" s="25">
        <f t="shared" ref="AD74:AE74" si="215">+AD37/AD$33*100</f>
        <v>31.105402758474742</v>
      </c>
      <c r="AE74" s="25">
        <f t="shared" si="215"/>
        <v>30.57324565113105</v>
      </c>
      <c r="AF74" s="25">
        <f t="shared" ref="AF74" si="216">+AF37/AF$33*100</f>
        <v>39.565282711976629</v>
      </c>
    </row>
    <row r="75" spans="1:32" ht="15" customHeight="1" x14ac:dyDescent="0.15"/>
    <row r="76" spans="1:32" ht="15" customHeight="1" x14ac:dyDescent="0.15"/>
    <row r="77" spans="1:32" ht="15" customHeight="1" x14ac:dyDescent="0.15"/>
    <row r="78" spans="1:32" ht="15" customHeight="1" x14ac:dyDescent="0.15"/>
    <row r="79" spans="1:32" ht="15" customHeight="1" x14ac:dyDescent="0.15"/>
    <row r="80" spans="1:32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  <row r="555" ht="15" customHeight="1" x14ac:dyDescent="0.15"/>
    <row r="556" ht="15" customHeight="1" x14ac:dyDescent="0.15"/>
  </sheetData>
  <phoneticPr fontId="2"/>
  <pageMargins left="0.78740157480314965" right="0.78740157480314965" top="0.43307086614173229" bottom="0.51181102362204722" header="0.51181102362204722" footer="0.39370078740157483"/>
  <pageSetup paperSize="9" firstPageNumber="2" orientation="landscape" useFirstPageNumber="1" r:id="rId1"/>
  <headerFooter alignWithMargins="0">
    <oddFooter>&amp;C-&amp;P--</oddFooter>
  </headerFooter>
  <rowBreaks count="1" manualBreakCount="1">
    <brk id="3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516"/>
  <sheetViews>
    <sheetView view="pageBreakPreview" zoomScaleNormal="100" zoomScaleSheetLayoutView="100" workbookViewId="0">
      <pane xSplit="1" ySplit="3" topLeftCell="AE19" activePane="bottomRight" state="frozen"/>
      <selection pane="topRight" activeCell="B1" sqref="B1"/>
      <selection pane="bottomLeft" activeCell="A2" sqref="A2"/>
      <selection pane="bottomRight" activeCell="AH28" sqref="AH28"/>
    </sheetView>
  </sheetViews>
  <sheetFormatPr defaultColWidth="9" defaultRowHeight="12" x14ac:dyDescent="0.15"/>
  <cols>
    <col min="1" max="1" width="24.77734375" style="12" customWidth="1"/>
    <col min="2" max="2" width="9.77734375" style="12" hidden="1" customWidth="1"/>
    <col min="3" max="9" width="9.77734375" style="12" customWidth="1"/>
    <col min="10" max="11" width="9.77734375" style="9" customWidth="1"/>
    <col min="12" max="24" width="9.77734375" style="12" customWidth="1"/>
    <col min="25" max="32" width="9.77734375" style="81" customWidth="1"/>
    <col min="33" max="16384" width="9" style="12"/>
  </cols>
  <sheetData>
    <row r="1" spans="1:32" ht="18" customHeight="1" x14ac:dyDescent="0.2">
      <c r="A1" s="29" t="s">
        <v>97</v>
      </c>
      <c r="K1" s="70" t="str">
        <f>財政指標!$L$1</f>
        <v>上三川町</v>
      </c>
      <c r="U1" s="70" t="str">
        <f>財政指標!$L$1</f>
        <v>上三川町</v>
      </c>
      <c r="W1" s="70"/>
      <c r="AE1" s="86" t="str">
        <f>財政指標!$L$1</f>
        <v>上三川町</v>
      </c>
    </row>
    <row r="2" spans="1:32" ht="18" customHeight="1" x14ac:dyDescent="0.15">
      <c r="K2" s="12"/>
      <c r="L2" s="21" t="s">
        <v>169</v>
      </c>
      <c r="V2" s="21" t="s">
        <v>169</v>
      </c>
      <c r="X2" s="21"/>
      <c r="Y2" s="82"/>
      <c r="Z2" s="82"/>
      <c r="AA2" s="82"/>
      <c r="AB2" s="82"/>
      <c r="AC2" s="82"/>
      <c r="AE2" s="82"/>
      <c r="AF2" s="82" t="s">
        <v>169</v>
      </c>
    </row>
    <row r="3" spans="1:32" s="73" customFormat="1" ht="18" customHeight="1" x14ac:dyDescent="0.2">
      <c r="A3" s="57"/>
      <c r="B3" s="57" t="s">
        <v>10</v>
      </c>
      <c r="C3" s="57" t="s">
        <v>9</v>
      </c>
      <c r="D3" s="57" t="s">
        <v>8</v>
      </c>
      <c r="E3" s="57" t="s">
        <v>7</v>
      </c>
      <c r="F3" s="57" t="s">
        <v>6</v>
      </c>
      <c r="G3" s="57" t="s">
        <v>5</v>
      </c>
      <c r="H3" s="57" t="s">
        <v>4</v>
      </c>
      <c r="I3" s="57" t="s">
        <v>3</v>
      </c>
      <c r="J3" s="56" t="s">
        <v>2</v>
      </c>
      <c r="K3" s="56" t="s">
        <v>82</v>
      </c>
      <c r="L3" s="57" t="s">
        <v>83</v>
      </c>
      <c r="M3" s="57" t="s">
        <v>174</v>
      </c>
      <c r="N3" s="57" t="s">
        <v>182</v>
      </c>
      <c r="O3" s="47" t="s">
        <v>183</v>
      </c>
      <c r="P3" s="47" t="s">
        <v>184</v>
      </c>
      <c r="Q3" s="47" t="s">
        <v>188</v>
      </c>
      <c r="R3" s="47" t="s">
        <v>198</v>
      </c>
      <c r="S3" s="47" t="s">
        <v>199</v>
      </c>
      <c r="T3" s="47" t="s">
        <v>200</v>
      </c>
      <c r="U3" s="47" t="s">
        <v>207</v>
      </c>
      <c r="V3" s="47" t="s">
        <v>208</v>
      </c>
      <c r="W3" s="47" t="s">
        <v>210</v>
      </c>
      <c r="X3" s="47" t="s">
        <v>209</v>
      </c>
      <c r="Y3" s="83" t="s">
        <v>219</v>
      </c>
      <c r="Z3" s="83" t="s">
        <v>214</v>
      </c>
      <c r="AA3" s="83" t="s">
        <v>217</v>
      </c>
      <c r="AB3" s="83" t="s">
        <v>220</v>
      </c>
      <c r="AC3" s="83" t="s">
        <v>225</v>
      </c>
      <c r="AD3" s="83" t="s">
        <v>228</v>
      </c>
      <c r="AE3" s="83" t="str">
        <f>財政指標!AF3</f>
        <v>１８(H30)</v>
      </c>
      <c r="AF3" s="83" t="str">
        <f>財政指標!AG3</f>
        <v>１９(R１)</v>
      </c>
    </row>
    <row r="4" spans="1:32" ht="18" customHeight="1" x14ac:dyDescent="0.15">
      <c r="A4" s="13" t="s">
        <v>40</v>
      </c>
      <c r="B4" s="15">
        <f t="shared" ref="B4:J4" si="0">SUM(B5:B8)</f>
        <v>1930481</v>
      </c>
      <c r="C4" s="15">
        <f t="shared" si="0"/>
        <v>2806459</v>
      </c>
      <c r="D4" s="15">
        <f t="shared" si="0"/>
        <v>2101166</v>
      </c>
      <c r="E4" s="15">
        <f t="shared" si="0"/>
        <v>1626663</v>
      </c>
      <c r="F4" s="15">
        <f t="shared" si="0"/>
        <v>1355102</v>
      </c>
      <c r="G4" s="15">
        <f t="shared" si="0"/>
        <v>1139949</v>
      </c>
      <c r="H4" s="15">
        <f t="shared" si="0"/>
        <v>1154377</v>
      </c>
      <c r="I4" s="15">
        <f t="shared" si="0"/>
        <v>1181081</v>
      </c>
      <c r="J4" s="15">
        <f t="shared" si="0"/>
        <v>1294926</v>
      </c>
      <c r="K4" s="15">
        <f t="shared" ref="K4:P4" si="1">SUM(K5:K8)</f>
        <v>1199499</v>
      </c>
      <c r="L4" s="15">
        <f t="shared" si="1"/>
        <v>1190820</v>
      </c>
      <c r="M4" s="15">
        <f t="shared" si="1"/>
        <v>1168812</v>
      </c>
      <c r="N4" s="15">
        <f t="shared" si="1"/>
        <v>1226535</v>
      </c>
      <c r="O4" s="15">
        <f t="shared" si="1"/>
        <v>1209764</v>
      </c>
      <c r="P4" s="15">
        <f t="shared" si="1"/>
        <v>1262657</v>
      </c>
      <c r="Q4" s="15">
        <f>SUM(Q5:Q8)</f>
        <v>3435630</v>
      </c>
      <c r="R4" s="15">
        <f>SUM(R5:R8)</f>
        <v>2905052</v>
      </c>
      <c r="S4" s="15">
        <f>SUM(S5:S8)</f>
        <v>3484175</v>
      </c>
      <c r="T4" s="15">
        <f>SUM(T5:T8)</f>
        <v>2024443</v>
      </c>
      <c r="U4" s="15">
        <f>SUM(U5:U8)</f>
        <v>2245180</v>
      </c>
      <c r="V4" s="15">
        <v>1999006</v>
      </c>
      <c r="W4" s="15">
        <f>SUM(W5:W8)</f>
        <v>1858027</v>
      </c>
      <c r="X4" s="15">
        <v>1855147</v>
      </c>
      <c r="Y4" s="84">
        <f>SUM(Y5:Y8)</f>
        <v>2083406</v>
      </c>
      <c r="Z4" s="84">
        <f t="shared" ref="Z4:AB4" si="2">SUM(Z5:Z8)</f>
        <v>2048685</v>
      </c>
      <c r="AA4" s="84">
        <f t="shared" si="2"/>
        <v>2084368</v>
      </c>
      <c r="AB4" s="84">
        <f t="shared" si="2"/>
        <v>4064633</v>
      </c>
      <c r="AC4" s="84">
        <f t="shared" ref="AC4:AD4" si="3">SUM(AC5:AC8)</f>
        <v>2115651</v>
      </c>
      <c r="AD4" s="84">
        <f t="shared" si="3"/>
        <v>4899408</v>
      </c>
      <c r="AE4" s="84">
        <v>2719274</v>
      </c>
      <c r="AF4" s="84">
        <v>2393323</v>
      </c>
    </row>
    <row r="5" spans="1:32" ht="18" customHeight="1" x14ac:dyDescent="0.15">
      <c r="A5" s="13" t="s">
        <v>41</v>
      </c>
      <c r="B5" s="15">
        <v>12195</v>
      </c>
      <c r="C5" s="15">
        <v>12606</v>
      </c>
      <c r="D5" s="15">
        <v>13687</v>
      </c>
      <c r="E5" s="15">
        <v>13804</v>
      </c>
      <c r="F5" s="15">
        <v>13477</v>
      </c>
      <c r="G5" s="15">
        <v>13962</v>
      </c>
      <c r="H5" s="15">
        <v>13962</v>
      </c>
      <c r="I5" s="15">
        <v>19853</v>
      </c>
      <c r="J5" s="15">
        <v>20319</v>
      </c>
      <c r="K5" s="15">
        <v>21018</v>
      </c>
      <c r="L5" s="15">
        <v>20896</v>
      </c>
      <c r="M5" s="15">
        <v>20502</v>
      </c>
      <c r="N5" s="15">
        <v>21717</v>
      </c>
      <c r="O5" s="15">
        <v>21350</v>
      </c>
      <c r="P5" s="15">
        <v>21764</v>
      </c>
      <c r="Q5" s="15">
        <v>32923</v>
      </c>
      <c r="R5" s="15">
        <v>37797</v>
      </c>
      <c r="S5" s="15">
        <v>43109</v>
      </c>
      <c r="T5" s="15">
        <v>44089</v>
      </c>
      <c r="U5" s="15">
        <v>45901</v>
      </c>
      <c r="V5" s="15">
        <v>46036</v>
      </c>
      <c r="W5" s="15">
        <v>45163</v>
      </c>
      <c r="X5" s="15">
        <v>45711</v>
      </c>
      <c r="Y5" s="84">
        <v>45604</v>
      </c>
      <c r="Z5" s="84">
        <v>45864</v>
      </c>
      <c r="AA5" s="84">
        <v>53892</v>
      </c>
      <c r="AB5" s="84">
        <v>53734</v>
      </c>
      <c r="AC5" s="84">
        <v>55193</v>
      </c>
      <c r="AD5" s="84">
        <v>56069</v>
      </c>
      <c r="AE5" s="84">
        <v>57262</v>
      </c>
      <c r="AF5" s="84">
        <v>57991</v>
      </c>
    </row>
    <row r="6" spans="1:32" ht="18" customHeight="1" x14ac:dyDescent="0.15">
      <c r="A6" s="13" t="s">
        <v>42</v>
      </c>
      <c r="B6" s="16">
        <v>865322</v>
      </c>
      <c r="C6" s="16">
        <v>994326</v>
      </c>
      <c r="D6" s="16">
        <v>1067072</v>
      </c>
      <c r="E6" s="16">
        <v>1194538</v>
      </c>
      <c r="F6" s="16">
        <v>1081383</v>
      </c>
      <c r="G6" s="16">
        <v>884606</v>
      </c>
      <c r="H6" s="16">
        <v>896361</v>
      </c>
      <c r="I6" s="16">
        <v>914576</v>
      </c>
      <c r="J6" s="16">
        <v>1030633</v>
      </c>
      <c r="K6" s="16">
        <v>948409</v>
      </c>
      <c r="L6" s="16">
        <v>946504</v>
      </c>
      <c r="M6" s="16">
        <v>925885</v>
      </c>
      <c r="N6" s="16">
        <v>929019</v>
      </c>
      <c r="O6" s="16">
        <v>981641</v>
      </c>
      <c r="P6" s="16">
        <v>966960</v>
      </c>
      <c r="Q6" s="16">
        <v>991916</v>
      </c>
      <c r="R6" s="16">
        <v>1090297</v>
      </c>
      <c r="S6" s="16">
        <v>1197066</v>
      </c>
      <c r="T6" s="16">
        <v>1588836</v>
      </c>
      <c r="U6" s="16">
        <v>1668106</v>
      </c>
      <c r="V6" s="16">
        <v>1607090</v>
      </c>
      <c r="W6" s="16">
        <v>1403823</v>
      </c>
      <c r="X6" s="16">
        <v>1449591</v>
      </c>
      <c r="Y6" s="85">
        <v>1577335</v>
      </c>
      <c r="Z6" s="85">
        <v>1587735</v>
      </c>
      <c r="AA6" s="85">
        <v>1582463</v>
      </c>
      <c r="AB6" s="85">
        <v>1581304</v>
      </c>
      <c r="AC6" s="85">
        <v>1637215</v>
      </c>
      <c r="AD6" s="85">
        <v>1675454</v>
      </c>
      <c r="AE6" s="85">
        <v>1709324</v>
      </c>
      <c r="AF6" s="85">
        <v>1723148</v>
      </c>
    </row>
    <row r="7" spans="1:32" ht="18" customHeight="1" x14ac:dyDescent="0.15">
      <c r="A7" s="13" t="s">
        <v>43</v>
      </c>
      <c r="B7" s="16">
        <v>42441</v>
      </c>
      <c r="C7" s="16">
        <v>49688</v>
      </c>
      <c r="D7" s="16">
        <v>56843</v>
      </c>
      <c r="E7" s="16">
        <v>56546</v>
      </c>
      <c r="F7" s="16">
        <v>62150</v>
      </c>
      <c r="G7" s="16">
        <v>65796</v>
      </c>
      <c r="H7" s="16">
        <v>69800</v>
      </c>
      <c r="I7" s="16">
        <v>72600</v>
      </c>
      <c r="J7" s="16">
        <v>81062</v>
      </c>
      <c r="K7" s="16">
        <v>75979</v>
      </c>
      <c r="L7" s="16">
        <v>84182</v>
      </c>
      <c r="M7" s="16">
        <v>82539</v>
      </c>
      <c r="N7" s="16">
        <v>91733</v>
      </c>
      <c r="O7" s="16">
        <v>87810</v>
      </c>
      <c r="P7" s="16">
        <v>95491</v>
      </c>
      <c r="Q7" s="16">
        <v>104341</v>
      </c>
      <c r="R7" s="16">
        <v>113149</v>
      </c>
      <c r="S7" s="16">
        <v>113157</v>
      </c>
      <c r="T7" s="16">
        <v>111113</v>
      </c>
      <c r="U7" s="16">
        <v>110415</v>
      </c>
      <c r="V7" s="16">
        <v>107056</v>
      </c>
      <c r="W7" s="16">
        <v>121675</v>
      </c>
      <c r="X7" s="16">
        <v>115067</v>
      </c>
      <c r="Y7" s="85">
        <v>115401</v>
      </c>
      <c r="Z7" s="85">
        <v>127791</v>
      </c>
      <c r="AA7" s="85">
        <v>126382</v>
      </c>
      <c r="AB7" s="85">
        <v>121585</v>
      </c>
      <c r="AC7" s="85">
        <v>121589</v>
      </c>
      <c r="AD7" s="85">
        <v>132489</v>
      </c>
      <c r="AE7" s="85">
        <v>133487</v>
      </c>
      <c r="AF7" s="85">
        <v>132446</v>
      </c>
    </row>
    <row r="8" spans="1:32" ht="18" customHeight="1" x14ac:dyDescent="0.15">
      <c r="A8" s="13" t="s">
        <v>44</v>
      </c>
      <c r="B8" s="16">
        <v>1010523</v>
      </c>
      <c r="C8" s="16">
        <v>1749839</v>
      </c>
      <c r="D8" s="16">
        <v>963564</v>
      </c>
      <c r="E8" s="16">
        <v>361775</v>
      </c>
      <c r="F8" s="16">
        <v>198092</v>
      </c>
      <c r="G8" s="16">
        <v>175585</v>
      </c>
      <c r="H8" s="16">
        <v>174254</v>
      </c>
      <c r="I8" s="16">
        <v>174052</v>
      </c>
      <c r="J8" s="16">
        <v>162912</v>
      </c>
      <c r="K8" s="16">
        <v>154093</v>
      </c>
      <c r="L8" s="16">
        <v>139238</v>
      </c>
      <c r="M8" s="16">
        <v>139886</v>
      </c>
      <c r="N8" s="16">
        <v>184066</v>
      </c>
      <c r="O8" s="16">
        <v>118963</v>
      </c>
      <c r="P8" s="16">
        <v>178442</v>
      </c>
      <c r="Q8" s="16">
        <v>2306450</v>
      </c>
      <c r="R8" s="16">
        <v>1663809</v>
      </c>
      <c r="S8" s="16">
        <v>2130843</v>
      </c>
      <c r="T8" s="16">
        <v>280405</v>
      </c>
      <c r="U8" s="16">
        <v>420758</v>
      </c>
      <c r="V8" s="16">
        <v>238824</v>
      </c>
      <c r="W8" s="16">
        <v>287366</v>
      </c>
      <c r="X8" s="16">
        <v>244778</v>
      </c>
      <c r="Y8" s="85">
        <v>345066</v>
      </c>
      <c r="Z8" s="85">
        <v>287295</v>
      </c>
      <c r="AA8" s="85">
        <v>321631</v>
      </c>
      <c r="AB8" s="85">
        <v>2308010</v>
      </c>
      <c r="AC8" s="85">
        <v>301654</v>
      </c>
      <c r="AD8" s="85">
        <v>3035396</v>
      </c>
      <c r="AE8" s="85">
        <v>819201</v>
      </c>
      <c r="AF8" s="85">
        <v>479738</v>
      </c>
    </row>
    <row r="9" spans="1:32" ht="18" customHeight="1" x14ac:dyDescent="0.15">
      <c r="A9" s="13" t="s">
        <v>45</v>
      </c>
      <c r="B9" s="15">
        <v>1849719</v>
      </c>
      <c r="C9" s="15">
        <v>1941839</v>
      </c>
      <c r="D9" s="15">
        <v>2314663</v>
      </c>
      <c r="E9" s="15">
        <v>2641148</v>
      </c>
      <c r="F9" s="15">
        <v>2611499</v>
      </c>
      <c r="G9" s="15">
        <v>2604732</v>
      </c>
      <c r="H9" s="15">
        <v>2572449</v>
      </c>
      <c r="I9" s="15">
        <v>2746198</v>
      </c>
      <c r="J9" s="15">
        <v>2752368</v>
      </c>
      <c r="K9" s="15">
        <v>2844070</v>
      </c>
      <c r="L9" s="15">
        <v>2917719</v>
      </c>
      <c r="M9" s="15">
        <v>2864387</v>
      </c>
      <c r="N9" s="15">
        <v>2967394</v>
      </c>
      <c r="O9" s="15">
        <v>3162521</v>
      </c>
      <c r="P9" s="15">
        <v>3025787</v>
      </c>
      <c r="Q9" s="15">
        <v>3036200</v>
      </c>
      <c r="R9" s="15">
        <v>3309665</v>
      </c>
      <c r="S9" s="15">
        <v>3278268</v>
      </c>
      <c r="T9" s="15">
        <v>3452443</v>
      </c>
      <c r="U9" s="15">
        <v>3639958</v>
      </c>
      <c r="V9" s="15">
        <v>3584930</v>
      </c>
      <c r="W9" s="15">
        <v>3483002</v>
      </c>
      <c r="X9" s="15">
        <v>3387141</v>
      </c>
      <c r="Y9" s="84">
        <v>3120633</v>
      </c>
      <c r="Z9" s="84">
        <v>3067585</v>
      </c>
      <c r="AA9" s="84">
        <v>3067935</v>
      </c>
      <c r="AB9" s="84">
        <v>2981690</v>
      </c>
      <c r="AC9" s="84">
        <v>3016780</v>
      </c>
      <c r="AD9" s="84">
        <v>3039734</v>
      </c>
      <c r="AE9" s="84">
        <v>2989635</v>
      </c>
      <c r="AF9" s="84">
        <v>3022355</v>
      </c>
    </row>
    <row r="10" spans="1:32" ht="18" customHeight="1" x14ac:dyDescent="0.15">
      <c r="A10" s="13" t="s">
        <v>46</v>
      </c>
      <c r="B10" s="15">
        <v>1849719</v>
      </c>
      <c r="C10" s="15">
        <v>1941947</v>
      </c>
      <c r="D10" s="15">
        <v>2314663</v>
      </c>
      <c r="E10" s="15">
        <v>2641148</v>
      </c>
      <c r="F10" s="15">
        <v>2611219</v>
      </c>
      <c r="G10" s="15">
        <v>2603217</v>
      </c>
      <c r="H10" s="15">
        <v>2569467</v>
      </c>
      <c r="I10" s="15">
        <v>2741739</v>
      </c>
      <c r="J10" s="15">
        <v>2747171</v>
      </c>
      <c r="K10" s="15">
        <v>2840054</v>
      </c>
      <c r="L10" s="15">
        <v>2913686</v>
      </c>
      <c r="M10" s="15">
        <v>2860107</v>
      </c>
      <c r="N10" s="15">
        <v>2963283</v>
      </c>
      <c r="O10" s="15">
        <v>3158388</v>
      </c>
      <c r="P10" s="15">
        <v>3021632</v>
      </c>
      <c r="Q10" s="15">
        <v>3032211</v>
      </c>
      <c r="R10" s="15">
        <v>3305604</v>
      </c>
      <c r="S10" s="15">
        <v>3274220</v>
      </c>
      <c r="T10" s="15">
        <v>3448548</v>
      </c>
      <c r="U10" s="15">
        <v>3636235</v>
      </c>
      <c r="V10" s="15">
        <v>3581207</v>
      </c>
      <c r="W10" s="15">
        <v>3479293</v>
      </c>
      <c r="X10" s="15">
        <v>3383432</v>
      </c>
      <c r="Y10" s="84">
        <v>3116928</v>
      </c>
      <c r="Z10" s="84">
        <v>3064029</v>
      </c>
      <c r="AA10" s="84">
        <v>3064379</v>
      </c>
      <c r="AB10" s="84">
        <v>2978134</v>
      </c>
      <c r="AC10" s="84">
        <v>3013354</v>
      </c>
      <c r="AD10" s="84">
        <v>3036308</v>
      </c>
      <c r="AE10" s="84">
        <v>2985943</v>
      </c>
      <c r="AF10" s="84">
        <v>3018698</v>
      </c>
    </row>
    <row r="11" spans="1:32" ht="18" customHeight="1" x14ac:dyDescent="0.15">
      <c r="A11" s="13" t="s">
        <v>47</v>
      </c>
      <c r="B11" s="15">
        <v>23778</v>
      </c>
      <c r="C11" s="15">
        <v>24700</v>
      </c>
      <c r="D11" s="15">
        <v>25664</v>
      </c>
      <c r="E11" s="15">
        <v>26295</v>
      </c>
      <c r="F11" s="15">
        <v>26565</v>
      </c>
      <c r="G11" s="15">
        <v>27093</v>
      </c>
      <c r="H11" s="15">
        <v>27775</v>
      </c>
      <c r="I11" s="15">
        <v>28771</v>
      </c>
      <c r="J11" s="15">
        <v>29818</v>
      </c>
      <c r="K11" s="15">
        <v>30550</v>
      </c>
      <c r="L11" s="15">
        <v>31915</v>
      </c>
      <c r="M11" s="15">
        <v>34433</v>
      </c>
      <c r="N11" s="15">
        <v>36135</v>
      </c>
      <c r="O11" s="15">
        <v>38739</v>
      </c>
      <c r="P11" s="15">
        <v>39584</v>
      </c>
      <c r="Q11" s="15">
        <v>41740</v>
      </c>
      <c r="R11" s="15">
        <v>44404</v>
      </c>
      <c r="S11" s="15">
        <v>46738</v>
      </c>
      <c r="T11" s="15">
        <v>51398</v>
      </c>
      <c r="U11" s="15">
        <v>53625</v>
      </c>
      <c r="V11" s="15">
        <v>54014</v>
      </c>
      <c r="W11" s="15">
        <v>55922</v>
      </c>
      <c r="X11" s="15">
        <v>57818</v>
      </c>
      <c r="Y11" s="84">
        <v>59649</v>
      </c>
      <c r="Z11" s="84">
        <v>60780</v>
      </c>
      <c r="AA11" s="84">
        <v>63537</v>
      </c>
      <c r="AB11" s="84">
        <v>68507</v>
      </c>
      <c r="AC11" s="84">
        <v>79233</v>
      </c>
      <c r="AD11" s="84">
        <v>82609</v>
      </c>
      <c r="AE11" s="84">
        <v>85915</v>
      </c>
      <c r="AF11" s="84">
        <v>91285</v>
      </c>
    </row>
    <row r="12" spans="1:32" ht="18" customHeight="1" x14ac:dyDescent="0.15">
      <c r="A12" s="13" t="s">
        <v>48</v>
      </c>
      <c r="B12" s="15">
        <v>118088</v>
      </c>
      <c r="C12" s="15">
        <v>145571</v>
      </c>
      <c r="D12" s="15">
        <v>148748</v>
      </c>
      <c r="E12" s="15">
        <v>144033</v>
      </c>
      <c r="F12" s="15">
        <v>139992</v>
      </c>
      <c r="G12" s="15">
        <v>143424</v>
      </c>
      <c r="H12" s="15">
        <v>154661</v>
      </c>
      <c r="I12" s="15">
        <v>150436</v>
      </c>
      <c r="J12" s="15">
        <v>188463</v>
      </c>
      <c r="K12" s="15">
        <v>201435</v>
      </c>
      <c r="L12" s="15">
        <v>218266</v>
      </c>
      <c r="M12" s="15">
        <v>219772</v>
      </c>
      <c r="N12" s="15">
        <v>222624</v>
      </c>
      <c r="O12" s="15">
        <v>253875</v>
      </c>
      <c r="P12" s="15">
        <v>259075</v>
      </c>
      <c r="Q12" s="15">
        <v>277261</v>
      </c>
      <c r="R12" s="15">
        <v>269903</v>
      </c>
      <c r="S12" s="15">
        <v>265402</v>
      </c>
      <c r="T12" s="15">
        <v>265239</v>
      </c>
      <c r="U12" s="15">
        <v>258028</v>
      </c>
      <c r="V12" s="15">
        <v>238199</v>
      </c>
      <c r="W12" s="15">
        <v>258899</v>
      </c>
      <c r="X12" s="15">
        <v>284737</v>
      </c>
      <c r="Y12" s="84">
        <v>281944</v>
      </c>
      <c r="Z12" s="84">
        <v>318677</v>
      </c>
      <c r="AA12" s="84">
        <v>310238</v>
      </c>
      <c r="AB12" s="84">
        <v>304218</v>
      </c>
      <c r="AC12" s="84">
        <v>295674</v>
      </c>
      <c r="AD12" s="84">
        <v>281444</v>
      </c>
      <c r="AE12" s="84">
        <v>279647</v>
      </c>
      <c r="AF12" s="84">
        <v>276746</v>
      </c>
    </row>
    <row r="13" spans="1:32" ht="18" customHeight="1" x14ac:dyDescent="0.15">
      <c r="A13" s="13" t="s">
        <v>49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1</v>
      </c>
      <c r="P13" s="15">
        <v>0</v>
      </c>
      <c r="Q13" s="15">
        <v>1</v>
      </c>
      <c r="R13" s="15">
        <v>1</v>
      </c>
      <c r="S13" s="15">
        <v>1</v>
      </c>
      <c r="T13" s="15">
        <v>1</v>
      </c>
      <c r="U13" s="15">
        <v>1</v>
      </c>
      <c r="V13" s="15">
        <v>1</v>
      </c>
      <c r="W13" s="15">
        <v>1</v>
      </c>
      <c r="X13" s="15">
        <v>1</v>
      </c>
      <c r="Y13" s="84">
        <v>1</v>
      </c>
      <c r="Z13" s="84">
        <v>1</v>
      </c>
      <c r="AA13" s="84">
        <v>1</v>
      </c>
      <c r="AB13" s="84">
        <v>1</v>
      </c>
      <c r="AC13" s="84">
        <v>1</v>
      </c>
      <c r="AD13" s="84">
        <v>1</v>
      </c>
      <c r="AE13" s="84">
        <v>1</v>
      </c>
      <c r="AF13" s="84">
        <v>1</v>
      </c>
    </row>
    <row r="14" spans="1:32" ht="18" customHeight="1" x14ac:dyDescent="0.15">
      <c r="A14" s="13" t="s">
        <v>50</v>
      </c>
      <c r="B14" s="15">
        <v>2684</v>
      </c>
      <c r="C14" s="15">
        <v>2896</v>
      </c>
      <c r="D14" s="15">
        <v>1710</v>
      </c>
      <c r="E14" s="15">
        <v>12620</v>
      </c>
      <c r="F14" s="15">
        <v>10835</v>
      </c>
      <c r="G14" s="15">
        <v>7430</v>
      </c>
      <c r="H14" s="15">
        <v>7277</v>
      </c>
      <c r="I14" s="15">
        <v>1912</v>
      </c>
      <c r="J14" s="15">
        <v>3214</v>
      </c>
      <c r="K14" s="15">
        <v>1606</v>
      </c>
      <c r="L14" s="15">
        <v>1335</v>
      </c>
      <c r="M14" s="15">
        <v>1298</v>
      </c>
      <c r="N14" s="15">
        <v>1154</v>
      </c>
      <c r="O14" s="15">
        <v>950</v>
      </c>
      <c r="P14" s="15">
        <v>0</v>
      </c>
      <c r="Q14" s="15">
        <v>1</v>
      </c>
      <c r="R14" s="15">
        <v>1</v>
      </c>
      <c r="S14" s="15">
        <v>1</v>
      </c>
      <c r="T14" s="15">
        <v>1</v>
      </c>
      <c r="U14" s="15">
        <v>1</v>
      </c>
      <c r="V14" s="15">
        <v>1</v>
      </c>
      <c r="W14" s="15">
        <v>1</v>
      </c>
      <c r="X14" s="15">
        <v>1</v>
      </c>
      <c r="Y14" s="84">
        <v>1</v>
      </c>
      <c r="Z14" s="84">
        <v>1</v>
      </c>
      <c r="AA14" s="84">
        <v>1</v>
      </c>
      <c r="AB14" s="84">
        <v>1</v>
      </c>
      <c r="AC14" s="84">
        <v>1</v>
      </c>
      <c r="AD14" s="84">
        <v>1</v>
      </c>
      <c r="AE14" s="84">
        <v>1</v>
      </c>
      <c r="AF14" s="84">
        <v>1</v>
      </c>
    </row>
    <row r="15" spans="1:32" ht="18" customHeight="1" x14ac:dyDescent="0.15">
      <c r="A15" s="13" t="s">
        <v>51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1</v>
      </c>
      <c r="P15" s="15">
        <v>1</v>
      </c>
      <c r="Q15" s="15">
        <v>2</v>
      </c>
      <c r="R15" s="15">
        <v>2</v>
      </c>
      <c r="S15" s="15">
        <v>2</v>
      </c>
      <c r="T15" s="15">
        <v>2</v>
      </c>
      <c r="U15" s="15">
        <v>2</v>
      </c>
      <c r="V15" s="15">
        <v>2</v>
      </c>
      <c r="W15" s="15">
        <v>2</v>
      </c>
      <c r="X15" s="15">
        <v>2</v>
      </c>
      <c r="Y15" s="84">
        <v>2</v>
      </c>
      <c r="Z15" s="84">
        <v>2</v>
      </c>
      <c r="AA15" s="84">
        <v>2</v>
      </c>
      <c r="AB15" s="84">
        <v>2</v>
      </c>
      <c r="AC15" s="84">
        <v>2</v>
      </c>
      <c r="AD15" s="84">
        <v>2</v>
      </c>
      <c r="AE15" s="84">
        <v>2</v>
      </c>
      <c r="AF15" s="84">
        <v>2</v>
      </c>
    </row>
    <row r="16" spans="1:32" ht="18" customHeight="1" x14ac:dyDescent="0.15">
      <c r="A16" s="13" t="s">
        <v>52</v>
      </c>
      <c r="B16" s="15">
        <v>67953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1</v>
      </c>
      <c r="P16" s="15">
        <v>1</v>
      </c>
      <c r="Q16" s="15">
        <v>2</v>
      </c>
      <c r="R16" s="15">
        <v>2</v>
      </c>
      <c r="S16" s="15">
        <v>2</v>
      </c>
      <c r="T16" s="15">
        <v>2</v>
      </c>
      <c r="U16" s="15">
        <v>2</v>
      </c>
      <c r="V16" s="15">
        <v>2</v>
      </c>
      <c r="W16" s="15">
        <v>2</v>
      </c>
      <c r="X16" s="15">
        <v>2</v>
      </c>
      <c r="Y16" s="84">
        <v>2</v>
      </c>
      <c r="Z16" s="84">
        <v>2</v>
      </c>
      <c r="AA16" s="84">
        <v>2</v>
      </c>
      <c r="AB16" s="84">
        <v>2</v>
      </c>
      <c r="AC16" s="84">
        <v>2</v>
      </c>
      <c r="AD16" s="84">
        <v>2</v>
      </c>
      <c r="AE16" s="84">
        <v>2</v>
      </c>
      <c r="AF16" s="84">
        <v>2</v>
      </c>
    </row>
    <row r="17" spans="1:32" ht="18" customHeight="1" x14ac:dyDescent="0.15">
      <c r="A17" s="13" t="s">
        <v>53</v>
      </c>
      <c r="B17" s="16">
        <f t="shared" ref="B17:J17" si="4">SUM(B18:B21)</f>
        <v>123957</v>
      </c>
      <c r="C17" s="16">
        <f t="shared" si="4"/>
        <v>127562</v>
      </c>
      <c r="D17" s="16">
        <f t="shared" si="4"/>
        <v>138025</v>
      </c>
      <c r="E17" s="16">
        <f t="shared" si="4"/>
        <v>146384</v>
      </c>
      <c r="F17" s="16">
        <f t="shared" si="4"/>
        <v>155760</v>
      </c>
      <c r="G17" s="16">
        <f t="shared" si="4"/>
        <v>162360</v>
      </c>
      <c r="H17" s="16">
        <f t="shared" si="4"/>
        <v>171880</v>
      </c>
      <c r="I17" s="16">
        <f t="shared" si="4"/>
        <v>182190</v>
      </c>
      <c r="J17" s="16">
        <f t="shared" si="4"/>
        <v>190186</v>
      </c>
      <c r="K17" s="16">
        <f t="shared" ref="K17:P17" si="5">SUM(K18:K21)</f>
        <v>212226</v>
      </c>
      <c r="L17" s="16">
        <f t="shared" si="5"/>
        <v>219211</v>
      </c>
      <c r="M17" s="16">
        <f t="shared" si="5"/>
        <v>214651</v>
      </c>
      <c r="N17" s="16">
        <f t="shared" si="5"/>
        <v>224099</v>
      </c>
      <c r="O17" s="16">
        <f t="shared" si="5"/>
        <v>226121</v>
      </c>
      <c r="P17" s="16">
        <f t="shared" si="5"/>
        <v>220080</v>
      </c>
      <c r="Q17" s="16">
        <f t="shared" ref="Q17:X17" si="6">SUM(Q18:Q21)</f>
        <v>223589</v>
      </c>
      <c r="R17" s="16">
        <f t="shared" si="6"/>
        <v>238368</v>
      </c>
      <c r="S17" s="16">
        <f t="shared" si="6"/>
        <v>230228</v>
      </c>
      <c r="T17" s="16">
        <f t="shared" si="6"/>
        <v>234390</v>
      </c>
      <c r="U17" s="16">
        <f t="shared" si="6"/>
        <v>239228</v>
      </c>
      <c r="V17" s="16">
        <f t="shared" si="6"/>
        <v>232965</v>
      </c>
      <c r="W17" s="16">
        <f t="shared" si="6"/>
        <v>236058</v>
      </c>
      <c r="X17" s="16">
        <f t="shared" si="6"/>
        <v>242971</v>
      </c>
      <c r="Y17" s="85">
        <f t="shared" ref="Y17:AB17" si="7">SUM(Y18:Y21)</f>
        <v>228149</v>
      </c>
      <c r="Z17" s="85">
        <f t="shared" si="7"/>
        <v>225172</v>
      </c>
      <c r="AA17" s="85">
        <f t="shared" si="7"/>
        <v>222780</v>
      </c>
      <c r="AB17" s="85">
        <f t="shared" si="7"/>
        <v>217411</v>
      </c>
      <c r="AC17" s="85">
        <f t="shared" ref="AC17:AD17" si="8">SUM(AC18:AC21)</f>
        <v>218536</v>
      </c>
      <c r="AD17" s="85">
        <f t="shared" si="8"/>
        <v>219950</v>
      </c>
      <c r="AE17" s="85">
        <f t="shared" ref="AE17" si="9">SUM(AE18:AE21)</f>
        <v>216327</v>
      </c>
      <c r="AF17" s="85">
        <f t="shared" ref="AF17" si="10">SUM(AF18:AF21)</f>
        <v>220676</v>
      </c>
    </row>
    <row r="18" spans="1:32" ht="18" customHeight="1" x14ac:dyDescent="0.15">
      <c r="A18" s="13" t="s">
        <v>54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1</v>
      </c>
      <c r="P18" s="16">
        <v>1</v>
      </c>
      <c r="Q18" s="16">
        <v>2</v>
      </c>
      <c r="R18" s="16">
        <v>2</v>
      </c>
      <c r="S18" s="16">
        <v>2</v>
      </c>
      <c r="T18" s="16">
        <v>2</v>
      </c>
      <c r="U18" s="16">
        <v>2</v>
      </c>
      <c r="V18" s="16">
        <v>2</v>
      </c>
      <c r="W18" s="16">
        <v>2</v>
      </c>
      <c r="X18" s="16">
        <v>2</v>
      </c>
      <c r="Y18" s="85">
        <v>2</v>
      </c>
      <c r="Z18" s="85">
        <v>2</v>
      </c>
      <c r="AA18" s="85">
        <v>2</v>
      </c>
      <c r="AB18" s="85">
        <v>2</v>
      </c>
      <c r="AC18" s="85">
        <v>2</v>
      </c>
      <c r="AD18" s="85">
        <v>2</v>
      </c>
      <c r="AE18" s="85">
        <v>2</v>
      </c>
      <c r="AF18" s="85">
        <v>2</v>
      </c>
    </row>
    <row r="19" spans="1:32" ht="18" customHeight="1" x14ac:dyDescent="0.15">
      <c r="A19" s="13" t="s">
        <v>55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1</v>
      </c>
      <c r="P19" s="15">
        <v>1</v>
      </c>
      <c r="Q19" s="15">
        <v>2</v>
      </c>
      <c r="R19" s="15">
        <v>2</v>
      </c>
      <c r="S19" s="15">
        <v>2</v>
      </c>
      <c r="T19" s="15">
        <v>2</v>
      </c>
      <c r="U19" s="15">
        <v>2</v>
      </c>
      <c r="V19" s="15">
        <v>2</v>
      </c>
      <c r="W19" s="15">
        <v>2</v>
      </c>
      <c r="X19" s="15">
        <v>2</v>
      </c>
      <c r="Y19" s="84">
        <v>2</v>
      </c>
      <c r="Z19" s="84">
        <v>2</v>
      </c>
      <c r="AA19" s="84">
        <v>2</v>
      </c>
      <c r="AB19" s="84">
        <v>2</v>
      </c>
      <c r="AC19" s="84">
        <v>2</v>
      </c>
      <c r="AD19" s="84">
        <v>2</v>
      </c>
      <c r="AE19" s="84">
        <v>2</v>
      </c>
      <c r="AF19" s="84">
        <v>2</v>
      </c>
    </row>
    <row r="20" spans="1:32" ht="18" customHeight="1" x14ac:dyDescent="0.15">
      <c r="A20" s="13" t="s">
        <v>56</v>
      </c>
      <c r="B20" s="15">
        <v>123957</v>
      </c>
      <c r="C20" s="15">
        <v>127562</v>
      </c>
      <c r="D20" s="15">
        <v>138025</v>
      </c>
      <c r="E20" s="15">
        <v>146384</v>
      </c>
      <c r="F20" s="15">
        <v>155760</v>
      </c>
      <c r="G20" s="15">
        <v>162360</v>
      </c>
      <c r="H20" s="15">
        <v>171880</v>
      </c>
      <c r="I20" s="15">
        <v>182190</v>
      </c>
      <c r="J20" s="15">
        <v>190186</v>
      </c>
      <c r="K20" s="15">
        <v>212226</v>
      </c>
      <c r="L20" s="15">
        <v>219211</v>
      </c>
      <c r="M20" s="15">
        <v>214651</v>
      </c>
      <c r="N20" s="15">
        <v>224099</v>
      </c>
      <c r="O20" s="15">
        <v>226118</v>
      </c>
      <c r="P20" s="15">
        <v>220077</v>
      </c>
      <c r="Q20" s="15">
        <v>223583</v>
      </c>
      <c r="R20" s="15">
        <v>238362</v>
      </c>
      <c r="S20" s="15">
        <v>230222</v>
      </c>
      <c r="T20" s="15">
        <v>234384</v>
      </c>
      <c r="U20" s="15">
        <v>239222</v>
      </c>
      <c r="V20" s="15">
        <v>232959</v>
      </c>
      <c r="W20" s="15">
        <v>236052</v>
      </c>
      <c r="X20" s="15">
        <v>242965</v>
      </c>
      <c r="Y20" s="84">
        <v>228143</v>
      </c>
      <c r="Z20" s="84">
        <v>225166</v>
      </c>
      <c r="AA20" s="84">
        <v>222774</v>
      </c>
      <c r="AB20" s="84">
        <v>217405</v>
      </c>
      <c r="AC20" s="84">
        <v>218530</v>
      </c>
      <c r="AD20" s="84">
        <v>219944</v>
      </c>
      <c r="AE20" s="84">
        <v>216321</v>
      </c>
      <c r="AF20" s="84">
        <v>220670</v>
      </c>
    </row>
    <row r="21" spans="1:32" ht="18" customHeight="1" x14ac:dyDescent="0.15">
      <c r="A21" s="13" t="s">
        <v>57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1</v>
      </c>
      <c r="P21" s="15">
        <v>1</v>
      </c>
      <c r="Q21" s="15">
        <v>2</v>
      </c>
      <c r="R21" s="15">
        <v>2</v>
      </c>
      <c r="S21" s="15">
        <v>2</v>
      </c>
      <c r="T21" s="15">
        <v>2</v>
      </c>
      <c r="U21" s="15">
        <v>2</v>
      </c>
      <c r="V21" s="15">
        <v>2</v>
      </c>
      <c r="W21" s="15">
        <v>2</v>
      </c>
      <c r="X21" s="15">
        <v>2</v>
      </c>
      <c r="Y21" s="84">
        <v>2</v>
      </c>
      <c r="Z21" s="84">
        <v>2</v>
      </c>
      <c r="AA21" s="84">
        <v>2</v>
      </c>
      <c r="AB21" s="84">
        <v>2</v>
      </c>
      <c r="AC21" s="84">
        <v>2</v>
      </c>
      <c r="AD21" s="84">
        <v>2</v>
      </c>
      <c r="AE21" s="84">
        <v>2</v>
      </c>
      <c r="AF21" s="84">
        <v>2</v>
      </c>
    </row>
    <row r="22" spans="1:32" ht="18" customHeight="1" x14ac:dyDescent="0.15">
      <c r="A22" s="13" t="s">
        <v>58</v>
      </c>
      <c r="B22" s="16">
        <f t="shared" ref="B22:J22" si="11">+B4+B9+B11+B12+B13+B14+B15+B16+B17</f>
        <v>4116660</v>
      </c>
      <c r="C22" s="16">
        <f t="shared" si="11"/>
        <v>5049027</v>
      </c>
      <c r="D22" s="16">
        <f t="shared" si="11"/>
        <v>4729976</v>
      </c>
      <c r="E22" s="16">
        <f t="shared" si="11"/>
        <v>4597143</v>
      </c>
      <c r="F22" s="16">
        <f t="shared" si="11"/>
        <v>4299753</v>
      </c>
      <c r="G22" s="16">
        <f t="shared" si="11"/>
        <v>4084988</v>
      </c>
      <c r="H22" s="16">
        <f t="shared" si="11"/>
        <v>4088419</v>
      </c>
      <c r="I22" s="16">
        <f t="shared" si="11"/>
        <v>4290588</v>
      </c>
      <c r="J22" s="16">
        <f t="shared" si="11"/>
        <v>4458975</v>
      </c>
      <c r="K22" s="16">
        <f t="shared" ref="K22:P22" si="12">+K4+K9+K11+K12+K13+K14+K15+K16+K17</f>
        <v>4489386</v>
      </c>
      <c r="L22" s="16">
        <f t="shared" si="12"/>
        <v>4579266</v>
      </c>
      <c r="M22" s="16">
        <f t="shared" si="12"/>
        <v>4503353</v>
      </c>
      <c r="N22" s="16">
        <f t="shared" si="12"/>
        <v>4677941</v>
      </c>
      <c r="O22" s="16">
        <f t="shared" si="12"/>
        <v>4891973</v>
      </c>
      <c r="P22" s="16">
        <f t="shared" si="12"/>
        <v>4807185</v>
      </c>
      <c r="Q22" s="16">
        <f t="shared" ref="Q22:V22" si="13">+Q4+Q9+Q11+Q12+Q13+Q14+Q15+Q16+Q17</f>
        <v>7014426</v>
      </c>
      <c r="R22" s="16">
        <f t="shared" si="13"/>
        <v>6767398</v>
      </c>
      <c r="S22" s="16">
        <f t="shared" si="13"/>
        <v>7304817</v>
      </c>
      <c r="T22" s="16">
        <f t="shared" si="13"/>
        <v>6027919</v>
      </c>
      <c r="U22" s="16">
        <f t="shared" si="13"/>
        <v>6436025</v>
      </c>
      <c r="V22" s="16">
        <f t="shared" si="13"/>
        <v>6109120</v>
      </c>
      <c r="W22" s="16">
        <f>+W4+W9+W11+W12+W13+W14+W15+W16+W17</f>
        <v>5891914</v>
      </c>
      <c r="X22" s="16">
        <f>+X4+X9+X11+X12+X13+X14+X15+X16+X17</f>
        <v>5827820</v>
      </c>
      <c r="Y22" s="85">
        <f t="shared" ref="Y22:AB22" si="14">+Y4+Y9+Y11+Y12+Y13+Y14+Y15+Y16+Y17</f>
        <v>5773787</v>
      </c>
      <c r="Z22" s="85">
        <f t="shared" si="14"/>
        <v>5720905</v>
      </c>
      <c r="AA22" s="85">
        <f t="shared" si="14"/>
        <v>5748864</v>
      </c>
      <c r="AB22" s="85">
        <f t="shared" si="14"/>
        <v>7636465</v>
      </c>
      <c r="AC22" s="85">
        <f t="shared" ref="AC22:AD22" si="15">+AC4+AC9+AC11+AC12+AC13+AC14+AC15+AC16+AC17</f>
        <v>5725880</v>
      </c>
      <c r="AD22" s="85">
        <f t="shared" si="15"/>
        <v>8523151</v>
      </c>
      <c r="AE22" s="85">
        <f t="shared" ref="AE22" si="16">+AE4+AE9+AE11+AE12+AE13+AE14+AE15+AE16+AE17</f>
        <v>6290804</v>
      </c>
      <c r="AF22" s="85">
        <f t="shared" ref="AF22" si="17">+AF4+AF9+AF11+AF12+AF13+AF14+AF15+AF16+AF17</f>
        <v>6004391</v>
      </c>
    </row>
    <row r="23" spans="1:32" ht="18" customHeight="1" x14ac:dyDescent="0.15"/>
    <row r="24" spans="1:32" ht="18" customHeight="1" x14ac:dyDescent="0.15"/>
    <row r="25" spans="1:32" ht="18" customHeight="1" x14ac:dyDescent="0.15"/>
    <row r="26" spans="1:32" ht="18" customHeight="1" x14ac:dyDescent="0.15"/>
    <row r="27" spans="1:32" ht="18" customHeight="1" x14ac:dyDescent="0.15"/>
    <row r="28" spans="1:32" ht="18" customHeight="1" x14ac:dyDescent="0.15"/>
    <row r="29" spans="1:32" ht="18" customHeight="1" x14ac:dyDescent="0.15"/>
    <row r="30" spans="1:32" ht="18" customHeight="1" x14ac:dyDescent="0.2">
      <c r="A30" s="29" t="s">
        <v>100</v>
      </c>
      <c r="K30" s="70" t="str">
        <f>財政指標!$L$1</f>
        <v>上三川町</v>
      </c>
      <c r="M30" s="70"/>
      <c r="O30" s="70"/>
      <c r="P30" s="70"/>
      <c r="Q30" s="70"/>
      <c r="R30" s="70"/>
      <c r="S30" s="70"/>
      <c r="T30" s="70"/>
      <c r="U30" s="70" t="str">
        <f>財政指標!$L$1</f>
        <v>上三川町</v>
      </c>
      <c r="W30" s="70"/>
      <c r="X30" s="70"/>
      <c r="Y30" s="86"/>
      <c r="Z30" s="86"/>
      <c r="AA30" s="86"/>
      <c r="AB30" s="86"/>
      <c r="AC30" s="86"/>
      <c r="AE30" s="70" t="str">
        <f>財政指標!$L$1</f>
        <v>上三川町</v>
      </c>
      <c r="AF30" s="12"/>
    </row>
    <row r="31" spans="1:32" ht="18" customHeight="1" x14ac:dyDescent="0.15">
      <c r="K31" s="12"/>
      <c r="L31" s="21" t="s">
        <v>232</v>
      </c>
      <c r="V31" s="21" t="s">
        <v>232</v>
      </c>
      <c r="AE31" s="12"/>
      <c r="AF31" s="21" t="s">
        <v>232</v>
      </c>
    </row>
    <row r="32" spans="1:32" s="73" customFormat="1" ht="18" customHeight="1" x14ac:dyDescent="0.2">
      <c r="A32" s="57"/>
      <c r="B32" s="57" t="s">
        <v>10</v>
      </c>
      <c r="C32" s="57" t="s">
        <v>9</v>
      </c>
      <c r="D32" s="57" t="s">
        <v>8</v>
      </c>
      <c r="E32" s="57" t="s">
        <v>7</v>
      </c>
      <c r="F32" s="57" t="s">
        <v>6</v>
      </c>
      <c r="G32" s="57" t="s">
        <v>5</v>
      </c>
      <c r="H32" s="57" t="s">
        <v>4</v>
      </c>
      <c r="I32" s="57" t="s">
        <v>3</v>
      </c>
      <c r="J32" s="56" t="s">
        <v>2</v>
      </c>
      <c r="K32" s="56" t="s">
        <v>82</v>
      </c>
      <c r="L32" s="57" t="s">
        <v>83</v>
      </c>
      <c r="M32" s="57" t="s">
        <v>174</v>
      </c>
      <c r="N32" s="57" t="s">
        <v>182</v>
      </c>
      <c r="O32" s="47" t="s">
        <v>183</v>
      </c>
      <c r="P32" s="47" t="s">
        <v>184</v>
      </c>
      <c r="Q32" s="47" t="s">
        <v>188</v>
      </c>
      <c r="R32" s="47" t="s">
        <v>198</v>
      </c>
      <c r="S32" s="47" t="s">
        <v>199</v>
      </c>
      <c r="T32" s="47" t="s">
        <v>200</v>
      </c>
      <c r="U32" s="47" t="s">
        <v>207</v>
      </c>
      <c r="V32" s="47" t="s">
        <v>208</v>
      </c>
      <c r="W32" s="47" t="s">
        <v>210</v>
      </c>
      <c r="X32" s="47" t="s">
        <v>209</v>
      </c>
      <c r="Y32" s="83" t="s">
        <v>219</v>
      </c>
      <c r="Z32" s="83" t="s">
        <v>214</v>
      </c>
      <c r="AA32" s="83" t="s">
        <v>217</v>
      </c>
      <c r="AB32" s="83" t="s">
        <v>220</v>
      </c>
      <c r="AC32" s="83" t="s">
        <v>225</v>
      </c>
      <c r="AD32" s="83" t="s">
        <v>227</v>
      </c>
      <c r="AE32" s="83" t="str">
        <f>AE3</f>
        <v>１８(H30)</v>
      </c>
      <c r="AF32" s="83" t="str">
        <f>AF3</f>
        <v>１９(R１)</v>
      </c>
    </row>
    <row r="33" spans="1:32" ht="18" customHeight="1" x14ac:dyDescent="0.15">
      <c r="A33" s="13" t="s">
        <v>40</v>
      </c>
      <c r="B33" s="30">
        <f>B4/B$22*100</f>
        <v>46.894351245912944</v>
      </c>
      <c r="C33" s="30">
        <f>C4/C$22*100</f>
        <v>55.584155125334043</v>
      </c>
      <c r="D33" s="30">
        <f t="shared" ref="D33:L33" si="18">D4/D$22*100</f>
        <v>44.422339563667975</v>
      </c>
      <c r="E33" s="30">
        <f t="shared" si="18"/>
        <v>35.384215805338229</v>
      </c>
      <c r="F33" s="30">
        <f t="shared" si="18"/>
        <v>31.515810326779238</v>
      </c>
      <c r="G33" s="30">
        <f t="shared" si="18"/>
        <v>27.905810249626196</v>
      </c>
      <c r="H33" s="30">
        <f t="shared" si="18"/>
        <v>28.23529095232167</v>
      </c>
      <c r="I33" s="30">
        <f t="shared" si="18"/>
        <v>27.527252674924739</v>
      </c>
      <c r="J33" s="30">
        <f t="shared" si="18"/>
        <v>29.040889442080299</v>
      </c>
      <c r="K33" s="30">
        <f t="shared" si="18"/>
        <v>26.718553494843171</v>
      </c>
      <c r="L33" s="30">
        <f t="shared" si="18"/>
        <v>26.004604231333143</v>
      </c>
      <c r="M33" s="30">
        <f t="shared" ref="M33:N50" si="19">M4/M$22*100</f>
        <v>25.954261191605454</v>
      </c>
      <c r="N33" s="30">
        <f t="shared" si="19"/>
        <v>26.21954830127186</v>
      </c>
      <c r="O33" s="30">
        <f t="shared" ref="O33:P50" si="20">O4/O$22*100</f>
        <v>24.729572301400683</v>
      </c>
      <c r="P33" s="30">
        <f t="shared" si="20"/>
        <v>26.266037192244525</v>
      </c>
      <c r="Q33" s="30">
        <f t="shared" ref="Q33:R50" si="21">Q4/Q$22*100</f>
        <v>48.979488841995057</v>
      </c>
      <c r="R33" s="30">
        <f t="shared" si="21"/>
        <v>42.927163438591911</v>
      </c>
      <c r="S33" s="30">
        <f t="shared" ref="S33:T50" si="22">S4/S$22*100</f>
        <v>47.696951203568823</v>
      </c>
      <c r="T33" s="30">
        <f t="shared" si="22"/>
        <v>33.584442657573867</v>
      </c>
      <c r="U33" s="30">
        <f t="shared" ref="U33:V50" si="23">U4/U$22*100</f>
        <v>34.884575494967777</v>
      </c>
      <c r="V33" s="30">
        <f t="shared" si="23"/>
        <v>32.721668587292442</v>
      </c>
      <c r="W33" s="30">
        <f t="shared" ref="W33:X50" si="24">W4/W$22*100</f>
        <v>31.535202312864719</v>
      </c>
      <c r="X33" s="30">
        <f t="shared" si="24"/>
        <v>31.83260636052589</v>
      </c>
      <c r="Y33" s="87">
        <f t="shared" ref="Y33:AB33" si="25">Y4/Y$22*100</f>
        <v>36.083873547811862</v>
      </c>
      <c r="Z33" s="87">
        <f t="shared" si="25"/>
        <v>35.810505505684851</v>
      </c>
      <c r="AA33" s="87">
        <f t="shared" si="25"/>
        <v>36.257041391133967</v>
      </c>
      <c r="AB33" s="87">
        <f t="shared" si="25"/>
        <v>53.226630384608583</v>
      </c>
      <c r="AC33" s="87">
        <f t="shared" ref="AC33:AD33" si="26">AC4/AC$22*100</f>
        <v>36.948923134959166</v>
      </c>
      <c r="AD33" s="87">
        <f t="shared" si="26"/>
        <v>57.483529272213993</v>
      </c>
      <c r="AE33" s="87">
        <f t="shared" ref="AE33" si="27">AE4/AE$22*100</f>
        <v>43.226175859238339</v>
      </c>
      <c r="AF33" s="87">
        <f t="shared" ref="AF33" si="28">AF4/AF$22*100</f>
        <v>39.859546122162932</v>
      </c>
    </row>
    <row r="34" spans="1:32" ht="18" customHeight="1" x14ac:dyDescent="0.15">
      <c r="A34" s="13" t="s">
        <v>41</v>
      </c>
      <c r="B34" s="30">
        <f t="shared" ref="B34:C50" si="29">B5/B$22*100</f>
        <v>0.29623529754704053</v>
      </c>
      <c r="C34" s="30">
        <f t="shared" si="29"/>
        <v>0.24967186747070277</v>
      </c>
      <c r="D34" s="30">
        <f t="shared" ref="D34:L34" si="30">D5/D$22*100</f>
        <v>0.28936721877658572</v>
      </c>
      <c r="E34" s="30">
        <f t="shared" si="30"/>
        <v>0.30027345244644338</v>
      </c>
      <c r="F34" s="30">
        <f t="shared" si="30"/>
        <v>0.31343660903312354</v>
      </c>
      <c r="G34" s="30">
        <f t="shared" si="30"/>
        <v>0.34178802973227829</v>
      </c>
      <c r="H34" s="30">
        <f t="shared" si="30"/>
        <v>0.34150120132011907</v>
      </c>
      <c r="I34" s="30">
        <f t="shared" si="30"/>
        <v>0.46271047231754719</v>
      </c>
      <c r="J34" s="30">
        <f t="shared" si="30"/>
        <v>0.45568768607135046</v>
      </c>
      <c r="K34" s="30">
        <f t="shared" si="30"/>
        <v>0.46817092582370951</v>
      </c>
      <c r="L34" s="30">
        <f t="shared" si="30"/>
        <v>0.45631767187143091</v>
      </c>
      <c r="M34" s="30">
        <f t="shared" si="19"/>
        <v>0.45526078013426885</v>
      </c>
      <c r="N34" s="30">
        <f t="shared" si="19"/>
        <v>0.46424270849076549</v>
      </c>
      <c r="O34" s="30">
        <f t="shared" si="20"/>
        <v>0.43642922804357265</v>
      </c>
      <c r="P34" s="30">
        <f t="shared" si="20"/>
        <v>0.45273897301643273</v>
      </c>
      <c r="Q34" s="30">
        <f t="shared" si="21"/>
        <v>0.46936128487206225</v>
      </c>
      <c r="R34" s="30">
        <f t="shared" si="21"/>
        <v>0.55851599093181759</v>
      </c>
      <c r="S34" s="30">
        <f t="shared" si="22"/>
        <v>0.59014483182809374</v>
      </c>
      <c r="T34" s="30">
        <f t="shared" si="22"/>
        <v>0.73141327877829809</v>
      </c>
      <c r="U34" s="30">
        <f t="shared" si="23"/>
        <v>0.71318865293407041</v>
      </c>
      <c r="V34" s="30">
        <f t="shared" si="23"/>
        <v>0.75356188780053435</v>
      </c>
      <c r="W34" s="30">
        <f t="shared" si="24"/>
        <v>0.76652510542414576</v>
      </c>
      <c r="X34" s="30">
        <f t="shared" si="24"/>
        <v>0.78435847366596767</v>
      </c>
      <c r="Y34" s="87">
        <f t="shared" ref="Y34:AB34" si="31">Y5/Y$22*100</f>
        <v>0.78984555543874413</v>
      </c>
      <c r="Z34" s="87">
        <f t="shared" si="31"/>
        <v>0.80169134079310866</v>
      </c>
      <c r="AA34" s="87">
        <f t="shared" si="31"/>
        <v>0.93743737893260304</v>
      </c>
      <c r="AB34" s="87">
        <f t="shared" si="31"/>
        <v>0.70365018369101406</v>
      </c>
      <c r="AC34" s="87">
        <f t="shared" ref="AC34:AD34" si="32">AC5/AC$22*100</f>
        <v>0.96392170286488721</v>
      </c>
      <c r="AD34" s="87">
        <f t="shared" si="32"/>
        <v>0.65784356043909109</v>
      </c>
      <c r="AE34" s="87">
        <f t="shared" ref="AE34" si="33">AE5/AE$22*100</f>
        <v>0.91024930994511988</v>
      </c>
      <c r="AF34" s="87">
        <f t="shared" ref="AF34" si="34">AF5/AF$22*100</f>
        <v>0.9658098548212467</v>
      </c>
    </row>
    <row r="35" spans="1:32" ht="18" customHeight="1" x14ac:dyDescent="0.15">
      <c r="A35" s="13" t="s">
        <v>42</v>
      </c>
      <c r="B35" s="30">
        <f t="shared" si="29"/>
        <v>21.020001651824536</v>
      </c>
      <c r="C35" s="30">
        <f t="shared" si="29"/>
        <v>19.693418157597495</v>
      </c>
      <c r="D35" s="30">
        <f t="shared" ref="D35:L35" si="35">D6/D$22*100</f>
        <v>22.559776201824281</v>
      </c>
      <c r="E35" s="30">
        <f t="shared" si="35"/>
        <v>25.984355935849724</v>
      </c>
      <c r="F35" s="30">
        <f t="shared" si="35"/>
        <v>25.149886516737123</v>
      </c>
      <c r="G35" s="30">
        <f t="shared" si="35"/>
        <v>21.655045253498908</v>
      </c>
      <c r="H35" s="30">
        <f t="shared" si="35"/>
        <v>21.924391800351188</v>
      </c>
      <c r="I35" s="30">
        <f t="shared" si="35"/>
        <v>21.315866263551754</v>
      </c>
      <c r="J35" s="30">
        <f t="shared" si="35"/>
        <v>23.113675228051289</v>
      </c>
      <c r="K35" s="30">
        <f t="shared" si="35"/>
        <v>21.125583765797817</v>
      </c>
      <c r="L35" s="30">
        <f t="shared" si="35"/>
        <v>20.669338710614323</v>
      </c>
      <c r="M35" s="30">
        <f t="shared" si="19"/>
        <v>20.559902810194984</v>
      </c>
      <c r="N35" s="30">
        <f t="shared" si="19"/>
        <v>19.859570695739855</v>
      </c>
      <c r="O35" s="30">
        <f t="shared" si="20"/>
        <v>20.066361772642654</v>
      </c>
      <c r="P35" s="30">
        <f t="shared" si="20"/>
        <v>20.114890523248015</v>
      </c>
      <c r="Q35" s="30">
        <f t="shared" si="21"/>
        <v>14.141085813721608</v>
      </c>
      <c r="R35" s="30">
        <f t="shared" si="21"/>
        <v>16.11102228655681</v>
      </c>
      <c r="S35" s="30">
        <f t="shared" si="22"/>
        <v>16.387350976759581</v>
      </c>
      <c r="T35" s="30">
        <f t="shared" si="22"/>
        <v>26.357952056091001</v>
      </c>
      <c r="U35" s="30">
        <f t="shared" si="23"/>
        <v>25.918264767461281</v>
      </c>
      <c r="V35" s="30">
        <f t="shared" si="23"/>
        <v>26.306407469488242</v>
      </c>
      <c r="W35" s="30">
        <f t="shared" si="24"/>
        <v>23.826264266586374</v>
      </c>
      <c r="X35" s="30">
        <f t="shared" si="24"/>
        <v>24.873640572289464</v>
      </c>
      <c r="Y35" s="87">
        <f t="shared" ref="Y35:AB35" si="36">Y6/Y$22*100</f>
        <v>27.318898324444596</v>
      </c>
      <c r="Z35" s="87">
        <f t="shared" si="36"/>
        <v>27.753213870882316</v>
      </c>
      <c r="AA35" s="87">
        <f t="shared" si="36"/>
        <v>27.526533937835367</v>
      </c>
      <c r="AB35" s="87">
        <f t="shared" si="36"/>
        <v>20.707277516494869</v>
      </c>
      <c r="AC35" s="87">
        <f t="shared" ref="AC35:AD35" si="37">AC6/AC$22*100</f>
        <v>28.593246802238259</v>
      </c>
      <c r="AD35" s="87">
        <f t="shared" si="37"/>
        <v>19.657682939091423</v>
      </c>
      <c r="AE35" s="87">
        <f t="shared" ref="AE35" si="38">AE6/AE$22*100</f>
        <v>27.17178917035088</v>
      </c>
      <c r="AF35" s="87">
        <f t="shared" ref="AF35" si="39">AF6/AF$22*100</f>
        <v>28.698131084401403</v>
      </c>
    </row>
    <row r="36" spans="1:32" ht="18" customHeight="1" x14ac:dyDescent="0.15">
      <c r="A36" s="13" t="s">
        <v>43</v>
      </c>
      <c r="B36" s="30">
        <f t="shared" si="29"/>
        <v>1.0309571351532554</v>
      </c>
      <c r="C36" s="30">
        <f t="shared" si="29"/>
        <v>0.98411040384612725</v>
      </c>
      <c r="D36" s="30">
        <f t="shared" ref="D36:L36" si="40">D7/D$22*100</f>
        <v>1.2017608546005307</v>
      </c>
      <c r="E36" s="30">
        <f t="shared" si="40"/>
        <v>1.2300248219383212</v>
      </c>
      <c r="F36" s="30">
        <f t="shared" si="40"/>
        <v>1.4454318655048326</v>
      </c>
      <c r="G36" s="30">
        <f t="shared" si="40"/>
        <v>1.6106779261040669</v>
      </c>
      <c r="H36" s="30">
        <f t="shared" si="40"/>
        <v>1.7072614132749113</v>
      </c>
      <c r="I36" s="30">
        <f t="shared" si="40"/>
        <v>1.6920757714327266</v>
      </c>
      <c r="J36" s="30">
        <f t="shared" si="40"/>
        <v>1.8179514350271084</v>
      </c>
      <c r="K36" s="30">
        <f t="shared" si="40"/>
        <v>1.6924140628584845</v>
      </c>
      <c r="L36" s="30">
        <f t="shared" si="40"/>
        <v>1.838329548884035</v>
      </c>
      <c r="M36" s="30">
        <f t="shared" si="19"/>
        <v>1.832834334772335</v>
      </c>
      <c r="N36" s="30">
        <f t="shared" si="19"/>
        <v>1.9609695804201035</v>
      </c>
      <c r="O36" s="30">
        <f t="shared" si="20"/>
        <v>1.7949812887356493</v>
      </c>
      <c r="P36" s="30">
        <f t="shared" si="20"/>
        <v>1.9864224072924173</v>
      </c>
      <c r="Q36" s="30">
        <f t="shared" si="21"/>
        <v>1.4875201477640507</v>
      </c>
      <c r="R36" s="30">
        <f t="shared" si="21"/>
        <v>1.6719720046020643</v>
      </c>
      <c r="S36" s="30">
        <f t="shared" si="22"/>
        <v>1.5490737139616229</v>
      </c>
      <c r="T36" s="30">
        <f t="shared" si="22"/>
        <v>1.8433061227265994</v>
      </c>
      <c r="U36" s="30">
        <f t="shared" si="23"/>
        <v>1.7155775498075287</v>
      </c>
      <c r="V36" s="30">
        <f t="shared" si="23"/>
        <v>1.7523964171599182</v>
      </c>
      <c r="W36" s="30">
        <f t="shared" si="24"/>
        <v>2.0651183978584888</v>
      </c>
      <c r="X36" s="30">
        <f t="shared" si="24"/>
        <v>1.9744432738142219</v>
      </c>
      <c r="Y36" s="87">
        <f t="shared" ref="Y36:AB36" si="41">Y7/Y$22*100</f>
        <v>1.9987055289708469</v>
      </c>
      <c r="Z36" s="87">
        <f t="shared" si="41"/>
        <v>2.2337549740818976</v>
      </c>
      <c r="AA36" s="87">
        <f t="shared" si="41"/>
        <v>2.1983821499343175</v>
      </c>
      <c r="AB36" s="87">
        <f t="shared" si="41"/>
        <v>1.5921633897359577</v>
      </c>
      <c r="AC36" s="87">
        <f t="shared" ref="AC36:AD36" si="42">AC7/AC$22*100</f>
        <v>2.1234989206899204</v>
      </c>
      <c r="AD36" s="87">
        <f t="shared" si="42"/>
        <v>1.5544603163782973</v>
      </c>
      <c r="AE36" s="87">
        <f t="shared" ref="AE36" si="43">AE7/AE$22*100</f>
        <v>2.1219386266048028</v>
      </c>
      <c r="AF36" s="87">
        <f t="shared" ref="AF36" si="44">AF7/AF$22*100</f>
        <v>2.2058190414315124</v>
      </c>
    </row>
    <row r="37" spans="1:32" ht="18" customHeight="1" x14ac:dyDescent="0.15">
      <c r="A37" s="13" t="s">
        <v>44</v>
      </c>
      <c r="B37" s="30">
        <f t="shared" si="29"/>
        <v>24.547157161388117</v>
      </c>
      <c r="C37" s="30">
        <f t="shared" si="29"/>
        <v>34.656954696419731</v>
      </c>
      <c r="D37" s="30">
        <f t="shared" ref="D37:L37" si="45">D8/D$22*100</f>
        <v>20.371435288466579</v>
      </c>
      <c r="E37" s="30">
        <f t="shared" si="45"/>
        <v>7.8695615951037414</v>
      </c>
      <c r="F37" s="30">
        <f t="shared" si="45"/>
        <v>4.6070553355041559</v>
      </c>
      <c r="G37" s="30">
        <f t="shared" si="45"/>
        <v>4.2982990402909387</v>
      </c>
      <c r="H37" s="30">
        <f t="shared" si="45"/>
        <v>4.2621365373754498</v>
      </c>
      <c r="I37" s="30">
        <f t="shared" si="45"/>
        <v>4.0566001676227126</v>
      </c>
      <c r="J37" s="30">
        <f t="shared" si="45"/>
        <v>3.6535750929305499</v>
      </c>
      <c r="K37" s="30">
        <f t="shared" si="45"/>
        <v>3.4323847403631591</v>
      </c>
      <c r="L37" s="30">
        <f t="shared" si="45"/>
        <v>3.0406182999633566</v>
      </c>
      <c r="M37" s="30">
        <f t="shared" si="19"/>
        <v>3.1062632665038694</v>
      </c>
      <c r="N37" s="30">
        <f t="shared" si="19"/>
        <v>3.9347653166211374</v>
      </c>
      <c r="O37" s="30">
        <f t="shared" si="20"/>
        <v>2.4318000119788068</v>
      </c>
      <c r="P37" s="30">
        <f t="shared" si="20"/>
        <v>3.7119852886876621</v>
      </c>
      <c r="Q37" s="30">
        <f t="shared" si="21"/>
        <v>32.881521595637338</v>
      </c>
      <c r="R37" s="30">
        <f t="shared" si="21"/>
        <v>24.585653156501213</v>
      </c>
      <c r="S37" s="30">
        <f t="shared" si="22"/>
        <v>29.170381681019524</v>
      </c>
      <c r="T37" s="30">
        <f t="shared" si="22"/>
        <v>4.6517711999779694</v>
      </c>
      <c r="U37" s="30">
        <f t="shared" si="23"/>
        <v>6.5375445247648978</v>
      </c>
      <c r="V37" s="30">
        <f t="shared" si="23"/>
        <v>3.9093028128437486</v>
      </c>
      <c r="W37" s="30">
        <f t="shared" si="24"/>
        <v>4.8772945429957053</v>
      </c>
      <c r="X37" s="30">
        <f t="shared" si="24"/>
        <v>4.2001640407562348</v>
      </c>
      <c r="Y37" s="87">
        <f t="shared" ref="Y37:AB37" si="46">Y8/Y$22*100</f>
        <v>5.9764241389576718</v>
      </c>
      <c r="Z37" s="87">
        <f t="shared" si="46"/>
        <v>5.0218453199275288</v>
      </c>
      <c r="AA37" s="87">
        <f t="shared" si="46"/>
        <v>5.5946879244316783</v>
      </c>
      <c r="AB37" s="87">
        <f t="shared" si="46"/>
        <v>30.223539294686741</v>
      </c>
      <c r="AC37" s="87">
        <f t="shared" ref="AC37:AD37" si="47">AC8/AC$22*100</f>
        <v>5.2682557091661018</v>
      </c>
      <c r="AD37" s="87">
        <f t="shared" si="47"/>
        <v>35.613542456305183</v>
      </c>
      <c r="AE37" s="87">
        <f t="shared" ref="AE37" si="48">AE8/AE$22*100</f>
        <v>13.022198752337538</v>
      </c>
      <c r="AF37" s="87">
        <f t="shared" ref="AF37" si="49">AF8/AF$22*100</f>
        <v>7.9897861415087732</v>
      </c>
    </row>
    <row r="38" spans="1:32" ht="18" customHeight="1" x14ac:dyDescent="0.15">
      <c r="A38" s="13" t="s">
        <v>45</v>
      </c>
      <c r="B38" s="30">
        <f t="shared" si="29"/>
        <v>44.932518109341068</v>
      </c>
      <c r="C38" s="30">
        <f t="shared" si="29"/>
        <v>38.459667575554654</v>
      </c>
      <c r="D38" s="30">
        <f t="shared" ref="D38:L38" si="50">D9/D$22*100</f>
        <v>48.936041113105013</v>
      </c>
      <c r="E38" s="30">
        <f t="shared" si="50"/>
        <v>57.451943522313755</v>
      </c>
      <c r="F38" s="30">
        <f t="shared" si="50"/>
        <v>60.736023673918012</v>
      </c>
      <c r="G38" s="30">
        <f t="shared" si="50"/>
        <v>63.763516563573752</v>
      </c>
      <c r="H38" s="30">
        <f t="shared" si="50"/>
        <v>62.920385606269804</v>
      </c>
      <c r="I38" s="30">
        <f t="shared" si="50"/>
        <v>64.005166657810079</v>
      </c>
      <c r="J38" s="30">
        <f t="shared" si="50"/>
        <v>61.726473012295422</v>
      </c>
      <c r="K38" s="30">
        <f t="shared" si="50"/>
        <v>63.350979398964583</v>
      </c>
      <c r="L38" s="30">
        <f t="shared" si="50"/>
        <v>63.715866254548217</v>
      </c>
      <c r="M38" s="30">
        <f t="shared" si="19"/>
        <v>63.60565116703043</v>
      </c>
      <c r="N38" s="30">
        <f t="shared" si="19"/>
        <v>63.433762845662223</v>
      </c>
      <c r="O38" s="30">
        <f t="shared" si="20"/>
        <v>64.647147480168016</v>
      </c>
      <c r="P38" s="30">
        <f t="shared" si="20"/>
        <v>62.943011346557284</v>
      </c>
      <c r="Q38" s="30">
        <f t="shared" si="21"/>
        <v>43.285081345216277</v>
      </c>
      <c r="R38" s="30">
        <f t="shared" si="21"/>
        <v>48.906019713928458</v>
      </c>
      <c r="S38" s="30">
        <f t="shared" si="22"/>
        <v>44.878167379141736</v>
      </c>
      <c r="T38" s="30">
        <f t="shared" si="22"/>
        <v>57.274210220807539</v>
      </c>
      <c r="U38" s="30">
        <f t="shared" si="23"/>
        <v>56.555995354275346</v>
      </c>
      <c r="V38" s="30">
        <f t="shared" si="23"/>
        <v>58.68161044471217</v>
      </c>
      <c r="W38" s="30">
        <f t="shared" si="24"/>
        <v>59.114949742986745</v>
      </c>
      <c r="X38" s="30">
        <f t="shared" si="24"/>
        <v>58.120206183444232</v>
      </c>
      <c r="Y38" s="87">
        <f t="shared" ref="Y38:AB38" si="51">Y9/Y$22*100</f>
        <v>54.048287545072235</v>
      </c>
      <c r="Z38" s="87">
        <f t="shared" si="51"/>
        <v>53.62062470885288</v>
      </c>
      <c r="AA38" s="87">
        <f t="shared" si="51"/>
        <v>53.365934556809833</v>
      </c>
      <c r="AB38" s="87">
        <f t="shared" si="51"/>
        <v>39.045422194693487</v>
      </c>
      <c r="AC38" s="87">
        <f t="shared" ref="AC38:AD38" si="52">AC9/AC$22*100</f>
        <v>52.686748587116739</v>
      </c>
      <c r="AD38" s="87">
        <f t="shared" si="52"/>
        <v>35.6644391258585</v>
      </c>
      <c r="AE38" s="87">
        <f t="shared" ref="AE38" si="53">AE9/AE$22*100</f>
        <v>47.523893607240034</v>
      </c>
      <c r="AF38" s="87">
        <f t="shared" ref="AF38" si="54">AF9/AF$22*100</f>
        <v>50.335745956584113</v>
      </c>
    </row>
    <row r="39" spans="1:32" ht="18" customHeight="1" x14ac:dyDescent="0.15">
      <c r="A39" s="13" t="s">
        <v>46</v>
      </c>
      <c r="B39" s="30">
        <f t="shared" si="29"/>
        <v>44.932518109341068</v>
      </c>
      <c r="C39" s="30">
        <f t="shared" si="29"/>
        <v>38.461806601549171</v>
      </c>
      <c r="D39" s="30">
        <f t="shared" ref="D39:L39" si="55">D10/D$22*100</f>
        <v>48.936041113105013</v>
      </c>
      <c r="E39" s="30">
        <f t="shared" si="55"/>
        <v>57.451943522313755</v>
      </c>
      <c r="F39" s="30">
        <f t="shared" si="55"/>
        <v>60.729511671949531</v>
      </c>
      <c r="G39" s="30">
        <f t="shared" si="55"/>
        <v>63.726429551323037</v>
      </c>
      <c r="H39" s="30">
        <f t="shared" si="55"/>
        <v>62.84744787655081</v>
      </c>
      <c r="I39" s="30">
        <f t="shared" si="55"/>
        <v>63.901241508156929</v>
      </c>
      <c r="J39" s="30">
        <f t="shared" si="55"/>
        <v>61.609921562690971</v>
      </c>
      <c r="K39" s="30">
        <f t="shared" si="55"/>
        <v>63.261523958955635</v>
      </c>
      <c r="L39" s="30">
        <f t="shared" si="55"/>
        <v>63.627795371572645</v>
      </c>
      <c r="M39" s="30">
        <f t="shared" si="19"/>
        <v>63.51061087149953</v>
      </c>
      <c r="N39" s="30">
        <f t="shared" si="19"/>
        <v>63.345882301636557</v>
      </c>
      <c r="O39" s="30">
        <f t="shared" si="20"/>
        <v>64.562662140612787</v>
      </c>
      <c r="P39" s="30">
        <f t="shared" si="20"/>
        <v>62.856578226134417</v>
      </c>
      <c r="Q39" s="30">
        <f t="shared" si="21"/>
        <v>43.228212828818776</v>
      </c>
      <c r="R39" s="30">
        <f t="shared" si="21"/>
        <v>48.846011421228667</v>
      </c>
      <c r="S39" s="30">
        <f t="shared" si="22"/>
        <v>44.822751890978239</v>
      </c>
      <c r="T39" s="30">
        <f t="shared" si="22"/>
        <v>57.20959422314732</v>
      </c>
      <c r="U39" s="30">
        <f t="shared" si="23"/>
        <v>56.498149090471216</v>
      </c>
      <c r="V39" s="30">
        <f t="shared" si="23"/>
        <v>58.620668770624903</v>
      </c>
      <c r="W39" s="30">
        <f t="shared" si="24"/>
        <v>59.051999061764995</v>
      </c>
      <c r="X39" s="30">
        <f t="shared" si="24"/>
        <v>58.056563174566136</v>
      </c>
      <c r="Y39" s="87">
        <f t="shared" ref="Y39:AB39" si="56">Y10/Y$22*100</f>
        <v>53.984118222580776</v>
      </c>
      <c r="Z39" s="87">
        <f t="shared" si="56"/>
        <v>53.558466711123501</v>
      </c>
      <c r="AA39" s="87">
        <f t="shared" si="56"/>
        <v>53.304078858014378</v>
      </c>
      <c r="AB39" s="87">
        <f t="shared" si="56"/>
        <v>38.99885614613568</v>
      </c>
      <c r="AC39" s="87">
        <f t="shared" ref="AC39:AD39" si="57">AC10/AC$22*100</f>
        <v>52.62691498948633</v>
      </c>
      <c r="AD39" s="87">
        <f t="shared" si="57"/>
        <v>35.624242724316396</v>
      </c>
      <c r="AE39" s="87">
        <f t="shared" ref="AE39" si="58">AE10/AE$22*100</f>
        <v>47.465204765559378</v>
      </c>
      <c r="AF39" s="87">
        <f t="shared" ref="AF39" si="59">AF10/AF$22*100</f>
        <v>50.274840529206045</v>
      </c>
    </row>
    <row r="40" spans="1:32" ht="18" customHeight="1" x14ac:dyDescent="0.15">
      <c r="A40" s="13" t="s">
        <v>47</v>
      </c>
      <c r="B40" s="30">
        <f t="shared" si="29"/>
        <v>0.57760417425777211</v>
      </c>
      <c r="C40" s="30">
        <f t="shared" si="29"/>
        <v>0.48920316726371238</v>
      </c>
      <c r="D40" s="30">
        <f t="shared" ref="D40:L40" si="60">D11/D$22*100</f>
        <v>0.54258203424287987</v>
      </c>
      <c r="E40" s="30">
        <f t="shared" si="60"/>
        <v>0.57198568763251434</v>
      </c>
      <c r="F40" s="30">
        <f t="shared" si="60"/>
        <v>0.61782618676003009</v>
      </c>
      <c r="G40" s="30">
        <f t="shared" si="60"/>
        <v>0.66323328244783097</v>
      </c>
      <c r="H40" s="30">
        <f t="shared" si="60"/>
        <v>0.6793579620875454</v>
      </c>
      <c r="I40" s="30">
        <f t="shared" si="60"/>
        <v>0.67056077162384264</v>
      </c>
      <c r="J40" s="30">
        <f t="shared" si="60"/>
        <v>0.66871870777476883</v>
      </c>
      <c r="K40" s="30">
        <f t="shared" si="60"/>
        <v>0.68049394727920476</v>
      </c>
      <c r="L40" s="30">
        <f t="shared" si="60"/>
        <v>0.69694575506205581</v>
      </c>
      <c r="M40" s="30">
        <f t="shared" si="19"/>
        <v>0.76460805981676316</v>
      </c>
      <c r="N40" s="30">
        <f t="shared" si="19"/>
        <v>0.7724552319065161</v>
      </c>
      <c r="O40" s="30">
        <f t="shared" si="20"/>
        <v>0.79188908033629779</v>
      </c>
      <c r="P40" s="30">
        <f t="shared" si="20"/>
        <v>0.82343408876504653</v>
      </c>
      <c r="Q40" s="30">
        <f t="shared" si="21"/>
        <v>0.59505938190808494</v>
      </c>
      <c r="R40" s="30">
        <f t="shared" si="21"/>
        <v>0.6561458333025485</v>
      </c>
      <c r="S40" s="30">
        <f t="shared" si="22"/>
        <v>0.63982437889956723</v>
      </c>
      <c r="T40" s="30">
        <f t="shared" si="22"/>
        <v>0.85266573754557762</v>
      </c>
      <c r="U40" s="30">
        <f t="shared" si="23"/>
        <v>0.83320061684036339</v>
      </c>
      <c r="V40" s="30">
        <f t="shared" si="23"/>
        <v>0.88415352784034362</v>
      </c>
      <c r="W40" s="30">
        <f t="shared" si="24"/>
        <v>0.94913130096603593</v>
      </c>
      <c r="X40" s="30">
        <f t="shared" si="24"/>
        <v>0.99210339372183765</v>
      </c>
      <c r="Y40" s="87">
        <f t="shared" ref="Y40:AB40" si="61">Y11/Y$22*100</f>
        <v>1.0331001126297177</v>
      </c>
      <c r="Z40" s="87">
        <f t="shared" si="61"/>
        <v>1.0624193200201717</v>
      </c>
      <c r="AA40" s="87">
        <f t="shared" si="61"/>
        <v>1.105209655333645</v>
      </c>
      <c r="AB40" s="87">
        <f t="shared" si="61"/>
        <v>0.89710356820858861</v>
      </c>
      <c r="AC40" s="87">
        <f t="shared" ref="AC40:AD40" si="62">AC11/AC$22*100</f>
        <v>1.3837698310128748</v>
      </c>
      <c r="AD40" s="87">
        <f t="shared" si="62"/>
        <v>0.96923074576526924</v>
      </c>
      <c r="AE40" s="87">
        <f t="shared" ref="AE40" si="63">AE11/AE$22*100</f>
        <v>1.3657236817424292</v>
      </c>
      <c r="AF40" s="87">
        <f t="shared" ref="AF40" si="64">AF11/AF$22*100</f>
        <v>1.5203040574806004</v>
      </c>
    </row>
    <row r="41" spans="1:32" ht="18" customHeight="1" x14ac:dyDescent="0.15">
      <c r="A41" s="13" t="s">
        <v>48</v>
      </c>
      <c r="B41" s="30">
        <f t="shared" si="29"/>
        <v>2.8685390583628476</v>
      </c>
      <c r="C41" s="30">
        <f t="shared" si="29"/>
        <v>2.8831495652528698</v>
      </c>
      <c r="D41" s="30">
        <f t="shared" ref="D41:L41" si="65">D12/D$22*100</f>
        <v>3.144793969356293</v>
      </c>
      <c r="E41" s="30">
        <f t="shared" si="65"/>
        <v>3.1330981002766283</v>
      </c>
      <c r="F41" s="30">
        <f t="shared" si="65"/>
        <v>3.2558149270434837</v>
      </c>
      <c r="G41" s="30">
        <f t="shared" si="65"/>
        <v>3.5110017459047613</v>
      </c>
      <c r="H41" s="30">
        <f t="shared" si="65"/>
        <v>3.7829048343626228</v>
      </c>
      <c r="I41" s="30">
        <f t="shared" si="65"/>
        <v>3.5061860985021167</v>
      </c>
      <c r="J41" s="30">
        <f t="shared" si="65"/>
        <v>4.2265991623635477</v>
      </c>
      <c r="K41" s="30">
        <f t="shared" si="65"/>
        <v>4.4869164736558629</v>
      </c>
      <c r="L41" s="30">
        <f t="shared" si="65"/>
        <v>4.7663970601402061</v>
      </c>
      <c r="M41" s="30">
        <f t="shared" si="19"/>
        <v>4.8801859414529574</v>
      </c>
      <c r="N41" s="30">
        <f t="shared" si="19"/>
        <v>4.7590168409563098</v>
      </c>
      <c r="O41" s="30">
        <f t="shared" si="20"/>
        <v>5.189623900213677</v>
      </c>
      <c r="P41" s="30">
        <f t="shared" si="20"/>
        <v>5.389328681962521</v>
      </c>
      <c r="Q41" s="30">
        <f t="shared" si="21"/>
        <v>3.9527254261432083</v>
      </c>
      <c r="R41" s="30">
        <f t="shared" si="21"/>
        <v>3.9882832367772667</v>
      </c>
      <c r="S41" s="30">
        <f t="shared" si="22"/>
        <v>3.6332463907035586</v>
      </c>
      <c r="T41" s="30">
        <f t="shared" si="22"/>
        <v>4.4001752511936543</v>
      </c>
      <c r="U41" s="30">
        <f t="shared" si="23"/>
        <v>4.009120536355903</v>
      </c>
      <c r="V41" s="30">
        <f t="shared" si="23"/>
        <v>3.8990722067990156</v>
      </c>
      <c r="W41" s="30">
        <f t="shared" si="24"/>
        <v>4.3941408513430442</v>
      </c>
      <c r="X41" s="30">
        <f t="shared" si="24"/>
        <v>4.8858235154826328</v>
      </c>
      <c r="Y41" s="87">
        <f t="shared" ref="Y41:AB41" si="66">Y12/Y$22*100</f>
        <v>4.8831728638413576</v>
      </c>
      <c r="Z41" s="87">
        <f t="shared" si="66"/>
        <v>5.5703948938148766</v>
      </c>
      <c r="AA41" s="87">
        <f t="shared" si="66"/>
        <v>5.3965096408612201</v>
      </c>
      <c r="AB41" s="87">
        <f t="shared" si="66"/>
        <v>3.9837542632618628</v>
      </c>
      <c r="AC41" s="87">
        <f t="shared" ref="AC41:AD41" si="67">AC12/AC$22*100</f>
        <v>5.1638176140610694</v>
      </c>
      <c r="AD41" s="87">
        <f t="shared" si="67"/>
        <v>3.3021120944589621</v>
      </c>
      <c r="AE41" s="87">
        <f t="shared" ref="AE41" si="68">AE12/AE$22*100</f>
        <v>4.4453300404844915</v>
      </c>
      <c r="AF41" s="87">
        <f t="shared" ref="AF41" si="69">AF12/AF$22*100</f>
        <v>4.6090602693928489</v>
      </c>
    </row>
    <row r="42" spans="1:32" ht="18" customHeight="1" x14ac:dyDescent="0.15">
      <c r="A42" s="13" t="s">
        <v>49</v>
      </c>
      <c r="B42" s="30">
        <f t="shared" si="29"/>
        <v>0</v>
      </c>
      <c r="C42" s="30">
        <f t="shared" si="29"/>
        <v>0</v>
      </c>
      <c r="D42" s="30">
        <f t="shared" ref="D42:L42" si="70">D13/D$22*100</f>
        <v>0</v>
      </c>
      <c r="E42" s="30">
        <f t="shared" si="70"/>
        <v>0</v>
      </c>
      <c r="F42" s="30">
        <f t="shared" si="70"/>
        <v>0</v>
      </c>
      <c r="G42" s="30">
        <f t="shared" si="70"/>
        <v>0</v>
      </c>
      <c r="H42" s="30">
        <f t="shared" si="70"/>
        <v>0</v>
      </c>
      <c r="I42" s="30">
        <f t="shared" si="70"/>
        <v>0</v>
      </c>
      <c r="J42" s="30">
        <f t="shared" si="70"/>
        <v>0</v>
      </c>
      <c r="K42" s="30">
        <f t="shared" si="70"/>
        <v>0</v>
      </c>
      <c r="L42" s="30">
        <f t="shared" si="70"/>
        <v>0</v>
      </c>
      <c r="M42" s="30">
        <f t="shared" si="19"/>
        <v>0</v>
      </c>
      <c r="N42" s="30">
        <f t="shared" si="19"/>
        <v>0</v>
      </c>
      <c r="O42" s="30">
        <f t="shared" si="20"/>
        <v>2.0441650025460073E-5</v>
      </c>
      <c r="P42" s="30">
        <f t="shared" si="20"/>
        <v>0</v>
      </c>
      <c r="Q42" s="30">
        <f t="shared" si="21"/>
        <v>1.4256334017922495E-5</v>
      </c>
      <c r="R42" s="30">
        <f t="shared" si="21"/>
        <v>1.4776728071852726E-5</v>
      </c>
      <c r="S42" s="30">
        <f t="shared" si="22"/>
        <v>1.3689596878333845E-5</v>
      </c>
      <c r="T42" s="30">
        <f t="shared" si="22"/>
        <v>1.6589473083496975E-5</v>
      </c>
      <c r="U42" s="30">
        <f t="shared" si="23"/>
        <v>1.5537540640379738E-5</v>
      </c>
      <c r="V42" s="30">
        <f t="shared" si="23"/>
        <v>1.6368969671572993E-5</v>
      </c>
      <c r="W42" s="30">
        <f t="shared" si="24"/>
        <v>1.697241337874246E-5</v>
      </c>
      <c r="X42" s="30">
        <f t="shared" si="24"/>
        <v>1.7159074919952915E-5</v>
      </c>
      <c r="Y42" s="87">
        <f t="shared" ref="Y42:AB42" si="71">Y13/Y$22*100</f>
        <v>1.7319655193376551E-5</v>
      </c>
      <c r="Z42" s="87">
        <f t="shared" si="71"/>
        <v>1.7479751892401639E-5</v>
      </c>
      <c r="AA42" s="87">
        <f t="shared" si="71"/>
        <v>1.7394740943602077E-5</v>
      </c>
      <c r="AB42" s="87">
        <f t="shared" si="71"/>
        <v>1.3095064273849222E-5</v>
      </c>
      <c r="AC42" s="87">
        <f t="shared" ref="AC42:AD42" si="72">AC13/AC$22*100</f>
        <v>1.7464564398834764E-5</v>
      </c>
      <c r="AD42" s="87">
        <f t="shared" si="72"/>
        <v>1.1732750012290055E-5</v>
      </c>
      <c r="AE42" s="87">
        <f t="shared" ref="AE42" si="73">AE13/AE$22*100</f>
        <v>1.589621930678495E-5</v>
      </c>
      <c r="AF42" s="87">
        <f t="shared" ref="AF42" si="74">AF13/AF$22*100</f>
        <v>1.665447836425043E-5</v>
      </c>
    </row>
    <row r="43" spans="1:32" ht="18" customHeight="1" x14ac:dyDescent="0.15">
      <c r="A43" s="13" t="s">
        <v>50</v>
      </c>
      <c r="B43" s="30">
        <f t="shared" si="29"/>
        <v>6.5198486151394577E-2</v>
      </c>
      <c r="C43" s="30">
        <f t="shared" si="29"/>
        <v>5.7357585926951872E-2</v>
      </c>
      <c r="D43" s="30">
        <f t="shared" ref="D43:L43" si="75">D14/D$22*100</f>
        <v>3.6152403310291632E-2</v>
      </c>
      <c r="E43" s="30">
        <f t="shared" si="75"/>
        <v>0.27451832583846097</v>
      </c>
      <c r="F43" s="30">
        <f t="shared" si="75"/>
        <v>0.25199121903048849</v>
      </c>
      <c r="G43" s="30">
        <f t="shared" si="75"/>
        <v>0.18188547922294998</v>
      </c>
      <c r="H43" s="30">
        <f t="shared" si="75"/>
        <v>0.17799056310030847</v>
      </c>
      <c r="I43" s="30">
        <f t="shared" si="75"/>
        <v>4.4562656680156659E-2</v>
      </c>
      <c r="J43" s="30">
        <f t="shared" si="75"/>
        <v>7.2079345589513275E-2</v>
      </c>
      <c r="K43" s="30">
        <f t="shared" si="75"/>
        <v>3.5773266099194852E-2</v>
      </c>
      <c r="L43" s="30">
        <f t="shared" si="75"/>
        <v>2.9153143757099938E-2</v>
      </c>
      <c r="M43" s="30">
        <f t="shared" si="19"/>
        <v>2.8822968130635104E-2</v>
      </c>
      <c r="N43" s="30">
        <f t="shared" si="19"/>
        <v>2.4668972951988919E-2</v>
      </c>
      <c r="O43" s="30">
        <f t="shared" si="20"/>
        <v>1.9419567524187071E-2</v>
      </c>
      <c r="P43" s="30">
        <f t="shared" si="20"/>
        <v>0</v>
      </c>
      <c r="Q43" s="30">
        <f t="shared" si="21"/>
        <v>1.4256334017922495E-5</v>
      </c>
      <c r="R43" s="30">
        <f t="shared" si="21"/>
        <v>1.4776728071852726E-5</v>
      </c>
      <c r="S43" s="30">
        <f t="shared" si="22"/>
        <v>1.3689596878333845E-5</v>
      </c>
      <c r="T43" s="30">
        <f t="shared" si="22"/>
        <v>1.6589473083496975E-5</v>
      </c>
      <c r="U43" s="30">
        <f t="shared" si="23"/>
        <v>1.5537540640379738E-5</v>
      </c>
      <c r="V43" s="30">
        <f t="shared" si="23"/>
        <v>1.6368969671572993E-5</v>
      </c>
      <c r="W43" s="30">
        <f t="shared" si="24"/>
        <v>1.697241337874246E-5</v>
      </c>
      <c r="X43" s="30">
        <f t="shared" si="24"/>
        <v>1.7159074919952915E-5</v>
      </c>
      <c r="Y43" s="87">
        <f t="shared" ref="Y43:AB43" si="76">Y14/Y$22*100</f>
        <v>1.7319655193376551E-5</v>
      </c>
      <c r="Z43" s="87">
        <f t="shared" si="76"/>
        <v>1.7479751892401639E-5</v>
      </c>
      <c r="AA43" s="87">
        <f t="shared" si="76"/>
        <v>1.7394740943602077E-5</v>
      </c>
      <c r="AB43" s="87">
        <f t="shared" si="76"/>
        <v>1.3095064273849222E-5</v>
      </c>
      <c r="AC43" s="87">
        <f t="shared" ref="AC43:AD43" si="77">AC14/AC$22*100</f>
        <v>1.7464564398834764E-5</v>
      </c>
      <c r="AD43" s="87">
        <f t="shared" si="77"/>
        <v>1.1732750012290055E-5</v>
      </c>
      <c r="AE43" s="87">
        <f t="shared" ref="AE43" si="78">AE14/AE$22*100</f>
        <v>1.589621930678495E-5</v>
      </c>
      <c r="AF43" s="87">
        <f t="shared" ref="AF43" si="79">AF14/AF$22*100</f>
        <v>1.665447836425043E-5</v>
      </c>
    </row>
    <row r="44" spans="1:32" ht="18" customHeight="1" x14ac:dyDescent="0.15">
      <c r="A44" s="13" t="s">
        <v>51</v>
      </c>
      <c r="B44" s="30">
        <f t="shared" si="29"/>
        <v>0</v>
      </c>
      <c r="C44" s="30">
        <f t="shared" si="29"/>
        <v>0</v>
      </c>
      <c r="D44" s="30">
        <f t="shared" ref="D44:L44" si="80">D15/D$22*100</f>
        <v>0</v>
      </c>
      <c r="E44" s="30">
        <f t="shared" si="80"/>
        <v>0</v>
      </c>
      <c r="F44" s="30">
        <f t="shared" si="80"/>
        <v>0</v>
      </c>
      <c r="G44" s="30">
        <f t="shared" si="80"/>
        <v>0</v>
      </c>
      <c r="H44" s="30">
        <f t="shared" si="80"/>
        <v>0</v>
      </c>
      <c r="I44" s="30">
        <f t="shared" si="80"/>
        <v>0</v>
      </c>
      <c r="J44" s="30">
        <f t="shared" si="80"/>
        <v>0</v>
      </c>
      <c r="K44" s="30">
        <f t="shared" si="80"/>
        <v>0</v>
      </c>
      <c r="L44" s="30">
        <f t="shared" si="80"/>
        <v>0</v>
      </c>
      <c r="M44" s="30">
        <f t="shared" si="19"/>
        <v>0</v>
      </c>
      <c r="N44" s="30">
        <f t="shared" si="19"/>
        <v>0</v>
      </c>
      <c r="O44" s="30">
        <f t="shared" si="20"/>
        <v>2.0441650025460073E-5</v>
      </c>
      <c r="P44" s="30">
        <f t="shared" si="20"/>
        <v>2.0802195047621424E-5</v>
      </c>
      <c r="Q44" s="30">
        <f t="shared" si="21"/>
        <v>2.8512668035844989E-5</v>
      </c>
      <c r="R44" s="30">
        <f t="shared" si="21"/>
        <v>2.9553456143705452E-5</v>
      </c>
      <c r="S44" s="30">
        <f t="shared" si="22"/>
        <v>2.7379193756667689E-5</v>
      </c>
      <c r="T44" s="30">
        <f t="shared" si="22"/>
        <v>3.3178946166993949E-5</v>
      </c>
      <c r="U44" s="30">
        <f t="shared" si="23"/>
        <v>3.1075081280759477E-5</v>
      </c>
      <c r="V44" s="30">
        <f t="shared" si="23"/>
        <v>3.2737939343145987E-5</v>
      </c>
      <c r="W44" s="30">
        <f t="shared" si="24"/>
        <v>3.3944826757484921E-5</v>
      </c>
      <c r="X44" s="30">
        <f t="shared" si="24"/>
        <v>3.4318149839905829E-5</v>
      </c>
      <c r="Y44" s="87">
        <f t="shared" ref="Y44:AB44" si="81">Y15/Y$22*100</f>
        <v>3.4639310386753102E-5</v>
      </c>
      <c r="Z44" s="87">
        <f t="shared" si="81"/>
        <v>3.4959503784803278E-5</v>
      </c>
      <c r="AA44" s="87">
        <f t="shared" si="81"/>
        <v>3.4789481887204153E-5</v>
      </c>
      <c r="AB44" s="87">
        <f t="shared" si="81"/>
        <v>2.6190128547698444E-5</v>
      </c>
      <c r="AC44" s="87">
        <f t="shared" ref="AC44:AD44" si="82">AC15/AC$22*100</f>
        <v>3.4929128797669528E-5</v>
      </c>
      <c r="AD44" s="87">
        <f t="shared" si="82"/>
        <v>2.3465500024580111E-5</v>
      </c>
      <c r="AE44" s="87">
        <f t="shared" ref="AE44" si="83">AE15/AE$22*100</f>
        <v>3.1792438613569899E-5</v>
      </c>
      <c r="AF44" s="87">
        <f t="shared" ref="AF44" si="84">AF15/AF$22*100</f>
        <v>3.330895672850086E-5</v>
      </c>
    </row>
    <row r="45" spans="1:32" ht="18" customHeight="1" x14ac:dyDescent="0.15">
      <c r="A45" s="13" t="s">
        <v>52</v>
      </c>
      <c r="B45" s="30">
        <f t="shared" si="29"/>
        <v>1.6506828351139029</v>
      </c>
      <c r="C45" s="30">
        <f t="shared" si="29"/>
        <v>0</v>
      </c>
      <c r="D45" s="30">
        <f t="shared" ref="D45:L45" si="85">D16/D$22*100</f>
        <v>0</v>
      </c>
      <c r="E45" s="30">
        <f t="shared" si="85"/>
        <v>0</v>
      </c>
      <c r="F45" s="30">
        <f t="shared" si="85"/>
        <v>0</v>
      </c>
      <c r="G45" s="30">
        <f t="shared" si="85"/>
        <v>0</v>
      </c>
      <c r="H45" s="30">
        <f t="shared" si="85"/>
        <v>0</v>
      </c>
      <c r="I45" s="30">
        <f t="shared" si="85"/>
        <v>0</v>
      </c>
      <c r="J45" s="30">
        <f t="shared" si="85"/>
        <v>0</v>
      </c>
      <c r="K45" s="30">
        <f t="shared" si="85"/>
        <v>0</v>
      </c>
      <c r="L45" s="30">
        <f t="shared" si="85"/>
        <v>0</v>
      </c>
      <c r="M45" s="30">
        <f t="shared" si="19"/>
        <v>0</v>
      </c>
      <c r="N45" s="30">
        <f t="shared" si="19"/>
        <v>0</v>
      </c>
      <c r="O45" s="30">
        <f t="shared" si="20"/>
        <v>2.0441650025460073E-5</v>
      </c>
      <c r="P45" s="30">
        <f t="shared" si="20"/>
        <v>2.0802195047621424E-5</v>
      </c>
      <c r="Q45" s="30">
        <f t="shared" si="21"/>
        <v>2.8512668035844989E-5</v>
      </c>
      <c r="R45" s="30">
        <f t="shared" si="21"/>
        <v>2.9553456143705452E-5</v>
      </c>
      <c r="S45" s="30">
        <f t="shared" si="22"/>
        <v>2.7379193756667689E-5</v>
      </c>
      <c r="T45" s="30">
        <f t="shared" si="22"/>
        <v>3.3178946166993949E-5</v>
      </c>
      <c r="U45" s="30">
        <f t="shared" si="23"/>
        <v>3.1075081280759477E-5</v>
      </c>
      <c r="V45" s="30">
        <f t="shared" si="23"/>
        <v>3.2737939343145987E-5</v>
      </c>
      <c r="W45" s="30">
        <f t="shared" si="24"/>
        <v>3.3944826757484921E-5</v>
      </c>
      <c r="X45" s="30">
        <f t="shared" si="24"/>
        <v>3.4318149839905829E-5</v>
      </c>
      <c r="Y45" s="87">
        <f t="shared" ref="Y45:AB45" si="86">Y16/Y$22*100</f>
        <v>3.4639310386753102E-5</v>
      </c>
      <c r="Z45" s="87">
        <f t="shared" si="86"/>
        <v>3.4959503784803278E-5</v>
      </c>
      <c r="AA45" s="87">
        <f t="shared" si="86"/>
        <v>3.4789481887204153E-5</v>
      </c>
      <c r="AB45" s="87">
        <f t="shared" si="86"/>
        <v>2.6190128547698444E-5</v>
      </c>
      <c r="AC45" s="87">
        <f t="shared" ref="AC45:AD45" si="87">AC16/AC$22*100</f>
        <v>3.4929128797669528E-5</v>
      </c>
      <c r="AD45" s="87">
        <f t="shared" si="87"/>
        <v>2.3465500024580111E-5</v>
      </c>
      <c r="AE45" s="87">
        <f t="shared" ref="AE45" si="88">AE16/AE$22*100</f>
        <v>3.1792438613569899E-5</v>
      </c>
      <c r="AF45" s="87">
        <f t="shared" ref="AF45" si="89">AF16/AF$22*100</f>
        <v>3.330895672850086E-5</v>
      </c>
    </row>
    <row r="46" spans="1:32" ht="18" customHeight="1" x14ac:dyDescent="0.15">
      <c r="A46" s="13" t="s">
        <v>53</v>
      </c>
      <c r="B46" s="30">
        <f t="shared" si="29"/>
        <v>3.011106090860066</v>
      </c>
      <c r="C46" s="30">
        <f t="shared" si="29"/>
        <v>2.5264669806677604</v>
      </c>
      <c r="D46" s="30">
        <f t="shared" ref="D46:L46" si="90">D17/D$22*100</f>
        <v>2.9180909163175457</v>
      </c>
      <c r="E46" s="30">
        <f t="shared" si="90"/>
        <v>3.1842385586004176</v>
      </c>
      <c r="F46" s="30">
        <f t="shared" si="90"/>
        <v>3.6225336664687484</v>
      </c>
      <c r="G46" s="30">
        <f t="shared" si="90"/>
        <v>3.9745526792245167</v>
      </c>
      <c r="H46" s="30">
        <f t="shared" si="90"/>
        <v>4.2040700818580481</v>
      </c>
      <c r="I46" s="30">
        <f t="shared" si="90"/>
        <v>4.2462711404590703</v>
      </c>
      <c r="J46" s="30">
        <f t="shared" si="90"/>
        <v>4.2652403298964447</v>
      </c>
      <c r="K46" s="30">
        <f t="shared" si="90"/>
        <v>4.7272834191579873</v>
      </c>
      <c r="L46" s="30">
        <f t="shared" si="90"/>
        <v>4.7870335551592769</v>
      </c>
      <c r="M46" s="30">
        <f t="shared" si="19"/>
        <v>4.7664706719637566</v>
      </c>
      <c r="N46" s="30">
        <f t="shared" si="19"/>
        <v>4.7905478072510963</v>
      </c>
      <c r="O46" s="30">
        <f t="shared" si="20"/>
        <v>4.6222863454070575</v>
      </c>
      <c r="P46" s="30">
        <f t="shared" si="20"/>
        <v>4.5781470860805227</v>
      </c>
      <c r="Q46" s="30">
        <f t="shared" si="21"/>
        <v>3.1875594667332723</v>
      </c>
      <c r="R46" s="30">
        <f t="shared" si="21"/>
        <v>3.5222991170313911</v>
      </c>
      <c r="S46" s="30">
        <f t="shared" si="22"/>
        <v>3.1517285101050443</v>
      </c>
      <c r="T46" s="30">
        <f t="shared" si="22"/>
        <v>3.888406596040856</v>
      </c>
      <c r="U46" s="30">
        <f t="shared" si="23"/>
        <v>3.7170147723167637</v>
      </c>
      <c r="V46" s="30">
        <f t="shared" si="23"/>
        <v>3.813397019538002</v>
      </c>
      <c r="W46" s="30">
        <f t="shared" si="24"/>
        <v>4.0064739573591881</v>
      </c>
      <c r="X46" s="30">
        <f t="shared" si="24"/>
        <v>4.1691575923758801</v>
      </c>
      <c r="Y46" s="87">
        <f t="shared" ref="Y46:AB46" si="91">Y17/Y$22*100</f>
        <v>3.9514620127136664</v>
      </c>
      <c r="Z46" s="87">
        <f t="shared" si="91"/>
        <v>3.9359506931158617</v>
      </c>
      <c r="AA46" s="87">
        <f t="shared" si="91"/>
        <v>3.8752003874156706</v>
      </c>
      <c r="AB46" s="87">
        <f t="shared" si="91"/>
        <v>2.8470110188418332</v>
      </c>
      <c r="AC46" s="87">
        <f t="shared" ref="AC46:AD46" si="92">AC17/AC$22*100</f>
        <v>3.816636045463754</v>
      </c>
      <c r="AD46" s="87">
        <f t="shared" si="92"/>
        <v>2.5806183652031978</v>
      </c>
      <c r="AE46" s="87">
        <f t="shared" ref="AE46" si="93">AE17/AE$22*100</f>
        <v>3.438781433978868</v>
      </c>
      <c r="AF46" s="87">
        <f t="shared" ref="AF46" si="94">AF17/AF$22*100</f>
        <v>3.6752436675093278</v>
      </c>
    </row>
    <row r="47" spans="1:32" ht="18" customHeight="1" x14ac:dyDescent="0.15">
      <c r="A47" s="13" t="s">
        <v>54</v>
      </c>
      <c r="B47" s="30">
        <f t="shared" si="29"/>
        <v>0</v>
      </c>
      <c r="C47" s="30">
        <f t="shared" si="29"/>
        <v>0</v>
      </c>
      <c r="D47" s="30">
        <f t="shared" ref="D47:L47" si="95">D18/D$22*100</f>
        <v>0</v>
      </c>
      <c r="E47" s="30">
        <f t="shared" si="95"/>
        <v>0</v>
      </c>
      <c r="F47" s="30">
        <f t="shared" si="95"/>
        <v>0</v>
      </c>
      <c r="G47" s="30">
        <f t="shared" si="95"/>
        <v>0</v>
      </c>
      <c r="H47" s="30">
        <f t="shared" si="95"/>
        <v>0</v>
      </c>
      <c r="I47" s="30">
        <f t="shared" si="95"/>
        <v>0</v>
      </c>
      <c r="J47" s="30">
        <f t="shared" si="95"/>
        <v>0</v>
      </c>
      <c r="K47" s="30">
        <f t="shared" si="95"/>
        <v>0</v>
      </c>
      <c r="L47" s="30">
        <f t="shared" si="95"/>
        <v>0</v>
      </c>
      <c r="M47" s="30">
        <f t="shared" si="19"/>
        <v>0</v>
      </c>
      <c r="N47" s="30">
        <f t="shared" si="19"/>
        <v>0</v>
      </c>
      <c r="O47" s="30">
        <f t="shared" si="20"/>
        <v>2.0441650025460073E-5</v>
      </c>
      <c r="P47" s="30">
        <f t="shared" si="20"/>
        <v>2.0802195047621424E-5</v>
      </c>
      <c r="Q47" s="30">
        <f t="shared" si="21"/>
        <v>2.8512668035844989E-5</v>
      </c>
      <c r="R47" s="30">
        <f t="shared" si="21"/>
        <v>2.9553456143705452E-5</v>
      </c>
      <c r="S47" s="30">
        <f t="shared" si="22"/>
        <v>2.7379193756667689E-5</v>
      </c>
      <c r="T47" s="30">
        <f t="shared" si="22"/>
        <v>3.3178946166993949E-5</v>
      </c>
      <c r="U47" s="30">
        <f t="shared" si="23"/>
        <v>3.1075081280759477E-5</v>
      </c>
      <c r="V47" s="30">
        <f t="shared" si="23"/>
        <v>3.2737939343145987E-5</v>
      </c>
      <c r="W47" s="30">
        <f t="shared" si="24"/>
        <v>3.3944826757484921E-5</v>
      </c>
      <c r="X47" s="30">
        <f t="shared" si="24"/>
        <v>3.4318149839905829E-5</v>
      </c>
      <c r="Y47" s="87">
        <f t="shared" ref="Y47:AB47" si="96">Y18/Y$22*100</f>
        <v>3.4639310386753102E-5</v>
      </c>
      <c r="Z47" s="87">
        <f t="shared" si="96"/>
        <v>3.4959503784803278E-5</v>
      </c>
      <c r="AA47" s="87">
        <f t="shared" si="96"/>
        <v>3.4789481887204153E-5</v>
      </c>
      <c r="AB47" s="87">
        <f t="shared" si="96"/>
        <v>2.6190128547698444E-5</v>
      </c>
      <c r="AC47" s="87">
        <f t="shared" ref="AC47:AD47" si="97">AC18/AC$22*100</f>
        <v>3.4929128797669528E-5</v>
      </c>
      <c r="AD47" s="87">
        <f t="shared" si="97"/>
        <v>2.3465500024580111E-5</v>
      </c>
      <c r="AE47" s="87">
        <f t="shared" ref="AE47" si="98">AE18/AE$22*100</f>
        <v>3.1792438613569899E-5</v>
      </c>
      <c r="AF47" s="87">
        <f t="shared" ref="AF47" si="99">AF18/AF$22*100</f>
        <v>3.330895672850086E-5</v>
      </c>
    </row>
    <row r="48" spans="1:32" ht="18" customHeight="1" x14ac:dyDescent="0.15">
      <c r="A48" s="13" t="s">
        <v>55</v>
      </c>
      <c r="B48" s="30">
        <f t="shared" si="29"/>
        <v>0</v>
      </c>
      <c r="C48" s="30">
        <f t="shared" si="29"/>
        <v>0</v>
      </c>
      <c r="D48" s="30">
        <f t="shared" ref="D48:L48" si="100">D19/D$22*100</f>
        <v>0</v>
      </c>
      <c r="E48" s="30">
        <f t="shared" si="100"/>
        <v>0</v>
      </c>
      <c r="F48" s="30">
        <f t="shared" si="100"/>
        <v>0</v>
      </c>
      <c r="G48" s="30">
        <f t="shared" si="100"/>
        <v>0</v>
      </c>
      <c r="H48" s="30">
        <f t="shared" si="100"/>
        <v>0</v>
      </c>
      <c r="I48" s="30">
        <f t="shared" si="100"/>
        <v>0</v>
      </c>
      <c r="J48" s="30">
        <f t="shared" si="100"/>
        <v>0</v>
      </c>
      <c r="K48" s="30">
        <f t="shared" si="100"/>
        <v>0</v>
      </c>
      <c r="L48" s="30">
        <f t="shared" si="100"/>
        <v>0</v>
      </c>
      <c r="M48" s="30">
        <f t="shared" si="19"/>
        <v>0</v>
      </c>
      <c r="N48" s="30">
        <f t="shared" si="19"/>
        <v>0</v>
      </c>
      <c r="O48" s="30">
        <f t="shared" si="20"/>
        <v>2.0441650025460073E-5</v>
      </c>
      <c r="P48" s="30">
        <f t="shared" si="20"/>
        <v>2.0802195047621424E-5</v>
      </c>
      <c r="Q48" s="30">
        <f t="shared" si="21"/>
        <v>2.8512668035844989E-5</v>
      </c>
      <c r="R48" s="30">
        <f t="shared" si="21"/>
        <v>2.9553456143705452E-5</v>
      </c>
      <c r="S48" s="30">
        <f t="shared" si="22"/>
        <v>2.7379193756667689E-5</v>
      </c>
      <c r="T48" s="30">
        <f t="shared" si="22"/>
        <v>3.3178946166993949E-5</v>
      </c>
      <c r="U48" s="30">
        <f t="shared" si="23"/>
        <v>3.1075081280759477E-5</v>
      </c>
      <c r="V48" s="30">
        <f t="shared" si="23"/>
        <v>3.2737939343145987E-5</v>
      </c>
      <c r="W48" s="30">
        <f t="shared" si="24"/>
        <v>3.3944826757484921E-5</v>
      </c>
      <c r="X48" s="30">
        <f t="shared" si="24"/>
        <v>3.4318149839905829E-5</v>
      </c>
      <c r="Y48" s="87">
        <f t="shared" ref="Y48:AB48" si="101">Y19/Y$22*100</f>
        <v>3.4639310386753102E-5</v>
      </c>
      <c r="Z48" s="87">
        <f t="shared" si="101"/>
        <v>3.4959503784803278E-5</v>
      </c>
      <c r="AA48" s="87">
        <f t="shared" si="101"/>
        <v>3.4789481887204153E-5</v>
      </c>
      <c r="AB48" s="87">
        <f t="shared" si="101"/>
        <v>2.6190128547698444E-5</v>
      </c>
      <c r="AC48" s="87">
        <f t="shared" ref="AC48:AD48" si="102">AC19/AC$22*100</f>
        <v>3.4929128797669528E-5</v>
      </c>
      <c r="AD48" s="87">
        <f t="shared" si="102"/>
        <v>2.3465500024580111E-5</v>
      </c>
      <c r="AE48" s="87">
        <f t="shared" ref="AE48" si="103">AE19/AE$22*100</f>
        <v>3.1792438613569899E-5</v>
      </c>
      <c r="AF48" s="87">
        <f t="shared" ref="AF48" si="104">AF19/AF$22*100</f>
        <v>3.330895672850086E-5</v>
      </c>
    </row>
    <row r="49" spans="1:32" ht="18" customHeight="1" x14ac:dyDescent="0.15">
      <c r="A49" s="13" t="s">
        <v>56</v>
      </c>
      <c r="B49" s="30">
        <f t="shared" si="29"/>
        <v>3.011106090860066</v>
      </c>
      <c r="C49" s="30">
        <f t="shared" si="29"/>
        <v>2.5264669806677604</v>
      </c>
      <c r="D49" s="30">
        <f t="shared" ref="D49:L49" si="105">D20/D$22*100</f>
        <v>2.9180909163175457</v>
      </c>
      <c r="E49" s="30">
        <f t="shared" si="105"/>
        <v>3.1842385586004176</v>
      </c>
      <c r="F49" s="30">
        <f t="shared" si="105"/>
        <v>3.6225336664687484</v>
      </c>
      <c r="G49" s="30">
        <f t="shared" si="105"/>
        <v>3.9745526792245167</v>
      </c>
      <c r="H49" s="30">
        <f t="shared" si="105"/>
        <v>4.2040700818580481</v>
      </c>
      <c r="I49" s="30">
        <f t="shared" si="105"/>
        <v>4.2462711404590703</v>
      </c>
      <c r="J49" s="30">
        <f t="shared" si="105"/>
        <v>4.2652403298964447</v>
      </c>
      <c r="K49" s="30">
        <f t="shared" si="105"/>
        <v>4.7272834191579873</v>
      </c>
      <c r="L49" s="30">
        <f t="shared" si="105"/>
        <v>4.7870335551592769</v>
      </c>
      <c r="M49" s="30">
        <f t="shared" si="19"/>
        <v>4.7664706719637566</v>
      </c>
      <c r="N49" s="30">
        <f t="shared" si="19"/>
        <v>4.7905478072510963</v>
      </c>
      <c r="O49" s="30">
        <f t="shared" si="20"/>
        <v>4.6222250204569812</v>
      </c>
      <c r="P49" s="30">
        <f t="shared" si="20"/>
        <v>4.5780846794953804</v>
      </c>
      <c r="Q49" s="30">
        <f t="shared" si="21"/>
        <v>3.1874739287291649</v>
      </c>
      <c r="R49" s="30">
        <f t="shared" si="21"/>
        <v>3.5222104566629593</v>
      </c>
      <c r="S49" s="30">
        <f t="shared" si="22"/>
        <v>3.1516463725237744</v>
      </c>
      <c r="T49" s="30">
        <f t="shared" si="22"/>
        <v>3.8883070592023548</v>
      </c>
      <c r="U49" s="30">
        <f t="shared" si="23"/>
        <v>3.7169215470729218</v>
      </c>
      <c r="V49" s="30">
        <f t="shared" si="23"/>
        <v>3.813298805719973</v>
      </c>
      <c r="W49" s="30">
        <f t="shared" si="24"/>
        <v>4.0063721228789149</v>
      </c>
      <c r="X49" s="30">
        <f t="shared" si="24"/>
        <v>4.1690546379263598</v>
      </c>
      <c r="Y49" s="87">
        <f t="shared" ref="Y49:AB49" si="106">Y20/Y$22*100</f>
        <v>3.9513580947825062</v>
      </c>
      <c r="Z49" s="87">
        <f t="shared" si="106"/>
        <v>3.9358458146045079</v>
      </c>
      <c r="AA49" s="87">
        <f t="shared" si="106"/>
        <v>3.8750960189700088</v>
      </c>
      <c r="AB49" s="87">
        <f t="shared" si="106"/>
        <v>2.8469324484561902</v>
      </c>
      <c r="AC49" s="87">
        <f t="shared" ref="AC49:AD49" si="107">AC20/AC$22*100</f>
        <v>3.8165312580773612</v>
      </c>
      <c r="AD49" s="87">
        <f t="shared" si="107"/>
        <v>2.5805479687031241</v>
      </c>
      <c r="AE49" s="87">
        <f t="shared" ref="AE49" si="108">AE20/AE$22*100</f>
        <v>3.4386860566630277</v>
      </c>
      <c r="AF49" s="87">
        <f t="shared" ref="AF49" si="109">AF20/AF$22*100</f>
        <v>3.6751437406391427</v>
      </c>
    </row>
    <row r="50" spans="1:32" ht="18" customHeight="1" x14ac:dyDescent="0.15">
      <c r="A50" s="13" t="s">
        <v>57</v>
      </c>
      <c r="B50" s="30">
        <f t="shared" si="29"/>
        <v>0</v>
      </c>
      <c r="C50" s="30">
        <f t="shared" si="29"/>
        <v>0</v>
      </c>
      <c r="D50" s="30">
        <f t="shared" ref="D50:L50" si="110">D21/D$22*100</f>
        <v>0</v>
      </c>
      <c r="E50" s="30">
        <f t="shared" si="110"/>
        <v>0</v>
      </c>
      <c r="F50" s="30">
        <f t="shared" si="110"/>
        <v>0</v>
      </c>
      <c r="G50" s="30">
        <f t="shared" si="110"/>
        <v>0</v>
      </c>
      <c r="H50" s="30">
        <f t="shared" si="110"/>
        <v>0</v>
      </c>
      <c r="I50" s="30">
        <f t="shared" si="110"/>
        <v>0</v>
      </c>
      <c r="J50" s="30">
        <f t="shared" si="110"/>
        <v>0</v>
      </c>
      <c r="K50" s="30">
        <f t="shared" si="110"/>
        <v>0</v>
      </c>
      <c r="L50" s="30">
        <f t="shared" si="110"/>
        <v>0</v>
      </c>
      <c r="M50" s="30">
        <f t="shared" si="19"/>
        <v>0</v>
      </c>
      <c r="N50" s="30">
        <f t="shared" si="19"/>
        <v>0</v>
      </c>
      <c r="O50" s="30">
        <f t="shared" si="20"/>
        <v>2.0441650025460073E-5</v>
      </c>
      <c r="P50" s="30">
        <f t="shared" si="20"/>
        <v>2.0802195047621424E-5</v>
      </c>
      <c r="Q50" s="30">
        <f t="shared" si="21"/>
        <v>2.8512668035844989E-5</v>
      </c>
      <c r="R50" s="30">
        <f t="shared" si="21"/>
        <v>2.9553456143705452E-5</v>
      </c>
      <c r="S50" s="30">
        <f t="shared" si="22"/>
        <v>2.7379193756667689E-5</v>
      </c>
      <c r="T50" s="30">
        <f t="shared" si="22"/>
        <v>3.3178946166993949E-5</v>
      </c>
      <c r="U50" s="30">
        <f t="shared" si="23"/>
        <v>3.1075081280759477E-5</v>
      </c>
      <c r="V50" s="30">
        <f t="shared" si="23"/>
        <v>3.2737939343145987E-5</v>
      </c>
      <c r="W50" s="30">
        <f t="shared" si="24"/>
        <v>3.3944826757484921E-5</v>
      </c>
      <c r="X50" s="30">
        <f t="shared" si="24"/>
        <v>3.4318149839905829E-5</v>
      </c>
      <c r="Y50" s="87">
        <f t="shared" ref="Y50:AB50" si="111">Y21/Y$22*100</f>
        <v>3.4639310386753102E-5</v>
      </c>
      <c r="Z50" s="87">
        <f t="shared" si="111"/>
        <v>3.4959503784803278E-5</v>
      </c>
      <c r="AA50" s="87">
        <f t="shared" si="111"/>
        <v>3.4789481887204153E-5</v>
      </c>
      <c r="AB50" s="87">
        <f t="shared" si="111"/>
        <v>2.6190128547698444E-5</v>
      </c>
      <c r="AC50" s="87">
        <f t="shared" ref="AC50:AD50" si="112">AC21/AC$22*100</f>
        <v>3.4929128797669528E-5</v>
      </c>
      <c r="AD50" s="87">
        <f t="shared" si="112"/>
        <v>2.3465500024580111E-5</v>
      </c>
      <c r="AE50" s="87">
        <f t="shared" ref="AE50" si="113">AE21/AE$22*100</f>
        <v>3.1792438613569899E-5</v>
      </c>
      <c r="AF50" s="87">
        <f t="shared" ref="AF50" si="114">AF21/AF$22*100</f>
        <v>3.330895672850086E-5</v>
      </c>
    </row>
    <row r="51" spans="1:32" ht="18" customHeight="1" x14ac:dyDescent="0.15">
      <c r="A51" s="13" t="s">
        <v>58</v>
      </c>
      <c r="B51" s="31">
        <f>+B33+B38+B40+B41+B42+B43+B44+B45+B46</f>
        <v>99.999999999999986</v>
      </c>
      <c r="C51" s="31">
        <f>+C33+C38+C40+C41+C42+C43+C44+C45+C46</f>
        <v>99.999999999999986</v>
      </c>
      <c r="D51" s="31">
        <f t="shared" ref="D51:L51" si="115">+D33+D38+D40+D41+D42+D43+D44+D45+D46</f>
        <v>100</v>
      </c>
      <c r="E51" s="31">
        <f t="shared" si="115"/>
        <v>100</v>
      </c>
      <c r="F51" s="31">
        <f t="shared" si="115"/>
        <v>100</v>
      </c>
      <c r="G51" s="31">
        <f t="shared" si="115"/>
        <v>100.00000000000001</v>
      </c>
      <c r="H51" s="31">
        <f t="shared" si="115"/>
        <v>100</v>
      </c>
      <c r="I51" s="31">
        <f t="shared" si="115"/>
        <v>100</v>
      </c>
      <c r="J51" s="31">
        <f t="shared" si="115"/>
        <v>100</v>
      </c>
      <c r="K51" s="31">
        <f t="shared" si="115"/>
        <v>100</v>
      </c>
      <c r="L51" s="31">
        <f t="shared" si="115"/>
        <v>100.00000000000001</v>
      </c>
      <c r="M51" s="31">
        <f t="shared" ref="M51:R51" si="116">+M33+M38+M40+M41+M42+M43+M44+M45+M46</f>
        <v>100</v>
      </c>
      <c r="N51" s="31">
        <f t="shared" si="116"/>
        <v>100</v>
      </c>
      <c r="O51" s="31">
        <f t="shared" si="116"/>
        <v>99.999999999999986</v>
      </c>
      <c r="P51" s="31">
        <f t="shared" si="116"/>
        <v>100</v>
      </c>
      <c r="Q51" s="31">
        <f t="shared" si="116"/>
        <v>100</v>
      </c>
      <c r="R51" s="31">
        <f t="shared" si="116"/>
        <v>100</v>
      </c>
      <c r="S51" s="31">
        <f t="shared" ref="S51:X51" si="117">+S33+S38+S40+S41+S42+S43+S44+S45+S46</f>
        <v>100</v>
      </c>
      <c r="T51" s="31">
        <f t="shared" si="117"/>
        <v>99.999999999999986</v>
      </c>
      <c r="U51" s="31">
        <f t="shared" si="117"/>
        <v>99.999999999999986</v>
      </c>
      <c r="V51" s="31">
        <f t="shared" si="117"/>
        <v>100</v>
      </c>
      <c r="W51" s="31">
        <f t="shared" si="117"/>
        <v>99.999999999999986</v>
      </c>
      <c r="X51" s="31">
        <f t="shared" si="117"/>
        <v>99.999999999999986</v>
      </c>
      <c r="Y51" s="88">
        <f t="shared" ref="Y51:AB51" si="118">+Y33+Y38+Y40+Y41+Y42+Y43+Y44+Y45+Y46</f>
        <v>100</v>
      </c>
      <c r="Z51" s="88">
        <f t="shared" si="118"/>
        <v>99.999999999999972</v>
      </c>
      <c r="AA51" s="88">
        <f t="shared" si="118"/>
        <v>99.999999999999986</v>
      </c>
      <c r="AB51" s="88">
        <f t="shared" si="118"/>
        <v>100</v>
      </c>
      <c r="AC51" s="88">
        <f t="shared" ref="AC51:AD51" si="119">+AC33+AC38+AC40+AC41+AC42+AC43+AC44+AC45+AC46</f>
        <v>99.999999999999986</v>
      </c>
      <c r="AD51" s="88">
        <f t="shared" si="119"/>
        <v>99.999999999999986</v>
      </c>
      <c r="AE51" s="88">
        <f t="shared" ref="AE51" si="120">+AE33+AE38+AE40+AE41+AE42+AE43+AE44+AE45+AE46</f>
        <v>100.00000000000003</v>
      </c>
      <c r="AF51" s="88">
        <f t="shared" ref="AF51" si="121">+AF33+AF38+AF40+AF41+AF42+AF43+AF44+AF45+AF46</f>
        <v>100</v>
      </c>
    </row>
    <row r="52" spans="1:32" ht="18" customHeight="1" x14ac:dyDescent="0.15"/>
    <row r="53" spans="1:32" ht="18" customHeight="1" x14ac:dyDescent="0.15"/>
    <row r="54" spans="1:32" ht="18" customHeight="1" x14ac:dyDescent="0.15"/>
    <row r="55" spans="1:32" ht="18" customHeight="1" x14ac:dyDescent="0.15"/>
    <row r="56" spans="1:32" ht="18" customHeight="1" x14ac:dyDescent="0.15"/>
    <row r="57" spans="1:32" ht="18" customHeight="1" x14ac:dyDescent="0.15"/>
    <row r="58" spans="1:32" ht="18" customHeight="1" x14ac:dyDescent="0.15"/>
    <row r="59" spans="1:32" ht="18" customHeight="1" x14ac:dyDescent="0.15"/>
    <row r="60" spans="1:32" ht="18" customHeight="1" x14ac:dyDescent="0.15"/>
    <row r="61" spans="1:32" ht="18" customHeight="1" x14ac:dyDescent="0.15"/>
    <row r="62" spans="1:32" ht="18" customHeight="1" x14ac:dyDescent="0.15"/>
    <row r="63" spans="1:32" ht="18" customHeight="1" x14ac:dyDescent="0.15"/>
    <row r="64" spans="1:32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</sheetData>
  <phoneticPr fontId="2"/>
  <pageMargins left="0.98425196850393704" right="0.78740157480314965" top="0.78740157480314965" bottom="0.78740157480314965" header="0" footer="0.31496062992125984"/>
  <pageSetup paperSize="9" firstPageNumber="4" orientation="landscape" useFirstPageNumber="1" r:id="rId1"/>
  <headerFooter alignWithMargins="0">
    <oddFooter>&amp;C-&amp;P--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274"/>
  <sheetViews>
    <sheetView view="pageBreakPreview" zoomScaleNormal="100" zoomScaleSheetLayoutView="100" workbookViewId="0">
      <pane xSplit="1" ySplit="3" topLeftCell="S38" activePane="bottomRight" state="frozen"/>
      <selection pane="topRight" activeCell="B1" sqref="B1"/>
      <selection pane="bottomLeft" activeCell="A2" sqref="A2"/>
      <selection pane="bottomRight" activeCell="AD30" sqref="AD30"/>
    </sheetView>
  </sheetViews>
  <sheetFormatPr defaultColWidth="9" defaultRowHeight="12" x14ac:dyDescent="0.15"/>
  <cols>
    <col min="1" max="1" width="25.21875" style="17" customWidth="1"/>
    <col min="2" max="2" width="9.77734375" style="21" hidden="1" customWidth="1"/>
    <col min="3" max="9" width="9.77734375" style="17" customWidth="1"/>
    <col min="10" max="11" width="9.77734375" style="19" customWidth="1"/>
    <col min="12" max="24" width="9.77734375" style="17" customWidth="1"/>
    <col min="25" max="32" width="9.77734375" style="82" customWidth="1"/>
    <col min="33" max="16384" width="9" style="17"/>
  </cols>
  <sheetData>
    <row r="1" spans="1:32" ht="18" customHeight="1" x14ac:dyDescent="0.2">
      <c r="A1" s="32" t="s">
        <v>98</v>
      </c>
      <c r="K1" s="33" t="str">
        <f>財政指標!$L$1</f>
        <v>上三川町</v>
      </c>
      <c r="U1" s="91" t="str">
        <f>財政指標!$L$1</f>
        <v>上三川町</v>
      </c>
      <c r="V1" s="82"/>
      <c r="W1" s="33"/>
      <c r="AE1" s="91" t="str">
        <f>財政指標!$L$1</f>
        <v>上三川町</v>
      </c>
    </row>
    <row r="2" spans="1:32" ht="18" customHeight="1" x14ac:dyDescent="0.15">
      <c r="K2" s="17"/>
      <c r="L2" s="21" t="s">
        <v>169</v>
      </c>
      <c r="U2" s="82"/>
      <c r="V2" s="82" t="s">
        <v>169</v>
      </c>
      <c r="X2" s="21"/>
      <c r="AF2" s="82" t="s">
        <v>169</v>
      </c>
    </row>
    <row r="3" spans="1:32" s="97" customFormat="1" ht="18" customHeight="1" x14ac:dyDescent="0.2">
      <c r="A3" s="52"/>
      <c r="B3" s="74" t="s">
        <v>10</v>
      </c>
      <c r="C3" s="52" t="s">
        <v>9</v>
      </c>
      <c r="D3" s="52" t="s">
        <v>8</v>
      </c>
      <c r="E3" s="52" t="s">
        <v>7</v>
      </c>
      <c r="F3" s="52" t="s">
        <v>6</v>
      </c>
      <c r="G3" s="52" t="s">
        <v>5</v>
      </c>
      <c r="H3" s="52" t="s">
        <v>4</v>
      </c>
      <c r="I3" s="52" t="s">
        <v>3</v>
      </c>
      <c r="J3" s="53" t="s">
        <v>165</v>
      </c>
      <c r="K3" s="53" t="s">
        <v>166</v>
      </c>
      <c r="L3" s="52" t="s">
        <v>83</v>
      </c>
      <c r="M3" s="52" t="s">
        <v>174</v>
      </c>
      <c r="N3" s="52" t="s">
        <v>182</v>
      </c>
      <c r="O3" s="47" t="s">
        <v>183</v>
      </c>
      <c r="P3" s="47" t="s">
        <v>184</v>
      </c>
      <c r="Q3" s="47" t="s">
        <v>188</v>
      </c>
      <c r="R3" s="47" t="s">
        <v>198</v>
      </c>
      <c r="S3" s="47" t="s">
        <v>199</v>
      </c>
      <c r="T3" s="47" t="s">
        <v>200</v>
      </c>
      <c r="U3" s="47" t="s">
        <v>207</v>
      </c>
      <c r="V3" s="47" t="s">
        <v>208</v>
      </c>
      <c r="W3" s="47" t="s">
        <v>210</v>
      </c>
      <c r="X3" s="47" t="s">
        <v>209</v>
      </c>
      <c r="Y3" s="83" t="s">
        <v>221</v>
      </c>
      <c r="Z3" s="83" t="s">
        <v>215</v>
      </c>
      <c r="AA3" s="83" t="s">
        <v>222</v>
      </c>
      <c r="AB3" s="83" t="s">
        <v>224</v>
      </c>
      <c r="AC3" s="83" t="s">
        <v>225</v>
      </c>
      <c r="AD3" s="83" t="s">
        <v>228</v>
      </c>
      <c r="AE3" s="83" t="str">
        <f>財政指標!AF3</f>
        <v>１８(H30)</v>
      </c>
      <c r="AF3" s="83" t="str">
        <f>財政指標!AG3</f>
        <v>１９(R１)</v>
      </c>
    </row>
    <row r="4" spans="1:32" ht="18" customHeight="1" x14ac:dyDescent="0.15">
      <c r="A4" s="18" t="s">
        <v>60</v>
      </c>
      <c r="B4" s="18">
        <v>1555347</v>
      </c>
      <c r="C4" s="14">
        <v>1648974</v>
      </c>
      <c r="D4" s="14">
        <v>1653809</v>
      </c>
      <c r="E4" s="14">
        <v>1765821</v>
      </c>
      <c r="F4" s="14">
        <v>1854655</v>
      </c>
      <c r="G4" s="14">
        <v>1894999</v>
      </c>
      <c r="H4" s="14">
        <v>1962476</v>
      </c>
      <c r="I4" s="14">
        <v>2019837</v>
      </c>
      <c r="J4" s="16">
        <v>2029071</v>
      </c>
      <c r="K4" s="15">
        <v>2098360</v>
      </c>
      <c r="L4" s="18">
        <v>2145993</v>
      </c>
      <c r="M4" s="18">
        <v>2075916</v>
      </c>
      <c r="N4" s="18">
        <v>2055470</v>
      </c>
      <c r="O4" s="18">
        <v>2015418</v>
      </c>
      <c r="P4" s="18">
        <v>1934721</v>
      </c>
      <c r="Q4" s="18">
        <v>1969648</v>
      </c>
      <c r="R4" s="18">
        <v>1832354</v>
      </c>
      <c r="S4" s="18">
        <v>1794330</v>
      </c>
      <c r="T4" s="18">
        <v>1784650</v>
      </c>
      <c r="U4" s="18">
        <v>1681459</v>
      </c>
      <c r="V4" s="18">
        <v>1618812</v>
      </c>
      <c r="W4" s="18">
        <v>1607838</v>
      </c>
      <c r="X4" s="18">
        <v>1605578</v>
      </c>
      <c r="Y4" s="89">
        <v>1576661</v>
      </c>
      <c r="Z4" s="89">
        <v>1574722</v>
      </c>
      <c r="AA4" s="89">
        <v>1635593</v>
      </c>
      <c r="AB4" s="89">
        <v>1619982</v>
      </c>
      <c r="AC4" s="89">
        <v>1541474</v>
      </c>
      <c r="AD4" s="89">
        <v>1531566</v>
      </c>
      <c r="AE4" s="89">
        <v>1525649</v>
      </c>
      <c r="AF4" s="89">
        <v>1554294</v>
      </c>
    </row>
    <row r="5" spans="1:32" ht="18" customHeight="1" x14ac:dyDescent="0.15">
      <c r="A5" s="18" t="s">
        <v>61</v>
      </c>
      <c r="B5" s="18">
        <v>1092376</v>
      </c>
      <c r="C5" s="14">
        <v>1172002</v>
      </c>
      <c r="D5" s="14">
        <v>1153481</v>
      </c>
      <c r="E5" s="14">
        <v>1235349</v>
      </c>
      <c r="F5" s="14">
        <v>1310513</v>
      </c>
      <c r="G5" s="14">
        <v>1338761</v>
      </c>
      <c r="H5" s="14">
        <v>1384490</v>
      </c>
      <c r="I5" s="14">
        <v>1426936</v>
      </c>
      <c r="J5" s="16">
        <v>1426463</v>
      </c>
      <c r="K5" s="15">
        <v>1476936</v>
      </c>
      <c r="L5" s="18">
        <v>1505303</v>
      </c>
      <c r="M5" s="18">
        <v>1444771</v>
      </c>
      <c r="N5" s="18">
        <v>1434524</v>
      </c>
      <c r="O5" s="18">
        <v>1375489</v>
      </c>
      <c r="P5" s="18">
        <v>1298828</v>
      </c>
      <c r="Q5" s="18">
        <v>1298483</v>
      </c>
      <c r="R5" s="18">
        <v>1211963</v>
      </c>
      <c r="S5" s="18">
        <v>1178594</v>
      </c>
      <c r="T5" s="18">
        <v>1172411</v>
      </c>
      <c r="U5" s="18">
        <v>1113002</v>
      </c>
      <c r="V5" s="18">
        <v>1048263</v>
      </c>
      <c r="W5" s="18">
        <v>1010318</v>
      </c>
      <c r="X5" s="18">
        <v>992986</v>
      </c>
      <c r="Y5" s="89">
        <v>972716</v>
      </c>
      <c r="Z5" s="89">
        <v>935194</v>
      </c>
      <c r="AA5" s="89">
        <v>975343</v>
      </c>
      <c r="AB5" s="89">
        <v>964634</v>
      </c>
      <c r="AC5" s="89">
        <v>937131</v>
      </c>
      <c r="AD5" s="89">
        <v>932748</v>
      </c>
      <c r="AE5" s="89">
        <v>926666</v>
      </c>
      <c r="AF5" s="89">
        <v>952155</v>
      </c>
    </row>
    <row r="6" spans="1:32" ht="18" customHeight="1" x14ac:dyDescent="0.15">
      <c r="A6" s="18" t="s">
        <v>62</v>
      </c>
      <c r="B6" s="18">
        <v>168708</v>
      </c>
      <c r="C6" s="14">
        <v>172910</v>
      </c>
      <c r="D6" s="14">
        <v>178335</v>
      </c>
      <c r="E6" s="14">
        <v>216967</v>
      </c>
      <c r="F6" s="14">
        <v>295952</v>
      </c>
      <c r="G6" s="14">
        <v>316151</v>
      </c>
      <c r="H6" s="14">
        <v>375152</v>
      </c>
      <c r="I6" s="14">
        <v>453051</v>
      </c>
      <c r="J6" s="16">
        <v>487135</v>
      </c>
      <c r="K6" s="19">
        <v>545281</v>
      </c>
      <c r="L6" s="18">
        <v>626525</v>
      </c>
      <c r="M6" s="18">
        <v>412187</v>
      </c>
      <c r="N6" s="18">
        <v>473500</v>
      </c>
      <c r="O6" s="18">
        <v>531375</v>
      </c>
      <c r="P6" s="18">
        <v>659682</v>
      </c>
      <c r="Q6" s="18">
        <v>751283</v>
      </c>
      <c r="R6" s="18">
        <v>783612</v>
      </c>
      <c r="S6" s="18">
        <v>846369</v>
      </c>
      <c r="T6" s="18">
        <v>1017330</v>
      </c>
      <c r="U6" s="18">
        <v>1057688</v>
      </c>
      <c r="V6" s="18">
        <v>1085791</v>
      </c>
      <c r="W6" s="18">
        <v>1609667</v>
      </c>
      <c r="X6" s="18">
        <v>1679375</v>
      </c>
      <c r="Y6" s="89">
        <v>1750280</v>
      </c>
      <c r="Z6" s="89">
        <v>1756654</v>
      </c>
      <c r="AA6" s="89">
        <v>1891344</v>
      </c>
      <c r="AB6" s="89">
        <v>1988397</v>
      </c>
      <c r="AC6" s="89">
        <v>2069500</v>
      </c>
      <c r="AD6" s="89">
        <v>2064959</v>
      </c>
      <c r="AE6" s="89">
        <v>2198458</v>
      </c>
      <c r="AF6" s="89">
        <v>2399779</v>
      </c>
    </row>
    <row r="7" spans="1:32" ht="18" customHeight="1" x14ac:dyDescent="0.15">
      <c r="A7" s="18" t="s">
        <v>63</v>
      </c>
      <c r="B7" s="18">
        <v>452768</v>
      </c>
      <c r="C7" s="14">
        <v>465600</v>
      </c>
      <c r="D7" s="14">
        <v>499085</v>
      </c>
      <c r="E7" s="14">
        <v>494121</v>
      </c>
      <c r="F7" s="14">
        <v>492465</v>
      </c>
      <c r="G7" s="14">
        <v>497940</v>
      </c>
      <c r="H7" s="14">
        <v>513621</v>
      </c>
      <c r="I7" s="14">
        <v>569123</v>
      </c>
      <c r="J7" s="16">
        <v>610386</v>
      </c>
      <c r="K7" s="15">
        <v>670005</v>
      </c>
      <c r="L7" s="18">
        <v>684180</v>
      </c>
      <c r="M7" s="18">
        <v>702155</v>
      </c>
      <c r="N7" s="18">
        <v>723348</v>
      </c>
      <c r="O7" s="18">
        <v>770000</v>
      </c>
      <c r="P7" s="18">
        <v>865270</v>
      </c>
      <c r="Q7" s="18">
        <v>811932</v>
      </c>
      <c r="R7" s="18">
        <v>948277</v>
      </c>
      <c r="S7" s="18">
        <v>1152737</v>
      </c>
      <c r="T7" s="18">
        <v>1480345</v>
      </c>
      <c r="U7" s="18">
        <v>933245</v>
      </c>
      <c r="V7" s="18">
        <v>894326</v>
      </c>
      <c r="W7" s="18">
        <v>903127</v>
      </c>
      <c r="X7" s="18">
        <v>965469</v>
      </c>
      <c r="Y7" s="89">
        <v>976352</v>
      </c>
      <c r="Z7" s="89">
        <v>917939</v>
      </c>
      <c r="AA7" s="89">
        <v>881040</v>
      </c>
      <c r="AB7" s="89">
        <v>808708</v>
      </c>
      <c r="AC7" s="89">
        <v>784901</v>
      </c>
      <c r="AD7" s="89">
        <v>810343</v>
      </c>
      <c r="AE7" s="89">
        <v>827434</v>
      </c>
      <c r="AF7" s="89">
        <v>793453</v>
      </c>
    </row>
    <row r="8" spans="1:32" ht="18" customHeight="1" x14ac:dyDescent="0.15">
      <c r="A8" s="18" t="s">
        <v>64</v>
      </c>
      <c r="B8" s="18">
        <v>452768</v>
      </c>
      <c r="C8" s="14">
        <v>465600</v>
      </c>
      <c r="D8" s="14">
        <v>499085</v>
      </c>
      <c r="E8" s="14">
        <v>494121</v>
      </c>
      <c r="F8" s="14">
        <v>492465</v>
      </c>
      <c r="G8" s="14">
        <v>497940</v>
      </c>
      <c r="H8" s="14">
        <v>513621</v>
      </c>
      <c r="I8" s="14">
        <v>569123</v>
      </c>
      <c r="J8" s="16">
        <v>610386</v>
      </c>
      <c r="K8" s="15">
        <v>670005</v>
      </c>
      <c r="L8" s="18">
        <v>684180</v>
      </c>
      <c r="M8" s="18">
        <v>702155</v>
      </c>
      <c r="N8" s="18">
        <v>723348</v>
      </c>
      <c r="O8" s="18">
        <v>770000</v>
      </c>
      <c r="P8" s="18">
        <v>865270</v>
      </c>
      <c r="Q8" s="18">
        <v>811932</v>
      </c>
      <c r="R8" s="18">
        <v>948277</v>
      </c>
      <c r="S8" s="18">
        <v>1152737</v>
      </c>
      <c r="T8" s="18">
        <v>1480345</v>
      </c>
      <c r="U8" s="18">
        <v>933245</v>
      </c>
      <c r="V8" s="18">
        <v>894326</v>
      </c>
      <c r="W8" s="18">
        <v>903127</v>
      </c>
      <c r="X8" s="18">
        <v>965469</v>
      </c>
      <c r="Y8" s="89">
        <v>976352</v>
      </c>
      <c r="Z8" s="89">
        <v>917939</v>
      </c>
      <c r="AA8" s="89">
        <v>881040</v>
      </c>
      <c r="AB8" s="89">
        <v>808708</v>
      </c>
      <c r="AC8" s="89">
        <v>784901</v>
      </c>
      <c r="AD8" s="89">
        <v>810343</v>
      </c>
      <c r="AE8" s="89">
        <v>827434</v>
      </c>
      <c r="AF8" s="89">
        <v>793453</v>
      </c>
    </row>
    <row r="9" spans="1:32" ht="18" customHeight="1" x14ac:dyDescent="0.15">
      <c r="A9" s="18" t="s">
        <v>65</v>
      </c>
      <c r="B9" s="18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6">
        <v>0</v>
      </c>
      <c r="K9" s="15">
        <v>0</v>
      </c>
      <c r="L9" s="18">
        <v>0</v>
      </c>
      <c r="M9" s="18">
        <v>0</v>
      </c>
      <c r="N9" s="18">
        <v>0</v>
      </c>
      <c r="O9" s="18">
        <v>1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89">
        <v>0</v>
      </c>
      <c r="Z9" s="89">
        <v>0</v>
      </c>
      <c r="AA9" s="89">
        <v>0</v>
      </c>
      <c r="AB9" s="89">
        <v>0</v>
      </c>
      <c r="AC9" s="89">
        <v>0</v>
      </c>
      <c r="AD9" s="89">
        <v>0</v>
      </c>
      <c r="AE9" s="89">
        <v>0</v>
      </c>
      <c r="AF9" s="89">
        <v>0</v>
      </c>
    </row>
    <row r="10" spans="1:32" ht="18" customHeight="1" x14ac:dyDescent="0.15">
      <c r="A10" s="18" t="s">
        <v>66</v>
      </c>
      <c r="B10" s="18">
        <v>642177</v>
      </c>
      <c r="C10" s="14">
        <v>670493</v>
      </c>
      <c r="D10" s="14">
        <v>710710</v>
      </c>
      <c r="E10" s="14">
        <v>745199</v>
      </c>
      <c r="F10" s="14">
        <v>724690</v>
      </c>
      <c r="G10" s="14">
        <v>740307</v>
      </c>
      <c r="H10" s="14">
        <v>785764</v>
      </c>
      <c r="I10" s="14">
        <v>828625</v>
      </c>
      <c r="J10" s="16">
        <v>813590</v>
      </c>
      <c r="K10" s="15">
        <v>905791</v>
      </c>
      <c r="L10" s="18">
        <v>982812</v>
      </c>
      <c r="M10" s="18">
        <v>1093292</v>
      </c>
      <c r="N10" s="18">
        <v>1043282</v>
      </c>
      <c r="O10" s="18">
        <v>1062090</v>
      </c>
      <c r="P10" s="18">
        <v>1095796</v>
      </c>
      <c r="Q10" s="18">
        <v>1103459</v>
      </c>
      <c r="R10" s="18">
        <v>1065937</v>
      </c>
      <c r="S10" s="18">
        <v>1092317</v>
      </c>
      <c r="T10" s="18">
        <v>1113645</v>
      </c>
      <c r="U10" s="18">
        <v>1356214</v>
      </c>
      <c r="V10" s="18">
        <v>1441758</v>
      </c>
      <c r="W10" s="18">
        <v>1423637</v>
      </c>
      <c r="X10" s="18">
        <v>1479503</v>
      </c>
      <c r="Y10" s="89">
        <v>1470642</v>
      </c>
      <c r="Z10" s="89">
        <v>1494188</v>
      </c>
      <c r="AA10" s="89">
        <v>1551893</v>
      </c>
      <c r="AB10" s="89">
        <v>1644385</v>
      </c>
      <c r="AC10" s="89">
        <v>1587963</v>
      </c>
      <c r="AD10" s="89">
        <v>1602601</v>
      </c>
      <c r="AE10" s="89">
        <v>1589815</v>
      </c>
      <c r="AF10" s="89">
        <v>1651070</v>
      </c>
    </row>
    <row r="11" spans="1:32" ht="18" customHeight="1" x14ac:dyDescent="0.15">
      <c r="A11" s="18" t="s">
        <v>67</v>
      </c>
      <c r="B11" s="18">
        <v>73161</v>
      </c>
      <c r="C11" s="14">
        <v>85131</v>
      </c>
      <c r="D11" s="14">
        <v>79800</v>
      </c>
      <c r="E11" s="14">
        <v>70982</v>
      </c>
      <c r="F11" s="14">
        <v>72075</v>
      </c>
      <c r="G11" s="14">
        <v>94775</v>
      </c>
      <c r="H11" s="14">
        <v>68890</v>
      </c>
      <c r="I11" s="14">
        <v>60776</v>
      </c>
      <c r="J11" s="16">
        <v>57843</v>
      </c>
      <c r="K11" s="16">
        <v>86149</v>
      </c>
      <c r="L11" s="18">
        <v>57004</v>
      </c>
      <c r="M11" s="18">
        <v>63437</v>
      </c>
      <c r="N11" s="18">
        <v>50175</v>
      </c>
      <c r="O11" s="18">
        <v>49868</v>
      </c>
      <c r="P11" s="18">
        <v>57287</v>
      </c>
      <c r="Q11" s="18">
        <v>239310</v>
      </c>
      <c r="R11" s="18">
        <v>31564</v>
      </c>
      <c r="S11" s="18">
        <v>28322</v>
      </c>
      <c r="T11" s="18">
        <v>31894</v>
      </c>
      <c r="U11" s="18">
        <v>26388</v>
      </c>
      <c r="V11" s="18">
        <v>37617</v>
      </c>
      <c r="W11" s="18">
        <v>35611</v>
      </c>
      <c r="X11" s="18">
        <v>24624</v>
      </c>
      <c r="Y11" s="89">
        <v>26403</v>
      </c>
      <c r="Z11" s="89">
        <v>31613</v>
      </c>
      <c r="AA11" s="89">
        <v>30546</v>
      </c>
      <c r="AB11" s="89">
        <v>47557</v>
      </c>
      <c r="AC11" s="89">
        <v>34479</v>
      </c>
      <c r="AD11" s="89">
        <v>46668</v>
      </c>
      <c r="AE11" s="89">
        <v>25244</v>
      </c>
      <c r="AF11" s="89">
        <v>28267</v>
      </c>
    </row>
    <row r="12" spans="1:32" ht="18" customHeight="1" x14ac:dyDescent="0.15">
      <c r="A12" s="18" t="s">
        <v>68</v>
      </c>
      <c r="B12" s="18">
        <v>602466</v>
      </c>
      <c r="C12" s="14">
        <v>802583</v>
      </c>
      <c r="D12" s="14">
        <v>741808</v>
      </c>
      <c r="E12" s="14">
        <v>859635</v>
      </c>
      <c r="F12" s="14">
        <v>1168966</v>
      </c>
      <c r="G12" s="14">
        <v>822968</v>
      </c>
      <c r="H12" s="14">
        <v>849437</v>
      </c>
      <c r="I12" s="14">
        <v>930632</v>
      </c>
      <c r="J12" s="16">
        <v>1049097</v>
      </c>
      <c r="K12" s="16">
        <v>939306</v>
      </c>
      <c r="L12" s="18">
        <v>1147521</v>
      </c>
      <c r="M12" s="18">
        <v>1018318</v>
      </c>
      <c r="N12" s="18">
        <v>1054620</v>
      </c>
      <c r="O12" s="18">
        <v>1032768</v>
      </c>
      <c r="P12" s="18">
        <v>1141323</v>
      </c>
      <c r="Q12" s="18">
        <v>1149734</v>
      </c>
      <c r="R12" s="18">
        <v>1207477</v>
      </c>
      <c r="S12" s="18">
        <v>1175376</v>
      </c>
      <c r="T12" s="18">
        <v>1305212</v>
      </c>
      <c r="U12" s="18">
        <v>1507263</v>
      </c>
      <c r="V12" s="18">
        <v>1994428</v>
      </c>
      <c r="W12" s="18">
        <v>1229804</v>
      </c>
      <c r="X12" s="18">
        <v>1216356</v>
      </c>
      <c r="Y12" s="89">
        <v>1214257</v>
      </c>
      <c r="Z12" s="89">
        <v>1207778</v>
      </c>
      <c r="AA12" s="89">
        <v>1282737</v>
      </c>
      <c r="AB12" s="89">
        <v>1201975</v>
      </c>
      <c r="AC12" s="89">
        <v>1613125</v>
      </c>
      <c r="AD12" s="89">
        <v>1110961</v>
      </c>
      <c r="AE12" s="89">
        <v>1248024</v>
      </c>
      <c r="AF12" s="89">
        <v>1478898</v>
      </c>
    </row>
    <row r="13" spans="1:32" ht="18" customHeight="1" x14ac:dyDescent="0.15">
      <c r="A13" s="18" t="s">
        <v>69</v>
      </c>
      <c r="B13" s="18">
        <v>277082</v>
      </c>
      <c r="C13" s="14">
        <v>324249</v>
      </c>
      <c r="D13" s="14">
        <v>331176</v>
      </c>
      <c r="E13" s="14">
        <v>389316</v>
      </c>
      <c r="F13" s="14">
        <v>436401</v>
      </c>
      <c r="G13" s="14">
        <v>462546</v>
      </c>
      <c r="H13" s="14">
        <v>503013</v>
      </c>
      <c r="I13" s="14">
        <v>471473</v>
      </c>
      <c r="J13" s="16">
        <v>500547</v>
      </c>
      <c r="K13" s="16">
        <v>462581</v>
      </c>
      <c r="L13" s="18">
        <v>505354</v>
      </c>
      <c r="M13" s="18">
        <v>486664</v>
      </c>
      <c r="N13" s="18">
        <v>490269</v>
      </c>
      <c r="O13" s="18">
        <v>469840</v>
      </c>
      <c r="P13" s="18">
        <v>440481</v>
      </c>
      <c r="Q13" s="18">
        <v>437651</v>
      </c>
      <c r="R13" s="18">
        <v>456350</v>
      </c>
      <c r="S13" s="18">
        <v>481193</v>
      </c>
      <c r="T13" s="18">
        <v>522726</v>
      </c>
      <c r="U13" s="18">
        <v>527897</v>
      </c>
      <c r="V13" s="18">
        <v>507558</v>
      </c>
      <c r="W13" s="18">
        <v>515253</v>
      </c>
      <c r="X13" s="18">
        <v>536682</v>
      </c>
      <c r="Y13" s="89">
        <v>523825</v>
      </c>
      <c r="Z13" s="89">
        <v>608020</v>
      </c>
      <c r="AA13" s="89">
        <v>531644</v>
      </c>
      <c r="AB13" s="89">
        <v>502829</v>
      </c>
      <c r="AC13" s="89">
        <v>528499</v>
      </c>
      <c r="AD13" s="89">
        <v>527742</v>
      </c>
      <c r="AE13" s="89">
        <v>518942</v>
      </c>
      <c r="AF13" s="89">
        <v>530441</v>
      </c>
    </row>
    <row r="14" spans="1:32" ht="18" customHeight="1" x14ac:dyDescent="0.15">
      <c r="A14" s="18" t="s">
        <v>70</v>
      </c>
      <c r="B14" s="18">
        <v>211846</v>
      </c>
      <c r="C14" s="14">
        <v>236750</v>
      </c>
      <c r="D14" s="14">
        <v>340393</v>
      </c>
      <c r="E14" s="14">
        <v>695742</v>
      </c>
      <c r="F14" s="14">
        <v>515030</v>
      </c>
      <c r="G14" s="14">
        <v>536182</v>
      </c>
      <c r="H14" s="14">
        <v>422391</v>
      </c>
      <c r="I14" s="14">
        <v>431656</v>
      </c>
      <c r="J14" s="16">
        <v>495984</v>
      </c>
      <c r="K14" s="16">
        <v>569783</v>
      </c>
      <c r="L14" s="18">
        <v>549390</v>
      </c>
      <c r="M14" s="18">
        <v>811075</v>
      </c>
      <c r="N14" s="18">
        <v>737132</v>
      </c>
      <c r="O14" s="18">
        <v>729838</v>
      </c>
      <c r="P14" s="18">
        <v>1040606</v>
      </c>
      <c r="Q14" s="18">
        <v>851820</v>
      </c>
      <c r="R14" s="18">
        <v>970410</v>
      </c>
      <c r="S14" s="18">
        <v>1040027</v>
      </c>
      <c r="T14" s="18">
        <v>1180362</v>
      </c>
      <c r="U14" s="18">
        <v>1009506</v>
      </c>
      <c r="V14" s="18">
        <v>1323933</v>
      </c>
      <c r="W14" s="18">
        <v>1292711</v>
      </c>
      <c r="X14" s="18">
        <v>1417791</v>
      </c>
      <c r="Y14" s="89">
        <v>1401584</v>
      </c>
      <c r="Z14" s="89">
        <v>1382456</v>
      </c>
      <c r="AA14" s="89">
        <v>1466082</v>
      </c>
      <c r="AB14" s="89">
        <v>1566766</v>
      </c>
      <c r="AC14" s="89">
        <v>1480159</v>
      </c>
      <c r="AD14" s="89">
        <v>1520572</v>
      </c>
      <c r="AE14" s="89">
        <v>1564439</v>
      </c>
      <c r="AF14" s="89">
        <v>1087076</v>
      </c>
    </row>
    <row r="15" spans="1:32" ht="18" customHeight="1" x14ac:dyDescent="0.15">
      <c r="A15" s="18" t="s">
        <v>71</v>
      </c>
      <c r="B15" s="18">
        <v>140978</v>
      </c>
      <c r="C15" s="14">
        <v>1024990</v>
      </c>
      <c r="D15" s="14">
        <v>165247</v>
      </c>
      <c r="E15" s="14">
        <v>335819</v>
      </c>
      <c r="F15" s="14">
        <v>560655</v>
      </c>
      <c r="G15" s="14">
        <v>799087</v>
      </c>
      <c r="H15" s="14">
        <v>641518</v>
      </c>
      <c r="I15" s="14">
        <v>528562</v>
      </c>
      <c r="J15" s="16">
        <v>205179</v>
      </c>
      <c r="K15" s="15">
        <v>224560</v>
      </c>
      <c r="L15" s="18">
        <v>171447</v>
      </c>
      <c r="M15" s="18">
        <v>132597</v>
      </c>
      <c r="N15" s="18">
        <v>134969</v>
      </c>
      <c r="O15" s="18">
        <v>279100</v>
      </c>
      <c r="P15" s="18">
        <v>60833</v>
      </c>
      <c r="Q15" s="18">
        <v>1422638</v>
      </c>
      <c r="R15" s="18">
        <v>1654571</v>
      </c>
      <c r="S15" s="18">
        <v>1121075</v>
      </c>
      <c r="T15" s="18">
        <v>19822</v>
      </c>
      <c r="U15" s="18">
        <v>136267</v>
      </c>
      <c r="V15" s="18">
        <v>17418</v>
      </c>
      <c r="W15" s="18">
        <v>119418</v>
      </c>
      <c r="X15" s="18">
        <v>38230</v>
      </c>
      <c r="Y15" s="89">
        <v>204383</v>
      </c>
      <c r="Z15" s="89">
        <v>101747</v>
      </c>
      <c r="AA15" s="89">
        <v>31581</v>
      </c>
      <c r="AB15" s="89">
        <v>1791823</v>
      </c>
      <c r="AC15" s="89">
        <v>199221</v>
      </c>
      <c r="AD15" s="89">
        <v>2510104</v>
      </c>
      <c r="AE15" s="89">
        <v>102583</v>
      </c>
      <c r="AF15" s="89">
        <v>105107</v>
      </c>
    </row>
    <row r="16" spans="1:32" ht="18" customHeight="1" x14ac:dyDescent="0.15">
      <c r="A16" s="18" t="s">
        <v>72</v>
      </c>
      <c r="B16" s="18">
        <v>118077</v>
      </c>
      <c r="C16" s="14">
        <v>77206</v>
      </c>
      <c r="D16" s="14">
        <v>90402</v>
      </c>
      <c r="E16" s="14">
        <v>70210</v>
      </c>
      <c r="F16" s="14">
        <v>92882</v>
      </c>
      <c r="G16" s="14">
        <v>93250</v>
      </c>
      <c r="H16" s="14">
        <v>95449</v>
      </c>
      <c r="I16" s="14">
        <v>74505</v>
      </c>
      <c r="J16" s="16">
        <v>53237</v>
      </c>
      <c r="K16" s="15">
        <v>73584</v>
      </c>
      <c r="L16" s="18">
        <v>48964</v>
      </c>
      <c r="M16" s="18">
        <v>52061</v>
      </c>
      <c r="N16" s="18">
        <v>173293</v>
      </c>
      <c r="O16" s="18">
        <v>193507</v>
      </c>
      <c r="P16" s="18">
        <v>173734</v>
      </c>
      <c r="Q16" s="18">
        <v>115078</v>
      </c>
      <c r="R16" s="18">
        <v>116455</v>
      </c>
      <c r="S16" s="18">
        <v>119829</v>
      </c>
      <c r="T16" s="18">
        <v>140133</v>
      </c>
      <c r="U16" s="18">
        <v>109903</v>
      </c>
      <c r="V16" s="18">
        <v>86975</v>
      </c>
      <c r="W16" s="18">
        <v>70010</v>
      </c>
      <c r="X16" s="18">
        <v>60042</v>
      </c>
      <c r="Y16" s="89">
        <v>43011</v>
      </c>
      <c r="Z16" s="89">
        <v>39000</v>
      </c>
      <c r="AA16" s="89">
        <v>49009</v>
      </c>
      <c r="AB16" s="89">
        <v>42070</v>
      </c>
      <c r="AC16" s="89">
        <v>53870</v>
      </c>
      <c r="AD16" s="89">
        <v>59527</v>
      </c>
      <c r="AE16" s="89">
        <v>50019</v>
      </c>
      <c r="AF16" s="89">
        <v>97703</v>
      </c>
    </row>
    <row r="17" spans="1:32" ht="18" customHeight="1" x14ac:dyDescent="0.15">
      <c r="A17" s="18" t="s">
        <v>80</v>
      </c>
      <c r="B17" s="18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6">
        <v>0</v>
      </c>
      <c r="K17" s="15">
        <v>0</v>
      </c>
      <c r="L17" s="18">
        <v>0</v>
      </c>
      <c r="M17" s="18">
        <v>0</v>
      </c>
      <c r="N17" s="18">
        <v>0</v>
      </c>
      <c r="O17" s="18">
        <v>1</v>
      </c>
      <c r="P17" s="18">
        <v>0</v>
      </c>
      <c r="Q17" s="18">
        <v>1</v>
      </c>
      <c r="R17" s="18">
        <v>1</v>
      </c>
      <c r="S17" s="18">
        <v>1</v>
      </c>
      <c r="T17" s="18">
        <v>1</v>
      </c>
      <c r="U17" s="18">
        <v>1</v>
      </c>
      <c r="V17" s="18">
        <v>1</v>
      </c>
      <c r="W17" s="18">
        <v>1</v>
      </c>
      <c r="X17" s="18">
        <v>1</v>
      </c>
      <c r="Y17" s="89">
        <v>1</v>
      </c>
      <c r="Z17" s="89">
        <v>1</v>
      </c>
      <c r="AA17" s="89">
        <v>1</v>
      </c>
      <c r="AB17" s="89">
        <v>1</v>
      </c>
      <c r="AC17" s="89">
        <v>1</v>
      </c>
      <c r="AD17" s="89">
        <v>1</v>
      </c>
      <c r="AE17" s="89">
        <v>1</v>
      </c>
      <c r="AF17" s="89">
        <v>1</v>
      </c>
    </row>
    <row r="18" spans="1:32" ht="18" customHeight="1" x14ac:dyDescent="0.15">
      <c r="A18" s="18" t="s">
        <v>176</v>
      </c>
      <c r="B18" s="18">
        <v>2360366</v>
      </c>
      <c r="C18" s="14">
        <v>2940588</v>
      </c>
      <c r="D18" s="14">
        <v>2876095</v>
      </c>
      <c r="E18" s="14">
        <v>2367947</v>
      </c>
      <c r="F18" s="14">
        <v>1778342</v>
      </c>
      <c r="G18" s="14">
        <v>1472549</v>
      </c>
      <c r="H18" s="14">
        <v>2209836</v>
      </c>
      <c r="I18" s="14">
        <v>1938803</v>
      </c>
      <c r="J18" s="16">
        <v>2148440</v>
      </c>
      <c r="K18" s="15">
        <v>2338405</v>
      </c>
      <c r="L18" s="18">
        <v>2952644</v>
      </c>
      <c r="M18" s="18">
        <v>2335926</v>
      </c>
      <c r="N18" s="18">
        <v>3189613</v>
      </c>
      <c r="O18" s="18">
        <v>3162603</v>
      </c>
      <c r="P18" s="18">
        <v>2406580</v>
      </c>
      <c r="Q18" s="18">
        <v>2182723</v>
      </c>
      <c r="R18" s="18">
        <v>1823327</v>
      </c>
      <c r="S18" s="18">
        <v>1774806</v>
      </c>
      <c r="T18" s="18">
        <v>4662470</v>
      </c>
      <c r="U18" s="18">
        <v>1798547</v>
      </c>
      <c r="V18" s="18">
        <v>1986038</v>
      </c>
      <c r="W18" s="18">
        <v>1744249</v>
      </c>
      <c r="X18" s="18">
        <v>1760399</v>
      </c>
      <c r="Y18" s="89">
        <v>1408364</v>
      </c>
      <c r="Z18" s="89">
        <v>1300982</v>
      </c>
      <c r="AA18" s="89">
        <v>1145601</v>
      </c>
      <c r="AB18" s="89">
        <v>542064</v>
      </c>
      <c r="AC18" s="89">
        <v>1469974</v>
      </c>
      <c r="AD18" s="89">
        <v>1812310</v>
      </c>
      <c r="AE18" s="89">
        <v>1037697</v>
      </c>
      <c r="AF18" s="89">
        <v>1290653</v>
      </c>
    </row>
    <row r="19" spans="1:32" ht="18" customHeight="1" x14ac:dyDescent="0.15">
      <c r="A19" s="18" t="s">
        <v>74</v>
      </c>
      <c r="B19" s="18">
        <v>620250</v>
      </c>
      <c r="C19" s="14">
        <v>779319</v>
      </c>
      <c r="D19" s="14">
        <v>750476</v>
      </c>
      <c r="E19" s="14">
        <v>797589</v>
      </c>
      <c r="F19" s="14">
        <v>591511</v>
      </c>
      <c r="G19" s="14">
        <v>276048</v>
      </c>
      <c r="H19" s="14">
        <v>898565</v>
      </c>
      <c r="I19" s="14">
        <v>220724</v>
      </c>
      <c r="J19" s="16">
        <v>93145</v>
      </c>
      <c r="K19" s="15">
        <v>146699</v>
      </c>
      <c r="L19" s="18">
        <v>300675</v>
      </c>
      <c r="M19" s="18">
        <v>254458</v>
      </c>
      <c r="N19" s="18">
        <v>470860</v>
      </c>
      <c r="O19" s="18">
        <v>270690</v>
      </c>
      <c r="P19" s="18">
        <v>306387</v>
      </c>
      <c r="Q19" s="18">
        <v>120181</v>
      </c>
      <c r="R19" s="18">
        <v>435680</v>
      </c>
      <c r="S19" s="18">
        <v>181503</v>
      </c>
      <c r="T19" s="18">
        <v>558905</v>
      </c>
      <c r="U19" s="18">
        <v>364424</v>
      </c>
      <c r="V19" s="18">
        <v>623041</v>
      </c>
      <c r="W19" s="18">
        <v>716138</v>
      </c>
      <c r="X19" s="18">
        <v>717105</v>
      </c>
      <c r="Y19" s="89">
        <v>606463</v>
      </c>
      <c r="Z19" s="89">
        <v>762446</v>
      </c>
      <c r="AA19" s="89">
        <v>479855</v>
      </c>
      <c r="AB19" s="89">
        <v>73774</v>
      </c>
      <c r="AC19" s="89">
        <v>486704</v>
      </c>
      <c r="AD19" s="89">
        <v>1089096</v>
      </c>
      <c r="AE19" s="89">
        <v>197526</v>
      </c>
      <c r="AF19" s="89">
        <v>256718</v>
      </c>
    </row>
    <row r="20" spans="1:32" ht="18" customHeight="1" x14ac:dyDescent="0.15">
      <c r="A20" s="18" t="s">
        <v>75</v>
      </c>
      <c r="B20" s="18">
        <v>1736633</v>
      </c>
      <c r="C20" s="14">
        <v>2158988</v>
      </c>
      <c r="D20" s="14">
        <v>2124102</v>
      </c>
      <c r="E20" s="14">
        <v>1554484</v>
      </c>
      <c r="F20" s="14">
        <v>1123843</v>
      </c>
      <c r="G20" s="14">
        <v>1154088</v>
      </c>
      <c r="H20" s="14">
        <v>1214281</v>
      </c>
      <c r="I20" s="14">
        <v>1609084</v>
      </c>
      <c r="J20" s="16">
        <v>2000164</v>
      </c>
      <c r="K20" s="15">
        <v>2115941</v>
      </c>
      <c r="L20" s="18">
        <v>2601047</v>
      </c>
      <c r="M20" s="18">
        <v>2035178</v>
      </c>
      <c r="N20" s="18">
        <v>2696463</v>
      </c>
      <c r="O20" s="18">
        <v>2874963</v>
      </c>
      <c r="P20" s="18">
        <v>2091703</v>
      </c>
      <c r="Q20" s="18">
        <v>2055585</v>
      </c>
      <c r="R20" s="18">
        <v>1382905</v>
      </c>
      <c r="S20" s="18">
        <v>1593303</v>
      </c>
      <c r="T20" s="18">
        <v>4103565</v>
      </c>
      <c r="U20" s="18">
        <v>1434123</v>
      </c>
      <c r="V20" s="18">
        <v>1362997</v>
      </c>
      <c r="W20" s="18">
        <v>1018976</v>
      </c>
      <c r="X20" s="18">
        <v>1026003</v>
      </c>
      <c r="Y20" s="89">
        <v>787740</v>
      </c>
      <c r="Z20" s="89">
        <v>538536</v>
      </c>
      <c r="AA20" s="89">
        <v>655286</v>
      </c>
      <c r="AB20" s="89">
        <v>465602</v>
      </c>
      <c r="AC20" s="89">
        <v>982056</v>
      </c>
      <c r="AD20" s="89">
        <v>711935</v>
      </c>
      <c r="AE20" s="89">
        <v>802584</v>
      </c>
      <c r="AF20" s="89">
        <v>990051</v>
      </c>
    </row>
    <row r="21" spans="1:32" ht="18" customHeight="1" x14ac:dyDescent="0.15">
      <c r="A21" s="18" t="s">
        <v>177</v>
      </c>
      <c r="B21" s="18">
        <v>370</v>
      </c>
      <c r="C21" s="14">
        <v>9492</v>
      </c>
      <c r="D21" s="14">
        <v>32126</v>
      </c>
      <c r="E21" s="14">
        <v>0</v>
      </c>
      <c r="F21" s="14">
        <v>16999</v>
      </c>
      <c r="G21" s="14">
        <v>0</v>
      </c>
      <c r="H21" s="14">
        <v>19220</v>
      </c>
      <c r="I21" s="14">
        <v>18710</v>
      </c>
      <c r="J21" s="16">
        <v>33086</v>
      </c>
      <c r="K21" s="15">
        <v>15687</v>
      </c>
      <c r="L21" s="18">
        <v>0</v>
      </c>
      <c r="M21" s="18">
        <v>0</v>
      </c>
      <c r="N21" s="18">
        <v>26156</v>
      </c>
      <c r="O21" s="18">
        <v>1</v>
      </c>
      <c r="P21" s="18">
        <v>0</v>
      </c>
      <c r="Q21" s="18">
        <v>1</v>
      </c>
      <c r="R21" s="18">
        <v>1</v>
      </c>
      <c r="S21" s="18">
        <v>1</v>
      </c>
      <c r="T21" s="18">
        <v>1</v>
      </c>
      <c r="U21" s="18">
        <v>1</v>
      </c>
      <c r="V21" s="18">
        <v>1</v>
      </c>
      <c r="W21" s="18">
        <v>187</v>
      </c>
      <c r="X21" s="18">
        <v>95992</v>
      </c>
      <c r="Y21" s="89">
        <v>35130</v>
      </c>
      <c r="Z21" s="89"/>
      <c r="AA21" s="89">
        <v>10476</v>
      </c>
      <c r="AB21" s="89">
        <v>40582</v>
      </c>
      <c r="AC21" s="89">
        <v>24113</v>
      </c>
      <c r="AD21" s="89">
        <v>5697</v>
      </c>
      <c r="AE21" s="89">
        <v>0</v>
      </c>
      <c r="AF21" s="89">
        <v>22156</v>
      </c>
    </row>
    <row r="22" spans="1:32" ht="18" customHeight="1" x14ac:dyDescent="0.15">
      <c r="A22" s="18" t="s">
        <v>178</v>
      </c>
      <c r="B22" s="18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6">
        <v>0</v>
      </c>
      <c r="K22" s="15">
        <v>0</v>
      </c>
      <c r="L22" s="18">
        <v>0</v>
      </c>
      <c r="M22" s="18">
        <v>0</v>
      </c>
      <c r="N22" s="18">
        <v>0</v>
      </c>
      <c r="O22" s="18">
        <v>1</v>
      </c>
      <c r="P22" s="18">
        <v>0</v>
      </c>
      <c r="Q22" s="18">
        <v>1</v>
      </c>
      <c r="R22" s="18">
        <v>1</v>
      </c>
      <c r="S22" s="18">
        <v>1</v>
      </c>
      <c r="T22" s="18">
        <v>1</v>
      </c>
      <c r="U22" s="18">
        <v>1</v>
      </c>
      <c r="V22" s="18">
        <v>1</v>
      </c>
      <c r="W22" s="18">
        <v>0</v>
      </c>
      <c r="X22" s="18">
        <v>1</v>
      </c>
      <c r="Y22" s="89">
        <v>1</v>
      </c>
      <c r="Z22" s="89">
        <v>1</v>
      </c>
      <c r="AA22" s="89">
        <v>1</v>
      </c>
      <c r="AB22" s="89">
        <v>1</v>
      </c>
      <c r="AC22" s="89">
        <v>1</v>
      </c>
      <c r="AD22" s="89">
        <v>1</v>
      </c>
      <c r="AE22" s="89">
        <v>1</v>
      </c>
      <c r="AF22" s="89">
        <v>1</v>
      </c>
    </row>
    <row r="23" spans="1:32" ht="18" customHeight="1" x14ac:dyDescent="0.15">
      <c r="A23" s="18" t="s">
        <v>59</v>
      </c>
      <c r="B23" s="18">
        <f t="shared" ref="B23:G23" si="0">SUM(B4:B22)-B5-B8-B9-B13-B19-B20</f>
        <v>6326264</v>
      </c>
      <c r="C23" s="14">
        <f t="shared" si="0"/>
        <v>8134717</v>
      </c>
      <c r="D23" s="14">
        <f t="shared" si="0"/>
        <v>7367810</v>
      </c>
      <c r="E23" s="14">
        <f t="shared" si="0"/>
        <v>7622443</v>
      </c>
      <c r="F23" s="14">
        <f t="shared" si="0"/>
        <v>7572711</v>
      </c>
      <c r="G23" s="14">
        <f t="shared" si="0"/>
        <v>7268208</v>
      </c>
      <c r="H23" s="14">
        <f t="shared" ref="H23:U23" si="1">SUM(H4:H22)-H5-H8-H9-H13-H19-H20</f>
        <v>7943754</v>
      </c>
      <c r="I23" s="14">
        <f t="shared" si="1"/>
        <v>7854280</v>
      </c>
      <c r="J23" s="16">
        <f t="shared" si="1"/>
        <v>7983048</v>
      </c>
      <c r="K23" s="15">
        <f t="shared" si="1"/>
        <v>8466911</v>
      </c>
      <c r="L23" s="20">
        <f t="shared" si="1"/>
        <v>9366480</v>
      </c>
      <c r="M23" s="20">
        <f t="shared" si="1"/>
        <v>8696964</v>
      </c>
      <c r="N23" s="20">
        <f t="shared" si="1"/>
        <v>9661558</v>
      </c>
      <c r="O23" s="20">
        <f t="shared" si="1"/>
        <v>9826570</v>
      </c>
      <c r="P23" s="20">
        <f t="shared" si="1"/>
        <v>9435832</v>
      </c>
      <c r="Q23" s="20">
        <f t="shared" si="1"/>
        <v>10597628</v>
      </c>
      <c r="R23" s="20">
        <f t="shared" si="1"/>
        <v>10433987</v>
      </c>
      <c r="S23" s="20">
        <f t="shared" si="1"/>
        <v>10145191</v>
      </c>
      <c r="T23" s="20">
        <f t="shared" si="1"/>
        <v>12735866</v>
      </c>
      <c r="U23" s="20">
        <f t="shared" si="1"/>
        <v>9616483</v>
      </c>
      <c r="V23" s="20">
        <f>SUM(V4:V22)-V5-V8-V9-V13-V19-V20</f>
        <v>10487099</v>
      </c>
      <c r="W23" s="20">
        <f>SUM(W4:W22)-W5-W8-W9-W13-W19-W20</f>
        <v>10036260</v>
      </c>
      <c r="X23" s="20">
        <f>SUM(X4:X22)-X5-X8-X9-X13-X19-X20</f>
        <v>10343361</v>
      </c>
      <c r="Y23" s="90">
        <f t="shared" ref="Y23:AB23" si="2">SUM(Y4:Y22)-Y5-Y8-Y9-Y13-Y19-Y20</f>
        <v>10107069</v>
      </c>
      <c r="Z23" s="90">
        <f t="shared" si="2"/>
        <v>9807081</v>
      </c>
      <c r="AA23" s="90">
        <f t="shared" si="2"/>
        <v>9975904</v>
      </c>
      <c r="AB23" s="90">
        <f t="shared" si="2"/>
        <v>11294311</v>
      </c>
      <c r="AC23" s="90">
        <f t="shared" ref="AC23" si="3">SUM(AC4:AC22)-AC5-AC8-AC9-AC13-AC19-AC20</f>
        <v>10858781</v>
      </c>
      <c r="AD23" s="90">
        <f t="shared" ref="AD23:AE23" si="4">SUM(AD4:AD22)-AD5-AD8-AD9-AD13-AD19-AD20</f>
        <v>13075310</v>
      </c>
      <c r="AE23" s="90">
        <f t="shared" si="4"/>
        <v>10169364</v>
      </c>
      <c r="AF23" s="90">
        <f t="shared" ref="AF23" si="5">SUM(AF4:AF22)-AF5-AF8-AF9-AF13-AF19-AF20</f>
        <v>10508458</v>
      </c>
    </row>
    <row r="24" spans="1:32" ht="18" customHeight="1" x14ac:dyDescent="0.15">
      <c r="A24" s="18" t="s">
        <v>78</v>
      </c>
      <c r="B24" s="18">
        <f t="shared" ref="B24:G24" si="6">SUM(B4:B7)-B5</f>
        <v>2176823</v>
      </c>
      <c r="C24" s="14">
        <f t="shared" si="6"/>
        <v>2287484</v>
      </c>
      <c r="D24" s="14">
        <f t="shared" si="6"/>
        <v>2331229</v>
      </c>
      <c r="E24" s="14">
        <f t="shared" si="6"/>
        <v>2476909</v>
      </c>
      <c r="F24" s="14">
        <f t="shared" si="6"/>
        <v>2643072</v>
      </c>
      <c r="G24" s="14">
        <f t="shared" si="6"/>
        <v>2709090</v>
      </c>
      <c r="H24" s="14">
        <f t="shared" ref="H24:M24" si="7">SUM(H4:H7)-H5</f>
        <v>2851249</v>
      </c>
      <c r="I24" s="14">
        <f t="shared" si="7"/>
        <v>3042011</v>
      </c>
      <c r="J24" s="16">
        <f t="shared" si="7"/>
        <v>3126592</v>
      </c>
      <c r="K24" s="15">
        <f t="shared" si="7"/>
        <v>3313646</v>
      </c>
      <c r="L24" s="20">
        <f t="shared" si="7"/>
        <v>3456698</v>
      </c>
      <c r="M24" s="20">
        <f t="shared" si="7"/>
        <v>3190258</v>
      </c>
      <c r="N24" s="20">
        <f t="shared" ref="N24:S24" si="8">SUM(N4:N7)-N5</f>
        <v>3252318</v>
      </c>
      <c r="O24" s="20">
        <f t="shared" si="8"/>
        <v>3316793</v>
      </c>
      <c r="P24" s="20">
        <f t="shared" si="8"/>
        <v>3459673</v>
      </c>
      <c r="Q24" s="20">
        <f t="shared" si="8"/>
        <v>3532863</v>
      </c>
      <c r="R24" s="20">
        <f t="shared" si="8"/>
        <v>3564243</v>
      </c>
      <c r="S24" s="20">
        <f t="shared" si="8"/>
        <v>3793436</v>
      </c>
      <c r="T24" s="20">
        <f>SUM(T4:T7)-T5</f>
        <v>4282325</v>
      </c>
      <c r="U24" s="20">
        <f>SUM(U4:U7)-U5</f>
        <v>3672392</v>
      </c>
      <c r="V24" s="20">
        <f>SUM(V4:V7)-V5</f>
        <v>3598929</v>
      </c>
      <c r="W24" s="20">
        <f>SUM(W4:W7)-W5</f>
        <v>4120632</v>
      </c>
      <c r="X24" s="20">
        <f>SUM(X4:X7)-X5</f>
        <v>4250422</v>
      </c>
      <c r="Y24" s="90">
        <f t="shared" ref="Y24:AB24" si="9">SUM(Y4:Y7)-Y5</f>
        <v>4303293</v>
      </c>
      <c r="Z24" s="90">
        <f t="shared" si="9"/>
        <v>4249315</v>
      </c>
      <c r="AA24" s="90">
        <f t="shared" si="9"/>
        <v>4407977</v>
      </c>
      <c r="AB24" s="90">
        <f t="shared" si="9"/>
        <v>4417087</v>
      </c>
      <c r="AC24" s="90">
        <f t="shared" ref="AC24" si="10">SUM(AC4:AC7)-AC5</f>
        <v>4395875</v>
      </c>
      <c r="AD24" s="90">
        <f t="shared" ref="AD24:AE24" si="11">SUM(AD4:AD7)-AD5</f>
        <v>4406868</v>
      </c>
      <c r="AE24" s="90">
        <f t="shared" si="11"/>
        <v>4551541</v>
      </c>
      <c r="AF24" s="90">
        <f t="shared" ref="AF24" si="12">SUM(AF4:AF7)-AF5</f>
        <v>4747526</v>
      </c>
    </row>
    <row r="25" spans="1:32" ht="18" customHeight="1" x14ac:dyDescent="0.15">
      <c r="A25" s="18" t="s">
        <v>179</v>
      </c>
      <c r="B25" s="18">
        <f t="shared" ref="B25:G25" si="13">+B18+B21+B22</f>
        <v>2360736</v>
      </c>
      <c r="C25" s="14">
        <f t="shared" si="13"/>
        <v>2950080</v>
      </c>
      <c r="D25" s="14">
        <f t="shared" si="13"/>
        <v>2908221</v>
      </c>
      <c r="E25" s="14">
        <f t="shared" si="13"/>
        <v>2367947</v>
      </c>
      <c r="F25" s="14">
        <f t="shared" si="13"/>
        <v>1795341</v>
      </c>
      <c r="G25" s="14">
        <f t="shared" si="13"/>
        <v>1472549</v>
      </c>
      <c r="H25" s="14">
        <f t="shared" ref="H25:M25" si="14">+H18+H21+H22</f>
        <v>2229056</v>
      </c>
      <c r="I25" s="14">
        <f t="shared" si="14"/>
        <v>1957513</v>
      </c>
      <c r="J25" s="16">
        <f t="shared" si="14"/>
        <v>2181526</v>
      </c>
      <c r="K25" s="15">
        <f t="shared" si="14"/>
        <v>2354092</v>
      </c>
      <c r="L25" s="20">
        <f t="shared" si="14"/>
        <v>2952644</v>
      </c>
      <c r="M25" s="20">
        <f t="shared" si="14"/>
        <v>2335926</v>
      </c>
      <c r="N25" s="20">
        <f t="shared" ref="N25:S25" si="15">+N18+N21+N22</f>
        <v>3215769</v>
      </c>
      <c r="O25" s="20">
        <f t="shared" si="15"/>
        <v>3162605</v>
      </c>
      <c r="P25" s="20">
        <f t="shared" si="15"/>
        <v>2406580</v>
      </c>
      <c r="Q25" s="20">
        <f t="shared" si="15"/>
        <v>2182725</v>
      </c>
      <c r="R25" s="20">
        <f t="shared" si="15"/>
        <v>1823329</v>
      </c>
      <c r="S25" s="20">
        <f t="shared" si="15"/>
        <v>1774808</v>
      </c>
      <c r="T25" s="20">
        <f>+T18+T21+T22</f>
        <v>4662472</v>
      </c>
      <c r="U25" s="20">
        <f>+U18+U21+U22</f>
        <v>1798549</v>
      </c>
      <c r="V25" s="20">
        <f>+V18+V21+V22</f>
        <v>1986040</v>
      </c>
      <c r="W25" s="20">
        <f>+W18+W21+W22</f>
        <v>1744436</v>
      </c>
      <c r="X25" s="20">
        <f>+X18+X21+X22</f>
        <v>1856392</v>
      </c>
      <c r="Y25" s="90">
        <f t="shared" ref="Y25:AB25" si="16">+Y18+Y21+Y22</f>
        <v>1443495</v>
      </c>
      <c r="Z25" s="90">
        <f t="shared" si="16"/>
        <v>1300983</v>
      </c>
      <c r="AA25" s="90">
        <f t="shared" si="16"/>
        <v>1156078</v>
      </c>
      <c r="AB25" s="90">
        <f t="shared" si="16"/>
        <v>582647</v>
      </c>
      <c r="AC25" s="90">
        <f t="shared" ref="AC25" si="17">+AC18+AC21+AC22</f>
        <v>1494088</v>
      </c>
      <c r="AD25" s="90">
        <f t="shared" ref="AD25:AE25" si="18">+AD18+AD21+AD22</f>
        <v>1818008</v>
      </c>
      <c r="AE25" s="90">
        <f t="shared" si="18"/>
        <v>1037698</v>
      </c>
      <c r="AF25" s="90">
        <f t="shared" ref="AF25" si="19">+AF18+AF21+AF22</f>
        <v>1312810</v>
      </c>
    </row>
    <row r="26" spans="1:32" ht="18" customHeight="1" x14ac:dyDescent="0.15"/>
    <row r="27" spans="1:32" ht="18" customHeight="1" x14ac:dyDescent="0.15"/>
    <row r="28" spans="1:32" ht="18" customHeight="1" x14ac:dyDescent="0.15"/>
    <row r="29" spans="1:32" ht="18" customHeight="1" x14ac:dyDescent="0.15"/>
    <row r="30" spans="1:32" ht="18" customHeight="1" x14ac:dyDescent="0.2">
      <c r="A30" s="32" t="s">
        <v>99</v>
      </c>
      <c r="K30" s="91" t="str">
        <f>財政指標!$L$1</f>
        <v>上三川町</v>
      </c>
      <c r="L30" s="82"/>
      <c r="M30" s="33"/>
      <c r="O30" s="33"/>
      <c r="P30" s="33" t="s">
        <v>195</v>
      </c>
      <c r="Q30" s="33"/>
      <c r="R30" s="33"/>
      <c r="S30" s="33"/>
      <c r="T30" s="33"/>
      <c r="U30" s="91" t="str">
        <f>財政指標!$L$1</f>
        <v>上三川町</v>
      </c>
      <c r="V30" s="82"/>
      <c r="W30" s="33"/>
      <c r="X30" s="33"/>
      <c r="Y30" s="91"/>
      <c r="Z30" s="91"/>
      <c r="AA30" s="91"/>
      <c r="AB30" s="91"/>
      <c r="AC30" s="91"/>
      <c r="AD30" s="91"/>
      <c r="AE30" s="91" t="str">
        <f>財政指標!$L$1</f>
        <v>上三川町</v>
      </c>
    </row>
    <row r="31" spans="1:32" ht="18" customHeight="1" x14ac:dyDescent="0.15">
      <c r="K31" s="82"/>
      <c r="L31" s="82" t="s">
        <v>232</v>
      </c>
      <c r="U31" s="82"/>
      <c r="V31" s="82" t="s">
        <v>232</v>
      </c>
      <c r="AF31" s="82" t="s">
        <v>232</v>
      </c>
    </row>
    <row r="32" spans="1:32" s="97" customFormat="1" ht="18" customHeight="1" x14ac:dyDescent="0.2">
      <c r="A32" s="52"/>
      <c r="B32" s="74" t="s">
        <v>10</v>
      </c>
      <c r="C32" s="52" t="s">
        <v>9</v>
      </c>
      <c r="D32" s="52" t="s">
        <v>8</v>
      </c>
      <c r="E32" s="52" t="s">
        <v>7</v>
      </c>
      <c r="F32" s="52" t="s">
        <v>6</v>
      </c>
      <c r="G32" s="52" t="s">
        <v>5</v>
      </c>
      <c r="H32" s="52" t="s">
        <v>4</v>
      </c>
      <c r="I32" s="52" t="s">
        <v>3</v>
      </c>
      <c r="J32" s="53" t="s">
        <v>165</v>
      </c>
      <c r="K32" s="53" t="s">
        <v>166</v>
      </c>
      <c r="L32" s="52" t="s">
        <v>83</v>
      </c>
      <c r="M32" s="57" t="s">
        <v>174</v>
      </c>
      <c r="N32" s="52" t="s">
        <v>182</v>
      </c>
      <c r="O32" s="47" t="s">
        <v>183</v>
      </c>
      <c r="P32" s="47" t="s">
        <v>184</v>
      </c>
      <c r="Q32" s="47" t="s">
        <v>188</v>
      </c>
      <c r="R32" s="47" t="s">
        <v>198</v>
      </c>
      <c r="S32" s="47" t="s">
        <v>199</v>
      </c>
      <c r="T32" s="47" t="s">
        <v>200</v>
      </c>
      <c r="U32" s="47" t="s">
        <v>207</v>
      </c>
      <c r="V32" s="47" t="s">
        <v>208</v>
      </c>
      <c r="W32" s="47" t="s">
        <v>210</v>
      </c>
      <c r="X32" s="47" t="s">
        <v>209</v>
      </c>
      <c r="Y32" s="83" t="s">
        <v>221</v>
      </c>
      <c r="Z32" s="83" t="s">
        <v>215</v>
      </c>
      <c r="AA32" s="83" t="s">
        <v>222</v>
      </c>
      <c r="AB32" s="83" t="s">
        <v>224</v>
      </c>
      <c r="AC32" s="83" t="s">
        <v>225</v>
      </c>
      <c r="AD32" s="83" t="s">
        <v>227</v>
      </c>
      <c r="AE32" s="83" t="str">
        <f>AE3</f>
        <v>１８(H30)</v>
      </c>
      <c r="AF32" s="83" t="str">
        <f>AF3</f>
        <v>１９(R１)</v>
      </c>
    </row>
    <row r="33" spans="1:32" ht="18" customHeight="1" x14ac:dyDescent="0.15">
      <c r="A33" s="18" t="s">
        <v>60</v>
      </c>
      <c r="B33" s="34">
        <f>B4/B$23*100</f>
        <v>24.585553179570123</v>
      </c>
      <c r="C33" s="34">
        <f t="shared" ref="C33:L33" si="20">C4/C$23*100</f>
        <v>20.270821959755946</v>
      </c>
      <c r="D33" s="34">
        <f t="shared" si="20"/>
        <v>22.446412163180103</v>
      </c>
      <c r="E33" s="34">
        <f t="shared" si="20"/>
        <v>23.166076807658648</v>
      </c>
      <c r="F33" s="34">
        <f t="shared" si="20"/>
        <v>24.491295125352071</v>
      </c>
      <c r="G33" s="34">
        <f t="shared" si="20"/>
        <v>26.072437662763644</v>
      </c>
      <c r="H33" s="34">
        <f t="shared" si="20"/>
        <v>24.704642162886717</v>
      </c>
      <c r="I33" s="34">
        <f t="shared" si="20"/>
        <v>25.71638647972825</v>
      </c>
      <c r="J33" s="34">
        <f t="shared" si="20"/>
        <v>25.417246645642116</v>
      </c>
      <c r="K33" s="34">
        <f t="shared" si="20"/>
        <v>24.783064331253748</v>
      </c>
      <c r="L33" s="34">
        <f t="shared" si="20"/>
        <v>22.911413892945909</v>
      </c>
      <c r="M33" s="34">
        <f t="shared" ref="M33:N51" si="21">M4/M$23*100</f>
        <v>23.869433057328969</v>
      </c>
      <c r="N33" s="34">
        <f t="shared" si="21"/>
        <v>21.274726084550753</v>
      </c>
      <c r="O33" s="34">
        <f t="shared" ref="O33:P51" si="22">O4/O$23*100</f>
        <v>20.509882899119429</v>
      </c>
      <c r="P33" s="34">
        <f t="shared" si="22"/>
        <v>20.503978875418724</v>
      </c>
      <c r="Q33" s="34">
        <f t="shared" ref="Q33:R51" si="23">Q4/Q$23*100</f>
        <v>18.585743904201959</v>
      </c>
      <c r="R33" s="34">
        <f t="shared" si="23"/>
        <v>17.56139815010312</v>
      </c>
      <c r="S33" s="34">
        <f t="shared" ref="S33:T51" si="24">S4/S$23*100</f>
        <v>17.686507824248949</v>
      </c>
      <c r="T33" s="34">
        <f t="shared" si="24"/>
        <v>14.012788765208429</v>
      </c>
      <c r="U33" s="34">
        <f t="shared" ref="U33:V51" si="25">U4/U$23*100</f>
        <v>17.485176233348511</v>
      </c>
      <c r="V33" s="34">
        <f t="shared" si="25"/>
        <v>15.436223115658581</v>
      </c>
      <c r="W33" s="34">
        <f t="shared" ref="W33:X51" si="26">W4/W$23*100</f>
        <v>16.020290426912016</v>
      </c>
      <c r="X33" s="34">
        <f t="shared" si="26"/>
        <v>15.522787998987949</v>
      </c>
      <c r="Y33" s="92">
        <f t="shared" ref="Y33:AB33" si="27">Y4/Y$23*100</f>
        <v>15.599586784259611</v>
      </c>
      <c r="Z33" s="92">
        <f t="shared" si="27"/>
        <v>16.056989842339426</v>
      </c>
      <c r="AA33" s="92">
        <f t="shared" si="27"/>
        <v>16.395436443654628</v>
      </c>
      <c r="AB33" s="92">
        <f t="shared" si="27"/>
        <v>14.343345069920598</v>
      </c>
      <c r="AC33" s="92">
        <f t="shared" ref="AC33" si="28">AC4/AC$23*100</f>
        <v>14.195644980776386</v>
      </c>
      <c r="AD33" s="92">
        <f t="shared" ref="AD33:AE33" si="29">AD4/AD$23*100</f>
        <v>11.713420178947956</v>
      </c>
      <c r="AE33" s="92">
        <f t="shared" si="29"/>
        <v>15.00240329680401</v>
      </c>
      <c r="AF33" s="92">
        <f t="shared" ref="AF33" si="30">AF4/AF$23*100</f>
        <v>14.790885589493721</v>
      </c>
    </row>
    <row r="34" spans="1:32" ht="18" customHeight="1" x14ac:dyDescent="0.15">
      <c r="A34" s="18" t="s">
        <v>61</v>
      </c>
      <c r="B34" s="34">
        <f t="shared" ref="B34:L51" si="31">B5/B$23*100</f>
        <v>17.267316065216374</v>
      </c>
      <c r="C34" s="34">
        <f t="shared" si="31"/>
        <v>14.407409624698683</v>
      </c>
      <c r="D34" s="34">
        <f t="shared" si="31"/>
        <v>15.655683303451093</v>
      </c>
      <c r="E34" s="34">
        <f t="shared" si="31"/>
        <v>16.206733195643444</v>
      </c>
      <c r="F34" s="34">
        <f t="shared" si="31"/>
        <v>17.305731065136381</v>
      </c>
      <c r="G34" s="34">
        <f t="shared" si="31"/>
        <v>18.419409571107487</v>
      </c>
      <c r="H34" s="34">
        <f t="shared" si="31"/>
        <v>17.428661562278993</v>
      </c>
      <c r="I34" s="34">
        <f t="shared" si="31"/>
        <v>18.167623257637874</v>
      </c>
      <c r="J34" s="34">
        <f t="shared" si="31"/>
        <v>17.868651171833115</v>
      </c>
      <c r="K34" s="34">
        <f t="shared" si="31"/>
        <v>17.443622591521276</v>
      </c>
      <c r="L34" s="34">
        <f t="shared" si="31"/>
        <v>16.071170813368525</v>
      </c>
      <c r="M34" s="34">
        <f t="shared" si="21"/>
        <v>16.612360359316195</v>
      </c>
      <c r="N34" s="34">
        <f t="shared" si="21"/>
        <v>14.847750228275814</v>
      </c>
      <c r="O34" s="34">
        <f t="shared" si="22"/>
        <v>13.997651265904585</v>
      </c>
      <c r="P34" s="34">
        <f t="shared" si="22"/>
        <v>13.764848717103058</v>
      </c>
      <c r="Q34" s="34">
        <f t="shared" si="23"/>
        <v>12.252581426711712</v>
      </c>
      <c r="R34" s="34">
        <f t="shared" si="23"/>
        <v>11.615531052511374</v>
      </c>
      <c r="S34" s="34">
        <f t="shared" si="24"/>
        <v>11.617267728128528</v>
      </c>
      <c r="T34" s="34">
        <f t="shared" si="24"/>
        <v>9.2055852346436424</v>
      </c>
      <c r="U34" s="34">
        <f t="shared" si="25"/>
        <v>11.573898690404798</v>
      </c>
      <c r="V34" s="34">
        <f t="shared" si="25"/>
        <v>9.9957385736513018</v>
      </c>
      <c r="W34" s="34">
        <f t="shared" si="26"/>
        <v>10.06667822475703</v>
      </c>
      <c r="X34" s="34">
        <f t="shared" si="26"/>
        <v>9.6002256906628318</v>
      </c>
      <c r="Y34" s="92">
        <f t="shared" ref="Y34:AB34" si="32">Y5/Y$23*100</f>
        <v>9.6241155571412449</v>
      </c>
      <c r="Z34" s="92">
        <f t="shared" si="32"/>
        <v>9.5359057399444342</v>
      </c>
      <c r="AA34" s="92">
        <f t="shared" si="32"/>
        <v>9.7769886318072032</v>
      </c>
      <c r="AB34" s="92">
        <f t="shared" si="32"/>
        <v>8.5408839901787736</v>
      </c>
      <c r="AC34" s="92">
        <f t="shared" ref="AC34" si="33">AC5/AC$23*100</f>
        <v>8.6301676035275037</v>
      </c>
      <c r="AD34" s="92">
        <f t="shared" ref="AD34:AE34" si="34">AD5/AD$23*100</f>
        <v>7.1336587813214374</v>
      </c>
      <c r="AE34" s="92">
        <f t="shared" si="34"/>
        <v>9.1123299352840554</v>
      </c>
      <c r="AF34" s="92">
        <f t="shared" ref="AF34" si="35">AF5/AF$23*100</f>
        <v>9.0608441314605805</v>
      </c>
    </row>
    <row r="35" spans="1:32" ht="18" customHeight="1" x14ac:dyDescent="0.15">
      <c r="A35" s="18" t="s">
        <v>62</v>
      </c>
      <c r="B35" s="34">
        <f t="shared" si="31"/>
        <v>2.6667872222847482</v>
      </c>
      <c r="C35" s="34">
        <f t="shared" si="31"/>
        <v>2.1255810128367094</v>
      </c>
      <c r="D35" s="34">
        <f t="shared" si="31"/>
        <v>2.4204614396951061</v>
      </c>
      <c r="E35" s="34">
        <f t="shared" si="31"/>
        <v>2.8464233842089732</v>
      </c>
      <c r="F35" s="34">
        <f t="shared" si="31"/>
        <v>3.9081380499004914</v>
      </c>
      <c r="G35" s="34">
        <f t="shared" si="31"/>
        <v>4.3497792027966176</v>
      </c>
      <c r="H35" s="34">
        <f t="shared" si="31"/>
        <v>4.7226034441650633</v>
      </c>
      <c r="I35" s="34">
        <f t="shared" si="31"/>
        <v>5.7682053606441333</v>
      </c>
      <c r="J35" s="34">
        <f t="shared" si="31"/>
        <v>6.1021178878042575</v>
      </c>
      <c r="K35" s="34">
        <f t="shared" si="31"/>
        <v>6.4401409203427322</v>
      </c>
      <c r="L35" s="34">
        <f t="shared" si="31"/>
        <v>6.6890123077185875</v>
      </c>
      <c r="M35" s="34">
        <f t="shared" si="21"/>
        <v>4.7394355087591489</v>
      </c>
      <c r="N35" s="34">
        <f t="shared" si="21"/>
        <v>4.9008658851916014</v>
      </c>
      <c r="O35" s="34">
        <f t="shared" si="22"/>
        <v>5.4075328420801965</v>
      </c>
      <c r="P35" s="34">
        <f t="shared" si="22"/>
        <v>6.9912435914501234</v>
      </c>
      <c r="Q35" s="34">
        <f t="shared" si="23"/>
        <v>7.0891618388567705</v>
      </c>
      <c r="R35" s="34">
        <f t="shared" si="23"/>
        <v>7.5101876205136158</v>
      </c>
      <c r="S35" s="34">
        <f t="shared" si="24"/>
        <v>8.3425634864833995</v>
      </c>
      <c r="T35" s="34">
        <f t="shared" si="24"/>
        <v>7.9879138175605808</v>
      </c>
      <c r="U35" s="34">
        <f t="shared" si="25"/>
        <v>10.998698796639063</v>
      </c>
      <c r="V35" s="34">
        <f t="shared" si="25"/>
        <v>10.353587774846028</v>
      </c>
      <c r="W35" s="34">
        <f t="shared" si="26"/>
        <v>16.038514346977859</v>
      </c>
      <c r="X35" s="34">
        <f t="shared" si="26"/>
        <v>16.236260147934505</v>
      </c>
      <c r="Y35" s="92">
        <f t="shared" ref="Y35:AB35" si="36">Y6/Y$23*100</f>
        <v>17.317384495940416</v>
      </c>
      <c r="Z35" s="92">
        <f t="shared" si="36"/>
        <v>17.912098411341766</v>
      </c>
      <c r="AA35" s="92">
        <f t="shared" si="36"/>
        <v>18.959123904961395</v>
      </c>
      <c r="AB35" s="92">
        <f t="shared" si="36"/>
        <v>17.605297038482469</v>
      </c>
      <c r="AC35" s="92">
        <f t="shared" ref="AC35" si="37">AC6/AC$23*100</f>
        <v>19.058308662823205</v>
      </c>
      <c r="AD35" s="92">
        <f t="shared" ref="AD35:AE35" si="38">AD6/AD$23*100</f>
        <v>15.792811030866572</v>
      </c>
      <c r="AE35" s="92">
        <f t="shared" si="38"/>
        <v>21.618441428588849</v>
      </c>
      <c r="AF35" s="92">
        <f t="shared" ref="AF35" si="39">AF6/AF$23*100</f>
        <v>22.836642635865321</v>
      </c>
    </row>
    <row r="36" spans="1:32" ht="18" customHeight="1" x14ac:dyDescent="0.15">
      <c r="A36" s="18" t="s">
        <v>63</v>
      </c>
      <c r="B36" s="34">
        <f t="shared" si="31"/>
        <v>7.1569570918949958</v>
      </c>
      <c r="C36" s="34">
        <f t="shared" si="31"/>
        <v>5.723616445415372</v>
      </c>
      <c r="D36" s="34">
        <f t="shared" si="31"/>
        <v>6.7738581749529372</v>
      </c>
      <c r="E36" s="34">
        <f t="shared" si="31"/>
        <v>6.4824492620016967</v>
      </c>
      <c r="F36" s="34">
        <f t="shared" si="31"/>
        <v>6.5031532300651644</v>
      </c>
      <c r="G36" s="34">
        <f t="shared" si="31"/>
        <v>6.8509321692499725</v>
      </c>
      <c r="H36" s="34">
        <f t="shared" si="31"/>
        <v>6.4657213705258245</v>
      </c>
      <c r="I36" s="34">
        <f t="shared" si="31"/>
        <v>7.2460238239533101</v>
      </c>
      <c r="J36" s="34">
        <f t="shared" si="31"/>
        <v>7.6460269310669311</v>
      </c>
      <c r="K36" s="34">
        <f t="shared" si="31"/>
        <v>7.9132165201689251</v>
      </c>
      <c r="L36" s="34">
        <f t="shared" si="31"/>
        <v>7.3045583826581595</v>
      </c>
      <c r="M36" s="34">
        <f t="shared" si="21"/>
        <v>8.073564522056202</v>
      </c>
      <c r="N36" s="34">
        <f t="shared" si="21"/>
        <v>7.486867024966366</v>
      </c>
      <c r="O36" s="34">
        <f t="shared" si="22"/>
        <v>7.835897978643616</v>
      </c>
      <c r="P36" s="34">
        <f t="shared" si="22"/>
        <v>9.1700445705264784</v>
      </c>
      <c r="Q36" s="34">
        <f t="shared" si="23"/>
        <v>7.6614502792511683</v>
      </c>
      <c r="R36" s="34">
        <f t="shared" si="23"/>
        <v>9.0883475319645317</v>
      </c>
      <c r="S36" s="34">
        <f t="shared" si="24"/>
        <v>11.362398204232923</v>
      </c>
      <c r="T36" s="34">
        <f t="shared" si="24"/>
        <v>11.623434166157214</v>
      </c>
      <c r="U36" s="34">
        <f t="shared" si="25"/>
        <v>9.7046394196298174</v>
      </c>
      <c r="V36" s="34">
        <f t="shared" si="25"/>
        <v>8.527868383811386</v>
      </c>
      <c r="W36" s="34">
        <f t="shared" si="26"/>
        <v>8.9986409279950905</v>
      </c>
      <c r="X36" s="34">
        <f t="shared" si="26"/>
        <v>9.3341903081599877</v>
      </c>
      <c r="Y36" s="92">
        <f t="shared" ref="Y36:AB36" si="40">Y7/Y$23*100</f>
        <v>9.6600903783282774</v>
      </c>
      <c r="Z36" s="92">
        <f t="shared" si="40"/>
        <v>9.3599614401063889</v>
      </c>
      <c r="AA36" s="92">
        <f t="shared" si="40"/>
        <v>8.8316808180992918</v>
      </c>
      <c r="AB36" s="92">
        <f t="shared" si="40"/>
        <v>7.1603128336026876</v>
      </c>
      <c r="AC36" s="92">
        <f t="shared" ref="AC36" si="41">AC7/AC$23*100</f>
        <v>7.2282607044013503</v>
      </c>
      <c r="AD36" s="92">
        <f t="shared" ref="AD36:AE36" si="42">AD7/AD$23*100</f>
        <v>6.1975050687134763</v>
      </c>
      <c r="AE36" s="92">
        <f t="shared" si="42"/>
        <v>8.1365363654993565</v>
      </c>
      <c r="AF36" s="92">
        <f t="shared" ref="AF36" si="43">AF7/AF$23*100</f>
        <v>7.5506130395154081</v>
      </c>
    </row>
    <row r="37" spans="1:32" ht="18" customHeight="1" x14ac:dyDescent="0.15">
      <c r="A37" s="18" t="s">
        <v>64</v>
      </c>
      <c r="B37" s="34">
        <f t="shared" si="31"/>
        <v>7.1569570918949958</v>
      </c>
      <c r="C37" s="34">
        <f t="shared" si="31"/>
        <v>5.723616445415372</v>
      </c>
      <c r="D37" s="34">
        <f t="shared" si="31"/>
        <v>6.7738581749529372</v>
      </c>
      <c r="E37" s="34">
        <f t="shared" si="31"/>
        <v>6.4824492620016967</v>
      </c>
      <c r="F37" s="34">
        <f t="shared" si="31"/>
        <v>6.5031532300651644</v>
      </c>
      <c r="G37" s="34">
        <f t="shared" si="31"/>
        <v>6.8509321692499725</v>
      </c>
      <c r="H37" s="34">
        <f t="shared" si="31"/>
        <v>6.4657213705258245</v>
      </c>
      <c r="I37" s="34">
        <f t="shared" si="31"/>
        <v>7.2460238239533101</v>
      </c>
      <c r="J37" s="34">
        <f t="shared" si="31"/>
        <v>7.6460269310669311</v>
      </c>
      <c r="K37" s="34">
        <f t="shared" si="31"/>
        <v>7.9132165201689251</v>
      </c>
      <c r="L37" s="34">
        <f t="shared" si="31"/>
        <v>7.3045583826581595</v>
      </c>
      <c r="M37" s="34">
        <f t="shared" si="21"/>
        <v>8.073564522056202</v>
      </c>
      <c r="N37" s="34">
        <f t="shared" si="21"/>
        <v>7.486867024966366</v>
      </c>
      <c r="O37" s="34">
        <f t="shared" si="22"/>
        <v>7.835897978643616</v>
      </c>
      <c r="P37" s="34">
        <f t="shared" si="22"/>
        <v>9.1700445705264784</v>
      </c>
      <c r="Q37" s="34">
        <f t="shared" si="23"/>
        <v>7.6614502792511683</v>
      </c>
      <c r="R37" s="34">
        <f t="shared" si="23"/>
        <v>9.0883475319645317</v>
      </c>
      <c r="S37" s="34">
        <f t="shared" si="24"/>
        <v>11.362398204232923</v>
      </c>
      <c r="T37" s="34">
        <f t="shared" si="24"/>
        <v>11.623434166157214</v>
      </c>
      <c r="U37" s="34">
        <f t="shared" si="25"/>
        <v>9.7046394196298174</v>
      </c>
      <c r="V37" s="34">
        <f t="shared" si="25"/>
        <v>8.527868383811386</v>
      </c>
      <c r="W37" s="34">
        <f t="shared" si="26"/>
        <v>8.9986409279950905</v>
      </c>
      <c r="X37" s="34">
        <f t="shared" si="26"/>
        <v>9.3341903081599877</v>
      </c>
      <c r="Y37" s="92">
        <f t="shared" ref="Y37:AB37" si="44">Y8/Y$23*100</f>
        <v>9.6600903783282774</v>
      </c>
      <c r="Z37" s="92">
        <f t="shared" si="44"/>
        <v>9.3599614401063889</v>
      </c>
      <c r="AA37" s="92">
        <f t="shared" si="44"/>
        <v>8.8316808180992918</v>
      </c>
      <c r="AB37" s="92">
        <f t="shared" si="44"/>
        <v>7.1603128336026876</v>
      </c>
      <c r="AC37" s="92">
        <f t="shared" ref="AC37" si="45">AC8/AC$23*100</f>
        <v>7.2282607044013503</v>
      </c>
      <c r="AD37" s="92">
        <f t="shared" ref="AD37:AE37" si="46">AD8/AD$23*100</f>
        <v>6.1975050687134763</v>
      </c>
      <c r="AE37" s="92">
        <f t="shared" si="46"/>
        <v>8.1365363654993565</v>
      </c>
      <c r="AF37" s="92">
        <f t="shared" ref="AF37" si="47">AF8/AF$23*100</f>
        <v>7.5506130395154081</v>
      </c>
    </row>
    <row r="38" spans="1:32" ht="18" customHeight="1" x14ac:dyDescent="0.15">
      <c r="A38" s="18" t="s">
        <v>65</v>
      </c>
      <c r="B38" s="34">
        <f t="shared" si="31"/>
        <v>0</v>
      </c>
      <c r="C38" s="34">
        <f t="shared" si="31"/>
        <v>0</v>
      </c>
      <c r="D38" s="34">
        <f t="shared" si="31"/>
        <v>0</v>
      </c>
      <c r="E38" s="34">
        <f t="shared" si="31"/>
        <v>0</v>
      </c>
      <c r="F38" s="34">
        <f t="shared" si="31"/>
        <v>0</v>
      </c>
      <c r="G38" s="34">
        <f t="shared" si="31"/>
        <v>0</v>
      </c>
      <c r="H38" s="34">
        <f t="shared" si="31"/>
        <v>0</v>
      </c>
      <c r="I38" s="34">
        <f t="shared" si="31"/>
        <v>0</v>
      </c>
      <c r="J38" s="34">
        <f t="shared" si="31"/>
        <v>0</v>
      </c>
      <c r="K38" s="34">
        <f t="shared" si="31"/>
        <v>0</v>
      </c>
      <c r="L38" s="34">
        <f t="shared" si="31"/>
        <v>0</v>
      </c>
      <c r="M38" s="34">
        <f t="shared" si="21"/>
        <v>0</v>
      </c>
      <c r="N38" s="34">
        <f t="shared" si="21"/>
        <v>0</v>
      </c>
      <c r="O38" s="34">
        <f t="shared" si="22"/>
        <v>1.0176490881355347E-5</v>
      </c>
      <c r="P38" s="34">
        <f t="shared" si="22"/>
        <v>0</v>
      </c>
      <c r="Q38" s="34">
        <f t="shared" si="23"/>
        <v>0</v>
      </c>
      <c r="R38" s="34">
        <f t="shared" si="23"/>
        <v>0</v>
      </c>
      <c r="S38" s="34">
        <f t="shared" si="24"/>
        <v>0</v>
      </c>
      <c r="T38" s="34">
        <f t="shared" si="24"/>
        <v>0</v>
      </c>
      <c r="U38" s="34">
        <f t="shared" si="25"/>
        <v>0</v>
      </c>
      <c r="V38" s="34">
        <f t="shared" si="25"/>
        <v>0</v>
      </c>
      <c r="W38" s="34">
        <f t="shared" si="26"/>
        <v>0</v>
      </c>
      <c r="X38" s="34">
        <f t="shared" si="26"/>
        <v>0</v>
      </c>
      <c r="Y38" s="92">
        <f t="shared" ref="Y38:AB38" si="48">Y9/Y$23*100</f>
        <v>0</v>
      </c>
      <c r="Z38" s="92">
        <f t="shared" si="48"/>
        <v>0</v>
      </c>
      <c r="AA38" s="92">
        <f t="shared" si="48"/>
        <v>0</v>
      </c>
      <c r="AB38" s="92">
        <f t="shared" si="48"/>
        <v>0</v>
      </c>
      <c r="AC38" s="92">
        <f t="shared" ref="AC38" si="49">AC9/AC$23*100</f>
        <v>0</v>
      </c>
      <c r="AD38" s="92">
        <f t="shared" ref="AD38:AE38" si="50">AD9/AD$23*100</f>
        <v>0</v>
      </c>
      <c r="AE38" s="92">
        <f t="shared" si="50"/>
        <v>0</v>
      </c>
      <c r="AF38" s="92">
        <f t="shared" ref="AF38" si="51">AF9/AF$23*100</f>
        <v>0</v>
      </c>
    </row>
    <row r="39" spans="1:32" ht="18" customHeight="1" x14ac:dyDescent="0.15">
      <c r="A39" s="18" t="s">
        <v>66</v>
      </c>
      <c r="B39" s="34">
        <f t="shared" si="31"/>
        <v>10.150967458835105</v>
      </c>
      <c r="C39" s="34">
        <f t="shared" si="31"/>
        <v>8.242364178126909</v>
      </c>
      <c r="D39" s="34">
        <f t="shared" si="31"/>
        <v>9.6461499414344285</v>
      </c>
      <c r="E39" s="34">
        <f t="shared" si="31"/>
        <v>9.7763800923142359</v>
      </c>
      <c r="F39" s="34">
        <f t="shared" si="31"/>
        <v>9.5697564584202404</v>
      </c>
      <c r="G39" s="34">
        <f t="shared" si="31"/>
        <v>10.185550551112462</v>
      </c>
      <c r="H39" s="34">
        <f t="shared" si="31"/>
        <v>9.8915953338937737</v>
      </c>
      <c r="I39" s="34">
        <f t="shared" si="31"/>
        <v>10.549980392855868</v>
      </c>
      <c r="J39" s="34">
        <f t="shared" si="31"/>
        <v>10.191470726469388</v>
      </c>
      <c r="K39" s="34">
        <f t="shared" si="31"/>
        <v>10.698010171596231</v>
      </c>
      <c r="L39" s="34">
        <f t="shared" si="31"/>
        <v>10.492863914725703</v>
      </c>
      <c r="M39" s="34">
        <f t="shared" si="21"/>
        <v>12.57096154474136</v>
      </c>
      <c r="N39" s="34">
        <f t="shared" si="21"/>
        <v>10.798279118129809</v>
      </c>
      <c r="O39" s="34">
        <f t="shared" si="22"/>
        <v>10.808349200178698</v>
      </c>
      <c r="P39" s="34">
        <f t="shared" si="22"/>
        <v>11.613135969355962</v>
      </c>
      <c r="Q39" s="34">
        <f t="shared" si="23"/>
        <v>10.412320568338499</v>
      </c>
      <c r="R39" s="34">
        <f t="shared" si="23"/>
        <v>10.216008511415627</v>
      </c>
      <c r="S39" s="34">
        <f t="shared" si="24"/>
        <v>10.766845099318486</v>
      </c>
      <c r="T39" s="34">
        <f t="shared" si="24"/>
        <v>8.7441639225789594</v>
      </c>
      <c r="U39" s="34">
        <f t="shared" si="25"/>
        <v>14.103014584437989</v>
      </c>
      <c r="V39" s="34">
        <f t="shared" si="25"/>
        <v>13.74792018269304</v>
      </c>
      <c r="W39" s="34">
        <f t="shared" si="26"/>
        <v>14.184935424152027</v>
      </c>
      <c r="X39" s="34">
        <f t="shared" si="26"/>
        <v>14.303890195846398</v>
      </c>
      <c r="Y39" s="92">
        <f t="shared" ref="Y39:AB39" si="52">Y10/Y$23*100</f>
        <v>14.550627882326717</v>
      </c>
      <c r="Z39" s="92">
        <f t="shared" si="52"/>
        <v>15.235807678146026</v>
      </c>
      <c r="AA39" s="92">
        <f t="shared" si="52"/>
        <v>15.556414736950156</v>
      </c>
      <c r="AB39" s="92">
        <f t="shared" si="52"/>
        <v>14.559409600107523</v>
      </c>
      <c r="AC39" s="92">
        <f t="shared" ref="AC39" si="53">AC10/AC$23*100</f>
        <v>14.623768542712115</v>
      </c>
      <c r="AD39" s="92">
        <f t="shared" ref="AD39:AE39" si="54">AD10/AD$23*100</f>
        <v>12.25669601714988</v>
      </c>
      <c r="AE39" s="92">
        <f t="shared" si="54"/>
        <v>15.633376875879357</v>
      </c>
      <c r="AF39" s="92">
        <f t="shared" ref="AF39" si="55">AF10/AF$23*100</f>
        <v>15.711819945419203</v>
      </c>
    </row>
    <row r="40" spans="1:32" ht="18" customHeight="1" x14ac:dyDescent="0.15">
      <c r="A40" s="18" t="s">
        <v>67</v>
      </c>
      <c r="B40" s="34">
        <f t="shared" si="31"/>
        <v>1.1564645421057358</v>
      </c>
      <c r="C40" s="34">
        <f t="shared" si="31"/>
        <v>1.0465145868012373</v>
      </c>
      <c r="D40" s="34">
        <f t="shared" si="31"/>
        <v>1.083089819091426</v>
      </c>
      <c r="E40" s="34">
        <f t="shared" si="31"/>
        <v>0.93122375595330786</v>
      </c>
      <c r="F40" s="34">
        <f t="shared" si="31"/>
        <v>0.95177275350927826</v>
      </c>
      <c r="G40" s="34">
        <f t="shared" si="31"/>
        <v>1.3039665348047278</v>
      </c>
      <c r="H40" s="34">
        <f t="shared" si="31"/>
        <v>0.86722222264183912</v>
      </c>
      <c r="I40" s="34">
        <f t="shared" si="31"/>
        <v>0.77379466991245538</v>
      </c>
      <c r="J40" s="34">
        <f t="shared" si="31"/>
        <v>0.72457286991134218</v>
      </c>
      <c r="K40" s="34">
        <f t="shared" si="31"/>
        <v>1.0174785113484717</v>
      </c>
      <c r="L40" s="34">
        <f t="shared" si="31"/>
        <v>0.60859575849198422</v>
      </c>
      <c r="M40" s="34">
        <f t="shared" si="21"/>
        <v>0.72941546038364646</v>
      </c>
      <c r="N40" s="34">
        <f t="shared" si="21"/>
        <v>0.51932617906966971</v>
      </c>
      <c r="O40" s="34">
        <f t="shared" si="22"/>
        <v>0.5074812472714284</v>
      </c>
      <c r="P40" s="34">
        <f t="shared" si="22"/>
        <v>0.60712187330168654</v>
      </c>
      <c r="Q40" s="34">
        <f t="shared" si="23"/>
        <v>2.258146823043798</v>
      </c>
      <c r="R40" s="34">
        <f t="shared" si="23"/>
        <v>0.30251139856700993</v>
      </c>
      <c r="S40" s="34">
        <f t="shared" si="24"/>
        <v>0.27916675003950148</v>
      </c>
      <c r="T40" s="34">
        <f t="shared" si="24"/>
        <v>0.25042662980279473</v>
      </c>
      <c r="U40" s="34">
        <f t="shared" si="25"/>
        <v>0.27440385429891573</v>
      </c>
      <c r="V40" s="34">
        <f t="shared" si="25"/>
        <v>0.35869786296477224</v>
      </c>
      <c r="W40" s="34">
        <f t="shared" si="26"/>
        <v>0.35482341031420073</v>
      </c>
      <c r="X40" s="34">
        <f t="shared" si="26"/>
        <v>0.23806575058145993</v>
      </c>
      <c r="Y40" s="92">
        <f t="shared" ref="Y40:AB40" si="56">Y11/Y$23*100</f>
        <v>0.26123300434577029</v>
      </c>
      <c r="Z40" s="92">
        <f t="shared" si="56"/>
        <v>0.32234871925703479</v>
      </c>
      <c r="AA40" s="92">
        <f t="shared" si="56"/>
        <v>0.30619781425322457</v>
      </c>
      <c r="AB40" s="92">
        <f t="shared" si="56"/>
        <v>0.42107039552921821</v>
      </c>
      <c r="AC40" s="92">
        <f t="shared" ref="AC40" si="57">AC11/AC$23*100</f>
        <v>0.31752182864724871</v>
      </c>
      <c r="AD40" s="92">
        <f t="shared" ref="AD40:AE40" si="58">AD11/AD$23*100</f>
        <v>0.35691696793422106</v>
      </c>
      <c r="AE40" s="92">
        <f t="shared" si="58"/>
        <v>0.24823577954334214</v>
      </c>
      <c r="AF40" s="92">
        <f t="shared" ref="AF40" si="59">AF11/AF$23*100</f>
        <v>0.26899284366935661</v>
      </c>
    </row>
    <row r="41" spans="1:32" ht="18" customHeight="1" x14ac:dyDescent="0.15">
      <c r="A41" s="18" t="s">
        <v>68</v>
      </c>
      <c r="B41" s="34">
        <f t="shared" si="31"/>
        <v>9.5232510056488326</v>
      </c>
      <c r="C41" s="34">
        <f t="shared" si="31"/>
        <v>9.8661453127379861</v>
      </c>
      <c r="D41" s="34">
        <f t="shared" si="31"/>
        <v>10.06822922958111</v>
      </c>
      <c r="E41" s="34">
        <f t="shared" si="31"/>
        <v>11.27768354581333</v>
      </c>
      <c r="F41" s="34">
        <f t="shared" si="31"/>
        <v>15.436558981321221</v>
      </c>
      <c r="G41" s="34">
        <f t="shared" si="31"/>
        <v>11.322846016514662</v>
      </c>
      <c r="H41" s="34">
        <f t="shared" si="31"/>
        <v>10.693143317378659</v>
      </c>
      <c r="I41" s="34">
        <f t="shared" si="31"/>
        <v>11.848724517078587</v>
      </c>
      <c r="J41" s="34">
        <f t="shared" si="31"/>
        <v>13.141559464505287</v>
      </c>
      <c r="K41" s="34">
        <f t="shared" si="31"/>
        <v>11.093845205175771</v>
      </c>
      <c r="L41" s="34">
        <f t="shared" si="31"/>
        <v>12.251358034181465</v>
      </c>
      <c r="M41" s="34">
        <f t="shared" si="21"/>
        <v>11.708890596764572</v>
      </c>
      <c r="N41" s="34">
        <f t="shared" si="21"/>
        <v>10.915630791638367</v>
      </c>
      <c r="O41" s="34">
        <f t="shared" si="22"/>
        <v>10.509954134555597</v>
      </c>
      <c r="P41" s="34">
        <f t="shared" si="22"/>
        <v>12.095626543584075</v>
      </c>
      <c r="Q41" s="34">
        <f t="shared" si="23"/>
        <v>10.848974883813623</v>
      </c>
      <c r="R41" s="34">
        <f t="shared" si="23"/>
        <v>11.572536941056184</v>
      </c>
      <c r="S41" s="34">
        <f t="shared" si="24"/>
        <v>11.58554826616867</v>
      </c>
      <c r="T41" s="34">
        <f t="shared" si="24"/>
        <v>10.248317625201144</v>
      </c>
      <c r="U41" s="34">
        <f t="shared" si="25"/>
        <v>15.673744756788944</v>
      </c>
      <c r="V41" s="34">
        <f t="shared" si="25"/>
        <v>19.017919064175899</v>
      </c>
      <c r="W41" s="34">
        <f t="shared" si="26"/>
        <v>12.253608415884004</v>
      </c>
      <c r="X41" s="34">
        <f t="shared" si="26"/>
        <v>11.75977518332774</v>
      </c>
      <c r="Y41" s="92">
        <f t="shared" ref="Y41:AB41" si="60">Y12/Y$23*100</f>
        <v>12.013937967574972</v>
      </c>
      <c r="Z41" s="92">
        <f t="shared" si="60"/>
        <v>12.315366825256159</v>
      </c>
      <c r="AA41" s="92">
        <f t="shared" si="60"/>
        <v>12.858353488566049</v>
      </c>
      <c r="AB41" s="92">
        <f t="shared" si="60"/>
        <v>10.642304785125893</v>
      </c>
      <c r="AC41" s="92">
        <f t="shared" ref="AC41" si="61">AC12/AC$23*100</f>
        <v>14.855488843545144</v>
      </c>
      <c r="AD41" s="92">
        <f t="shared" ref="AD41:AE41" si="62">AD12/AD$23*100</f>
        <v>8.4966322022192973</v>
      </c>
      <c r="AE41" s="92">
        <f t="shared" si="62"/>
        <v>12.272389895769292</v>
      </c>
      <c r="AF41" s="92">
        <f t="shared" ref="AF41" si="63">AF12/AF$23*100</f>
        <v>14.073406393212021</v>
      </c>
    </row>
    <row r="42" spans="1:32" ht="18" customHeight="1" x14ac:dyDescent="0.15">
      <c r="A42" s="18" t="s">
        <v>69</v>
      </c>
      <c r="B42" s="34">
        <f t="shared" si="31"/>
        <v>4.3798678019127877</v>
      </c>
      <c r="C42" s="34">
        <f t="shared" si="31"/>
        <v>3.9859899244190053</v>
      </c>
      <c r="D42" s="34">
        <f t="shared" si="31"/>
        <v>4.4949041845541622</v>
      </c>
      <c r="E42" s="34">
        <f t="shared" si="31"/>
        <v>5.1074963761618157</v>
      </c>
      <c r="F42" s="34">
        <f t="shared" si="31"/>
        <v>5.7628107027985092</v>
      </c>
      <c r="G42" s="34">
        <f t="shared" si="31"/>
        <v>6.3639620660278302</v>
      </c>
      <c r="H42" s="34">
        <f t="shared" si="31"/>
        <v>6.3321824920560221</v>
      </c>
      <c r="I42" s="34">
        <f t="shared" si="31"/>
        <v>6.002752639325311</v>
      </c>
      <c r="J42" s="34">
        <f t="shared" si="31"/>
        <v>6.2701238925282681</v>
      </c>
      <c r="K42" s="34">
        <f t="shared" si="31"/>
        <v>5.4633974539238688</v>
      </c>
      <c r="L42" s="34">
        <f t="shared" si="31"/>
        <v>5.395345957072454</v>
      </c>
      <c r="M42" s="34">
        <f t="shared" si="21"/>
        <v>5.5957918188462088</v>
      </c>
      <c r="N42" s="34">
        <f t="shared" si="21"/>
        <v>5.0744300246399181</v>
      </c>
      <c r="O42" s="34">
        <f t="shared" si="22"/>
        <v>4.7813224756959958</v>
      </c>
      <c r="P42" s="34">
        <f t="shared" si="22"/>
        <v>4.6681734053764421</v>
      </c>
      <c r="Q42" s="34">
        <f t="shared" si="23"/>
        <v>4.1297071382388593</v>
      </c>
      <c r="R42" s="34">
        <f t="shared" si="23"/>
        <v>4.3736876421256801</v>
      </c>
      <c r="S42" s="34">
        <f t="shared" si="24"/>
        <v>4.7430649654599897</v>
      </c>
      <c r="T42" s="34">
        <f t="shared" si="24"/>
        <v>4.1043616507899818</v>
      </c>
      <c r="U42" s="34">
        <f t="shared" si="25"/>
        <v>5.489501723239151</v>
      </c>
      <c r="V42" s="34">
        <f t="shared" si="25"/>
        <v>4.8398322548495063</v>
      </c>
      <c r="W42" s="34">
        <f t="shared" si="26"/>
        <v>5.1339144262902714</v>
      </c>
      <c r="X42" s="34">
        <f t="shared" si="26"/>
        <v>5.1886615965545433</v>
      </c>
      <c r="Y42" s="92">
        <f t="shared" ref="Y42:AB42" si="64">Y13/Y$23*100</f>
        <v>5.1827587206538315</v>
      </c>
      <c r="Z42" s="92">
        <f t="shared" si="64"/>
        <v>6.1998060381065478</v>
      </c>
      <c r="AA42" s="92">
        <f t="shared" si="64"/>
        <v>5.3292814365495103</v>
      </c>
      <c r="AB42" s="92">
        <f t="shared" si="64"/>
        <v>4.4520555525697851</v>
      </c>
      <c r="AC42" s="92">
        <f t="shared" ref="AC42" si="65">AC13/AC$23*100</f>
        <v>4.8670196037658364</v>
      </c>
      <c r="AD42" s="92">
        <f t="shared" ref="AD42:AE42" si="66">AD13/AD$23*100</f>
        <v>4.0361719913332834</v>
      </c>
      <c r="AE42" s="92">
        <f t="shared" si="66"/>
        <v>5.10299365820714</v>
      </c>
      <c r="AF42" s="92">
        <f t="shared" ref="AF42" si="67">AF13/AF$23*100</f>
        <v>5.0477529624232211</v>
      </c>
    </row>
    <row r="43" spans="1:32" ht="18" customHeight="1" x14ac:dyDescent="0.15">
      <c r="A43" s="18" t="s">
        <v>70</v>
      </c>
      <c r="B43" s="34">
        <f t="shared" si="31"/>
        <v>3.348674668018913</v>
      </c>
      <c r="C43" s="34">
        <f t="shared" si="31"/>
        <v>2.9103655357647966</v>
      </c>
      <c r="D43" s="34">
        <f t="shared" si="31"/>
        <v>4.6200024159146338</v>
      </c>
      <c r="E43" s="34">
        <f t="shared" si="31"/>
        <v>9.1275461161205129</v>
      </c>
      <c r="F43" s="34">
        <f t="shared" si="31"/>
        <v>6.8011310612540221</v>
      </c>
      <c r="G43" s="34">
        <f t="shared" si="31"/>
        <v>7.3770866216266784</v>
      </c>
      <c r="H43" s="34">
        <f t="shared" si="31"/>
        <v>5.3172719094775589</v>
      </c>
      <c r="I43" s="34">
        <f t="shared" si="31"/>
        <v>5.4958061082619922</v>
      </c>
      <c r="J43" s="34">
        <f t="shared" si="31"/>
        <v>6.2129652734143646</v>
      </c>
      <c r="K43" s="34">
        <f t="shared" si="31"/>
        <v>6.7295262699702398</v>
      </c>
      <c r="L43" s="34">
        <f t="shared" si="31"/>
        <v>5.865490557818946</v>
      </c>
      <c r="M43" s="34">
        <f t="shared" si="21"/>
        <v>9.3259555863402444</v>
      </c>
      <c r="N43" s="34">
        <f t="shared" si="21"/>
        <v>7.6295355262577731</v>
      </c>
      <c r="O43" s="34">
        <f t="shared" si="22"/>
        <v>7.4271897518666226</v>
      </c>
      <c r="P43" s="34">
        <f t="shared" si="22"/>
        <v>11.028237891475813</v>
      </c>
      <c r="Q43" s="34">
        <f t="shared" si="23"/>
        <v>8.0378363913132258</v>
      </c>
      <c r="R43" s="34">
        <f t="shared" si="23"/>
        <v>9.3004716222092298</v>
      </c>
      <c r="S43" s="34">
        <f t="shared" si="24"/>
        <v>10.251428484687967</v>
      </c>
      <c r="T43" s="34">
        <f t="shared" si="24"/>
        <v>9.2680152256627064</v>
      </c>
      <c r="U43" s="34">
        <f t="shared" si="25"/>
        <v>10.497663230933805</v>
      </c>
      <c r="V43" s="34">
        <f t="shared" si="25"/>
        <v>12.624396889931145</v>
      </c>
      <c r="W43" s="34">
        <f t="shared" si="26"/>
        <v>12.880405649116305</v>
      </c>
      <c r="X43" s="34">
        <f t="shared" si="26"/>
        <v>13.707256277722493</v>
      </c>
      <c r="Y43" s="92">
        <f t="shared" ref="Y43:AB43" si="68">Y14/Y$23*100</f>
        <v>13.867363525469154</v>
      </c>
      <c r="Z43" s="92">
        <f t="shared" si="68"/>
        <v>14.096508431000011</v>
      </c>
      <c r="AA43" s="92">
        <f t="shared" si="68"/>
        <v>14.696232040725333</v>
      </c>
      <c r="AB43" s="92">
        <f t="shared" si="68"/>
        <v>13.872169803009674</v>
      </c>
      <c r="AC43" s="92">
        <f t="shared" ref="AC43" si="69">AC14/AC$23*100</f>
        <v>13.630986756248239</v>
      </c>
      <c r="AD43" s="92">
        <f t="shared" ref="AD43:AE43" si="70">AD14/AD$23*100</f>
        <v>11.629338042463239</v>
      </c>
      <c r="AE43" s="92">
        <f t="shared" si="70"/>
        <v>15.38384308005889</v>
      </c>
      <c r="AF43" s="92">
        <f t="shared" ref="AF43" si="71">AF14/AF$23*100</f>
        <v>10.344771801914229</v>
      </c>
    </row>
    <row r="44" spans="1:32" ht="18" customHeight="1" x14ac:dyDescent="0.15">
      <c r="A44" s="18" t="s">
        <v>71</v>
      </c>
      <c r="B44" s="34">
        <f t="shared" si="31"/>
        <v>2.2284558469264009</v>
      </c>
      <c r="C44" s="34">
        <f t="shared" si="31"/>
        <v>12.600192483647557</v>
      </c>
      <c r="D44" s="34">
        <f t="shared" si="31"/>
        <v>2.2428238513208134</v>
      </c>
      <c r="E44" s="34">
        <f t="shared" si="31"/>
        <v>4.4056610197019515</v>
      </c>
      <c r="F44" s="34">
        <f t="shared" si="31"/>
        <v>7.4036233523238906</v>
      </c>
      <c r="G44" s="34">
        <f t="shared" si="31"/>
        <v>10.994278094407866</v>
      </c>
      <c r="H44" s="34">
        <f t="shared" si="31"/>
        <v>8.0757536046559348</v>
      </c>
      <c r="I44" s="34">
        <f t="shared" si="31"/>
        <v>6.7296047505309211</v>
      </c>
      <c r="J44" s="34">
        <f t="shared" si="31"/>
        <v>2.5701837193011992</v>
      </c>
      <c r="K44" s="34">
        <f t="shared" si="31"/>
        <v>2.6522069264694053</v>
      </c>
      <c r="L44" s="34">
        <f t="shared" si="31"/>
        <v>1.8304314961436954</v>
      </c>
      <c r="M44" s="34">
        <f t="shared" si="21"/>
        <v>1.5246354934894522</v>
      </c>
      <c r="N44" s="34">
        <f t="shared" si="21"/>
        <v>1.3969693086767165</v>
      </c>
      <c r="O44" s="34">
        <f t="shared" si="22"/>
        <v>2.840258604986277</v>
      </c>
      <c r="P44" s="34">
        <f t="shared" si="22"/>
        <v>0.64470202521621833</v>
      </c>
      <c r="Q44" s="34">
        <f t="shared" si="23"/>
        <v>13.424117170370579</v>
      </c>
      <c r="R44" s="34">
        <f t="shared" si="23"/>
        <v>15.857514486073251</v>
      </c>
      <c r="S44" s="34">
        <f t="shared" si="24"/>
        <v>11.050309452034959</v>
      </c>
      <c r="T44" s="34">
        <f t="shared" si="24"/>
        <v>0.15563920034962681</v>
      </c>
      <c r="U44" s="34">
        <f t="shared" si="25"/>
        <v>1.4170149315503391</v>
      </c>
      <c r="V44" s="34">
        <f t="shared" si="25"/>
        <v>0.16608978326608723</v>
      </c>
      <c r="W44" s="34">
        <f t="shared" si="26"/>
        <v>1.1898655475246755</v>
      </c>
      <c r="X44" s="34">
        <f t="shared" si="26"/>
        <v>0.36960906614397387</v>
      </c>
      <c r="Y44" s="92">
        <f t="shared" ref="Y44:AB44" si="72">Y15/Y$23*100</f>
        <v>2.0221787345075013</v>
      </c>
      <c r="Z44" s="92">
        <f t="shared" si="72"/>
        <v>1.0374850579902419</v>
      </c>
      <c r="AA44" s="92">
        <f t="shared" si="72"/>
        <v>0.31657281385225838</v>
      </c>
      <c r="AB44" s="92">
        <f t="shared" si="72"/>
        <v>15.864827876618593</v>
      </c>
      <c r="AC44" s="92">
        <f t="shared" ref="AC44" si="73">AC15/AC$23*100</f>
        <v>1.8346534477488772</v>
      </c>
      <c r="AD44" s="92">
        <f t="shared" ref="AD44:AE44" si="74">AD15/AD$23*100</f>
        <v>19.197280982248223</v>
      </c>
      <c r="AE44" s="92">
        <f t="shared" si="74"/>
        <v>1.0087454830016902</v>
      </c>
      <c r="AF44" s="92">
        <f t="shared" ref="AF44" si="75">AF15/AF$23*100</f>
        <v>1.0002133519494487</v>
      </c>
    </row>
    <row r="45" spans="1:32" ht="18" customHeight="1" x14ac:dyDescent="0.15">
      <c r="A45" s="18" t="s">
        <v>72</v>
      </c>
      <c r="B45" s="34">
        <f t="shared" si="31"/>
        <v>1.8664570432090726</v>
      </c>
      <c r="C45" s="34">
        <f t="shared" si="31"/>
        <v>0.9490926359208316</v>
      </c>
      <c r="D45" s="34">
        <f t="shared" si="31"/>
        <v>1.2269860379135726</v>
      </c>
      <c r="E45" s="34">
        <f t="shared" si="31"/>
        <v>0.92109576942720328</v>
      </c>
      <c r="F45" s="34">
        <f t="shared" si="31"/>
        <v>1.2265356488581169</v>
      </c>
      <c r="G45" s="34">
        <f t="shared" si="31"/>
        <v>1.2829847467216129</v>
      </c>
      <c r="H45" s="34">
        <f t="shared" si="31"/>
        <v>1.201560370575423</v>
      </c>
      <c r="I45" s="34">
        <f t="shared" si="31"/>
        <v>0.94859108664320602</v>
      </c>
      <c r="J45" s="34">
        <f t="shared" si="31"/>
        <v>0.66687560941635327</v>
      </c>
      <c r="K45" s="34">
        <f t="shared" si="31"/>
        <v>0.86907728213985003</v>
      </c>
      <c r="L45" s="34">
        <f t="shared" si="31"/>
        <v>0.52275774890887505</v>
      </c>
      <c r="M45" s="34">
        <f t="shared" si="21"/>
        <v>0.59861119351534631</v>
      </c>
      <c r="N45" s="34">
        <f t="shared" si="21"/>
        <v>1.7936341115998062</v>
      </c>
      <c r="O45" s="34">
        <f t="shared" si="22"/>
        <v>1.9692222209784289</v>
      </c>
      <c r="P45" s="34">
        <f t="shared" si="22"/>
        <v>1.8412154858204344</v>
      </c>
      <c r="Q45" s="34">
        <f t="shared" si="23"/>
        <v>1.0858845017017016</v>
      </c>
      <c r="R45" s="34">
        <f t="shared" si="23"/>
        <v>1.1161121822367615</v>
      </c>
      <c r="S45" s="34">
        <f t="shared" si="24"/>
        <v>1.181140897199471</v>
      </c>
      <c r="T45" s="34">
        <f t="shared" si="24"/>
        <v>1.1003020917462543</v>
      </c>
      <c r="U45" s="34">
        <f t="shared" si="25"/>
        <v>1.1428606487423729</v>
      </c>
      <c r="V45" s="34">
        <f t="shared" si="25"/>
        <v>0.82935233089722915</v>
      </c>
      <c r="W45" s="34">
        <f t="shared" si="26"/>
        <v>0.69757060897186807</v>
      </c>
      <c r="X45" s="34">
        <f t="shared" si="26"/>
        <v>0.58048829582569916</v>
      </c>
      <c r="Y45" s="92">
        <f t="shared" ref="Y45:AB45" si="76">Y16/Y$23*100</f>
        <v>0.42555363973472426</v>
      </c>
      <c r="Z45" s="92">
        <f t="shared" si="76"/>
        <v>0.39767184547573331</v>
      </c>
      <c r="AA45" s="92">
        <f t="shared" si="76"/>
        <v>0.49127377328410538</v>
      </c>
      <c r="AB45" s="92">
        <f t="shared" si="76"/>
        <v>0.37248841474260802</v>
      </c>
      <c r="AC45" s="92">
        <f t="shared" ref="AC45" si="77">AC16/AC$23*100</f>
        <v>0.49609620085348438</v>
      </c>
      <c r="AD45" s="92">
        <f t="shared" ref="AD45:AE45" si="78">AD16/AD$23*100</f>
        <v>0.45526262857247746</v>
      </c>
      <c r="AE45" s="92">
        <f t="shared" si="78"/>
        <v>0.49185966792023572</v>
      </c>
      <c r="AF45" s="92">
        <f t="shared" ref="AF45" si="79">AF16/AF$23*100</f>
        <v>0.92975582145353763</v>
      </c>
    </row>
    <row r="46" spans="1:32" ht="18" customHeight="1" x14ac:dyDescent="0.15">
      <c r="A46" s="18" t="s">
        <v>80</v>
      </c>
      <c r="B46" s="34">
        <f t="shared" si="31"/>
        <v>0</v>
      </c>
      <c r="C46" s="34">
        <f t="shared" si="31"/>
        <v>0</v>
      </c>
      <c r="D46" s="34">
        <f t="shared" si="31"/>
        <v>0</v>
      </c>
      <c r="E46" s="34">
        <f t="shared" si="31"/>
        <v>0</v>
      </c>
      <c r="F46" s="34">
        <f t="shared" si="31"/>
        <v>0</v>
      </c>
      <c r="G46" s="34">
        <f t="shared" si="31"/>
        <v>0</v>
      </c>
      <c r="H46" s="34">
        <f t="shared" si="31"/>
        <v>0</v>
      </c>
      <c r="I46" s="34">
        <f t="shared" si="31"/>
        <v>0</v>
      </c>
      <c r="J46" s="34">
        <f t="shared" si="31"/>
        <v>0</v>
      </c>
      <c r="K46" s="34">
        <f t="shared" si="31"/>
        <v>0</v>
      </c>
      <c r="L46" s="34">
        <f t="shared" si="31"/>
        <v>0</v>
      </c>
      <c r="M46" s="34">
        <f t="shared" si="21"/>
        <v>0</v>
      </c>
      <c r="N46" s="34">
        <f t="shared" si="21"/>
        <v>0</v>
      </c>
      <c r="O46" s="34">
        <f t="shared" si="22"/>
        <v>1.0176490881355347E-5</v>
      </c>
      <c r="P46" s="34">
        <f t="shared" si="22"/>
        <v>0</v>
      </c>
      <c r="Q46" s="34">
        <f t="shared" si="23"/>
        <v>9.4360738082144425E-6</v>
      </c>
      <c r="R46" s="34">
        <f t="shared" si="23"/>
        <v>9.5840640782857023E-6</v>
      </c>
      <c r="S46" s="34">
        <f t="shared" si="24"/>
        <v>9.8568868737907456E-6</v>
      </c>
      <c r="T46" s="34">
        <f t="shared" si="24"/>
        <v>7.8518414059946929E-6</v>
      </c>
      <c r="U46" s="34">
        <f t="shared" si="25"/>
        <v>1.0398812122893578E-5</v>
      </c>
      <c r="V46" s="34">
        <f t="shared" si="25"/>
        <v>9.5355255061480787E-6</v>
      </c>
      <c r="W46" s="34">
        <f t="shared" si="26"/>
        <v>9.9638710037404368E-6</v>
      </c>
      <c r="X46" s="34">
        <f t="shared" si="26"/>
        <v>9.6680373043152998E-6</v>
      </c>
      <c r="Y46" s="92">
        <f t="shared" ref="Y46:AB46" si="80">Y17/Y$23*100</f>
        <v>9.8940652329572505E-6</v>
      </c>
      <c r="Z46" s="92">
        <f t="shared" si="80"/>
        <v>1.0196713986557264E-5</v>
      </c>
      <c r="AA46" s="92">
        <f t="shared" si="80"/>
        <v>1.0024154201965056E-5</v>
      </c>
      <c r="AB46" s="92">
        <f t="shared" si="80"/>
        <v>8.8540150877729502E-6</v>
      </c>
      <c r="AC46" s="92">
        <f t="shared" ref="AC46" si="81">AC17/AC$23*100</f>
        <v>9.2091368266843205E-6</v>
      </c>
      <c r="AD46" s="92">
        <f t="shared" ref="AD46:AE46" si="82">AD17/AD$23*100</f>
        <v>7.6480022270982482E-6</v>
      </c>
      <c r="AE46" s="92">
        <f t="shared" si="82"/>
        <v>9.8334566448796605E-6</v>
      </c>
      <c r="AF46" s="92">
        <f t="shared" ref="AF46" si="83">AF17/AF$23*100</f>
        <v>9.5161440432078628E-6</v>
      </c>
    </row>
    <row r="47" spans="1:32" ht="18" customHeight="1" x14ac:dyDescent="0.15">
      <c r="A47" s="18" t="s">
        <v>73</v>
      </c>
      <c r="B47" s="34">
        <f t="shared" si="31"/>
        <v>37.310583307936561</v>
      </c>
      <c r="C47" s="34">
        <f t="shared" si="31"/>
        <v>36.148620781767818</v>
      </c>
      <c r="D47" s="34">
        <f t="shared" si="31"/>
        <v>39.035955053129761</v>
      </c>
      <c r="E47" s="34">
        <f t="shared" si="31"/>
        <v>31.065460246800143</v>
      </c>
      <c r="F47" s="34">
        <f t="shared" si="31"/>
        <v>23.483558265989551</v>
      </c>
      <c r="G47" s="34">
        <f t="shared" si="31"/>
        <v>20.260138400001761</v>
      </c>
      <c r="H47" s="34">
        <f t="shared" si="31"/>
        <v>27.81853516611919</v>
      </c>
      <c r="I47" s="34">
        <f t="shared" si="31"/>
        <v>24.684668741119491</v>
      </c>
      <c r="J47" s="34">
        <f t="shared" si="31"/>
        <v>26.912527646082047</v>
      </c>
      <c r="K47" s="34">
        <f t="shared" si="31"/>
        <v>27.618159680667482</v>
      </c>
      <c r="L47" s="34">
        <f t="shared" si="31"/>
        <v>31.523517906406678</v>
      </c>
      <c r="M47" s="34">
        <f t="shared" si="21"/>
        <v>26.859097036621055</v>
      </c>
      <c r="N47" s="34">
        <f t="shared" si="21"/>
        <v>33.01344358746281</v>
      </c>
      <c r="O47" s="34">
        <f t="shared" si="22"/>
        <v>32.184200590847063</v>
      </c>
      <c r="P47" s="34">
        <f t="shared" si="22"/>
        <v>25.504693173850491</v>
      </c>
      <c r="Q47" s="34">
        <f t="shared" si="23"/>
        <v>20.596335330887253</v>
      </c>
      <c r="R47" s="34">
        <f t="shared" si="23"/>
        <v>17.474882803668436</v>
      </c>
      <c r="S47" s="34">
        <f t="shared" si="24"/>
        <v>17.494061964925056</v>
      </c>
      <c r="T47" s="34">
        <f t="shared" si="24"/>
        <v>36.608975000208069</v>
      </c>
      <c r="U47" s="34">
        <f t="shared" si="25"/>
        <v>18.702752347193876</v>
      </c>
      <c r="V47" s="34">
        <f t="shared" si="25"/>
        <v>18.937916005179318</v>
      </c>
      <c r="W47" s="34">
        <f t="shared" si="26"/>
        <v>17.379472034403253</v>
      </c>
      <c r="X47" s="34">
        <f t="shared" si="26"/>
        <v>17.019603202479349</v>
      </c>
      <c r="Y47" s="92">
        <f t="shared" ref="Y47:AB47" si="84">Y18/Y$23*100</f>
        <v>13.934445287748604</v>
      </c>
      <c r="Z47" s="92">
        <f t="shared" si="84"/>
        <v>13.265741355659241</v>
      </c>
      <c r="AA47" s="92">
        <f t="shared" si="84"/>
        <v>11.483681077925368</v>
      </c>
      <c r="AB47" s="92">
        <f t="shared" si="84"/>
        <v>4.7994428345385565</v>
      </c>
      <c r="AC47" s="92">
        <f t="shared" ref="AC47" si="85">AC18/AC$23*100</f>
        <v>13.537191697668458</v>
      </c>
      <c r="AD47" s="92">
        <f t="shared" ref="AD47:AE47" si="86">AD18/AD$23*100</f>
        <v>13.860550916192427</v>
      </c>
      <c r="AE47" s="92">
        <f t="shared" si="86"/>
        <v>10.204148460021688</v>
      </c>
      <c r="AF47" s="92">
        <f t="shared" ref="AF47" si="87">AF18/AF$23*100</f>
        <v>12.282039857798356</v>
      </c>
    </row>
    <row r="48" spans="1:32" ht="18" customHeight="1" x14ac:dyDescent="0.15">
      <c r="A48" s="18" t="s">
        <v>74</v>
      </c>
      <c r="B48" s="34">
        <f t="shared" si="31"/>
        <v>9.8043647878115738</v>
      </c>
      <c r="C48" s="34">
        <f t="shared" si="31"/>
        <v>9.5801611783175744</v>
      </c>
      <c r="D48" s="34">
        <f t="shared" si="31"/>
        <v>10.185876128727532</v>
      </c>
      <c r="E48" s="34">
        <f t="shared" si="31"/>
        <v>10.463692545815036</v>
      </c>
      <c r="F48" s="34">
        <f t="shared" si="31"/>
        <v>7.8110864127787254</v>
      </c>
      <c r="G48" s="34">
        <f t="shared" si="31"/>
        <v>3.7980200896837299</v>
      </c>
      <c r="H48" s="34">
        <f t="shared" si="31"/>
        <v>11.311591471739936</v>
      </c>
      <c r="I48" s="34">
        <f t="shared" si="31"/>
        <v>2.810238494171331</v>
      </c>
      <c r="J48" s="34">
        <f t="shared" si="31"/>
        <v>1.1667849172396307</v>
      </c>
      <c r="K48" s="34">
        <f t="shared" si="31"/>
        <v>1.7326153540529714</v>
      </c>
      <c r="L48" s="34">
        <f t="shared" si="31"/>
        <v>3.2101173546519077</v>
      </c>
      <c r="M48" s="34">
        <f t="shared" si="21"/>
        <v>2.9258256099484834</v>
      </c>
      <c r="N48" s="34">
        <f t="shared" si="21"/>
        <v>4.8735410996859931</v>
      </c>
      <c r="O48" s="34">
        <f t="shared" si="22"/>
        <v>2.7546743166740786</v>
      </c>
      <c r="P48" s="34">
        <f t="shared" si="22"/>
        <v>3.247058658950265</v>
      </c>
      <c r="Q48" s="34">
        <f t="shared" si="23"/>
        <v>1.1340367863450198</v>
      </c>
      <c r="R48" s="34">
        <f t="shared" si="23"/>
        <v>4.1755850376275143</v>
      </c>
      <c r="S48" s="34">
        <f t="shared" si="24"/>
        <v>1.7890545382536416</v>
      </c>
      <c r="T48" s="34">
        <f t="shared" si="24"/>
        <v>4.3884334210174636</v>
      </c>
      <c r="U48" s="34">
        <f t="shared" si="25"/>
        <v>3.7895767090733687</v>
      </c>
      <c r="V48" s="34">
        <f t="shared" si="25"/>
        <v>5.9410233468760048</v>
      </c>
      <c r="W48" s="34">
        <f t="shared" si="26"/>
        <v>7.1355066528766695</v>
      </c>
      <c r="X48" s="34">
        <f t="shared" si="26"/>
        <v>6.9329978911110226</v>
      </c>
      <c r="Y48" s="92">
        <f t="shared" ref="Y48:AB48" si="88">Y19/Y$23*100</f>
        <v>6.0003844833749529</v>
      </c>
      <c r="Z48" s="92">
        <f t="shared" si="88"/>
        <v>7.7744437921946394</v>
      </c>
      <c r="AA48" s="92">
        <f t="shared" si="88"/>
        <v>4.8101405145839413</v>
      </c>
      <c r="AB48" s="92">
        <f t="shared" si="88"/>
        <v>0.65319610908536163</v>
      </c>
      <c r="AC48" s="92">
        <f t="shared" ref="AC48" si="89">AC19/AC$23*100</f>
        <v>4.4821237300945658</v>
      </c>
      <c r="AD48" s="92">
        <f t="shared" ref="AD48:AE48" si="90">AD19/AD$23*100</f>
        <v>8.3294086335237942</v>
      </c>
      <c r="AE48" s="92">
        <f t="shared" si="90"/>
        <v>1.9423633572364998</v>
      </c>
      <c r="AF48" s="92">
        <f t="shared" ref="AF48" si="91">AF19/AF$23*100</f>
        <v>2.4429654664842357</v>
      </c>
    </row>
    <row r="49" spans="1:32" ht="18" customHeight="1" x14ac:dyDescent="0.15">
      <c r="A49" s="18" t="s">
        <v>75</v>
      </c>
      <c r="B49" s="34">
        <f t="shared" si="31"/>
        <v>27.451162328982793</v>
      </c>
      <c r="C49" s="34">
        <f t="shared" si="31"/>
        <v>26.5404192917836</v>
      </c>
      <c r="D49" s="34">
        <f t="shared" si="31"/>
        <v>28.829489359796195</v>
      </c>
      <c r="E49" s="34">
        <f t="shared" si="31"/>
        <v>20.393514257830461</v>
      </c>
      <c r="F49" s="34">
        <f t="shared" si="31"/>
        <v>14.840695756116931</v>
      </c>
      <c r="G49" s="34">
        <f t="shared" si="31"/>
        <v>15.878576947715311</v>
      </c>
      <c r="H49" s="34">
        <f t="shared" si="31"/>
        <v>15.285984435066846</v>
      </c>
      <c r="I49" s="34">
        <f t="shared" si="31"/>
        <v>20.486715523256109</v>
      </c>
      <c r="J49" s="34">
        <f t="shared" si="31"/>
        <v>25.055141845570766</v>
      </c>
      <c r="K49" s="34">
        <f t="shared" si="31"/>
        <v>24.990707945317954</v>
      </c>
      <c r="L49" s="34">
        <f t="shared" si="31"/>
        <v>27.769738471656375</v>
      </c>
      <c r="M49" s="34">
        <f t="shared" si="21"/>
        <v>23.401016722617225</v>
      </c>
      <c r="N49" s="34">
        <f t="shared" si="21"/>
        <v>27.90919435561014</v>
      </c>
      <c r="O49" s="34">
        <f t="shared" si="22"/>
        <v>29.257034753734008</v>
      </c>
      <c r="P49" s="34">
        <f t="shared" si="22"/>
        <v>22.167658347456801</v>
      </c>
      <c r="Q49" s="34">
        <f t="shared" si="23"/>
        <v>19.396651779058484</v>
      </c>
      <c r="R49" s="34">
        <f t="shared" si="23"/>
        <v>13.253850134181688</v>
      </c>
      <c r="S49" s="34">
        <f t="shared" si="24"/>
        <v>15.705007426671417</v>
      </c>
      <c r="T49" s="34">
        <f t="shared" si="24"/>
        <v>32.220541579190609</v>
      </c>
      <c r="U49" s="34">
        <f t="shared" si="25"/>
        <v>14.913175638120507</v>
      </c>
      <c r="V49" s="34">
        <f t="shared" si="25"/>
        <v>12.996892658303311</v>
      </c>
      <c r="W49" s="34">
        <f t="shared" si="26"/>
        <v>10.152945419907415</v>
      </c>
      <c r="X49" s="34">
        <f t="shared" si="26"/>
        <v>9.9194352783394102</v>
      </c>
      <c r="Y49" s="92">
        <f t="shared" ref="Y49:AB49" si="92">Y20/Y$23*100</f>
        <v>7.7939509466097441</v>
      </c>
      <c r="Z49" s="92">
        <f t="shared" si="92"/>
        <v>5.4912975634646024</v>
      </c>
      <c r="AA49" s="92">
        <f t="shared" si="92"/>
        <v>6.5686879103888733</v>
      </c>
      <c r="AB49" s="92">
        <f t="shared" si="92"/>
        <v>4.1224471328972614</v>
      </c>
      <c r="AC49" s="92">
        <f t="shared" ref="AC49" si="93">AC20/AC$23*100</f>
        <v>9.0438880754662989</v>
      </c>
      <c r="AD49" s="92">
        <f t="shared" ref="AD49:AE49" si="94">AD20/AD$23*100</f>
        <v>5.4448804655491916</v>
      </c>
      <c r="AE49" s="92">
        <f t="shared" si="94"/>
        <v>7.8921749678740962</v>
      </c>
      <c r="AF49" s="92">
        <f t="shared" ref="AF49" si="95">AF20/AF$23*100</f>
        <v>9.421467926121986</v>
      </c>
    </row>
    <row r="50" spans="1:32" ht="18" customHeight="1" x14ac:dyDescent="0.15">
      <c r="A50" s="18" t="s">
        <v>76</v>
      </c>
      <c r="B50" s="34">
        <f t="shared" si="31"/>
        <v>5.8486335695127484E-3</v>
      </c>
      <c r="C50" s="34">
        <f t="shared" si="31"/>
        <v>0.116685067224834</v>
      </c>
      <c r="D50" s="34">
        <f t="shared" si="31"/>
        <v>0.4360318737861047</v>
      </c>
      <c r="E50" s="34">
        <f t="shared" si="31"/>
        <v>0</v>
      </c>
      <c r="F50" s="34">
        <f t="shared" si="31"/>
        <v>0.22447707300595521</v>
      </c>
      <c r="G50" s="34">
        <f t="shared" si="31"/>
        <v>0</v>
      </c>
      <c r="H50" s="34">
        <f t="shared" si="31"/>
        <v>0.24195109768001374</v>
      </c>
      <c r="I50" s="34">
        <f t="shared" si="31"/>
        <v>0.23821406927178557</v>
      </c>
      <c r="J50" s="34">
        <f t="shared" si="31"/>
        <v>0.41445322638671339</v>
      </c>
      <c r="K50" s="34">
        <f t="shared" si="31"/>
        <v>0.1852741808671427</v>
      </c>
      <c r="L50" s="34">
        <f t="shared" si="31"/>
        <v>0</v>
      </c>
      <c r="M50" s="34">
        <f t="shared" si="21"/>
        <v>0</v>
      </c>
      <c r="N50" s="34">
        <f t="shared" si="21"/>
        <v>0.27072238245632846</v>
      </c>
      <c r="O50" s="34">
        <f t="shared" si="22"/>
        <v>1.0176490881355347E-5</v>
      </c>
      <c r="P50" s="34">
        <f t="shared" si="22"/>
        <v>0</v>
      </c>
      <c r="Q50" s="34">
        <f t="shared" si="23"/>
        <v>9.4360738082144425E-6</v>
      </c>
      <c r="R50" s="34">
        <f t="shared" si="23"/>
        <v>9.5840640782857023E-6</v>
      </c>
      <c r="S50" s="34">
        <f t="shared" si="24"/>
        <v>9.8568868737907456E-6</v>
      </c>
      <c r="T50" s="34">
        <f t="shared" si="24"/>
        <v>7.8518414059946929E-6</v>
      </c>
      <c r="U50" s="34">
        <f t="shared" si="25"/>
        <v>1.0398812122893578E-5</v>
      </c>
      <c r="V50" s="34">
        <f t="shared" si="25"/>
        <v>9.5355255061480787E-6</v>
      </c>
      <c r="W50" s="34">
        <f t="shared" si="26"/>
        <v>1.8632438776994618E-3</v>
      </c>
      <c r="X50" s="34">
        <f t="shared" si="26"/>
        <v>0.92805423691583422</v>
      </c>
      <c r="Y50" s="92">
        <f t="shared" ref="Y50:AB50" si="96">Y21/Y$23*100</f>
        <v>0.34757851163378817</v>
      </c>
      <c r="Z50" s="92">
        <f t="shared" si="96"/>
        <v>0</v>
      </c>
      <c r="AA50" s="92">
        <f t="shared" si="96"/>
        <v>0.1050130394197859</v>
      </c>
      <c r="AB50" s="92">
        <f t="shared" si="96"/>
        <v>0.35931364029200186</v>
      </c>
      <c r="AC50" s="92">
        <f t="shared" ref="AC50" si="97">AC21/AC$23*100</f>
        <v>0.22205991630183902</v>
      </c>
      <c r="AD50" s="92">
        <f t="shared" ref="AD50:AE50" si="98">AD21/AD$23*100</f>
        <v>4.3570668687778723E-2</v>
      </c>
      <c r="AE50" s="92">
        <f t="shared" si="98"/>
        <v>0</v>
      </c>
      <c r="AF50" s="92">
        <f t="shared" ref="AF50" si="99">AF21/AF$23*100</f>
        <v>0.2108396874213134</v>
      </c>
    </row>
    <row r="51" spans="1:32" ht="18" customHeight="1" x14ac:dyDescent="0.15">
      <c r="A51" s="18" t="s">
        <v>77</v>
      </c>
      <c r="B51" s="34">
        <f t="shared" si="31"/>
        <v>0</v>
      </c>
      <c r="C51" s="34">
        <f t="shared" si="31"/>
        <v>0</v>
      </c>
      <c r="D51" s="34">
        <f t="shared" si="31"/>
        <v>0</v>
      </c>
      <c r="E51" s="34">
        <f t="shared" si="31"/>
        <v>0</v>
      </c>
      <c r="F51" s="34">
        <f t="shared" si="31"/>
        <v>0</v>
      </c>
      <c r="G51" s="34">
        <f t="shared" si="31"/>
        <v>0</v>
      </c>
      <c r="H51" s="34">
        <f t="shared" si="31"/>
        <v>0</v>
      </c>
      <c r="I51" s="34">
        <f t="shared" si="31"/>
        <v>0</v>
      </c>
      <c r="J51" s="34">
        <f t="shared" si="31"/>
        <v>0</v>
      </c>
      <c r="K51" s="34">
        <f t="shared" si="31"/>
        <v>0</v>
      </c>
      <c r="L51" s="34">
        <f t="shared" si="31"/>
        <v>0</v>
      </c>
      <c r="M51" s="34">
        <f t="shared" si="21"/>
        <v>0</v>
      </c>
      <c r="N51" s="34">
        <f t="shared" si="21"/>
        <v>0</v>
      </c>
      <c r="O51" s="34">
        <f t="shared" si="22"/>
        <v>1.0176490881355347E-5</v>
      </c>
      <c r="P51" s="34">
        <f t="shared" si="22"/>
        <v>0</v>
      </c>
      <c r="Q51" s="34">
        <f t="shared" si="23"/>
        <v>9.4360738082144425E-6</v>
      </c>
      <c r="R51" s="34">
        <f t="shared" si="23"/>
        <v>9.5840640782857023E-6</v>
      </c>
      <c r="S51" s="34">
        <f t="shared" si="24"/>
        <v>9.8568868737907456E-6</v>
      </c>
      <c r="T51" s="34">
        <f t="shared" si="24"/>
        <v>7.8518414059946929E-6</v>
      </c>
      <c r="U51" s="34">
        <f t="shared" si="25"/>
        <v>1.0398812122893578E-5</v>
      </c>
      <c r="V51" s="34">
        <f t="shared" si="25"/>
        <v>9.5355255061480787E-6</v>
      </c>
      <c r="W51" s="34">
        <f t="shared" si="26"/>
        <v>0</v>
      </c>
      <c r="X51" s="34">
        <f t="shared" si="26"/>
        <v>9.6680373043152998E-6</v>
      </c>
      <c r="Y51" s="92">
        <f t="shared" ref="Y51:AB51" si="100">Y22/Y$23*100</f>
        <v>9.8940652329572505E-6</v>
      </c>
      <c r="Z51" s="92">
        <f t="shared" si="100"/>
        <v>1.0196713986557264E-5</v>
      </c>
      <c r="AA51" s="92">
        <f t="shared" si="100"/>
        <v>1.0024154201965056E-5</v>
      </c>
      <c r="AB51" s="92">
        <f t="shared" si="100"/>
        <v>8.8540150877729502E-6</v>
      </c>
      <c r="AC51" s="92">
        <f t="shared" ref="AC51" si="101">AC22/AC$23*100</f>
        <v>9.2091368266843205E-6</v>
      </c>
      <c r="AD51" s="92">
        <f t="shared" ref="AD51:AE51" si="102">AD22/AD$23*100</f>
        <v>7.6480022270982482E-6</v>
      </c>
      <c r="AE51" s="92">
        <f t="shared" si="102"/>
        <v>9.8334566448796605E-6</v>
      </c>
      <c r="AF51" s="92">
        <f t="shared" ref="AF51" si="103">AF22/AF$23*100</f>
        <v>9.5161440432078628E-6</v>
      </c>
    </row>
    <row r="52" spans="1:32" ht="18" customHeight="1" x14ac:dyDescent="0.15">
      <c r="A52" s="18" t="s">
        <v>59</v>
      </c>
      <c r="B52" s="34">
        <f t="shared" ref="B52:L52" si="104">SUM(B33:B51)-B34-B37-B38-B42-B48-B49</f>
        <v>99.999999999999986</v>
      </c>
      <c r="C52" s="25">
        <f t="shared" si="104"/>
        <v>100</v>
      </c>
      <c r="D52" s="25">
        <f t="shared" si="104"/>
        <v>99.999999999999957</v>
      </c>
      <c r="E52" s="25">
        <f t="shared" si="104"/>
        <v>100.00000000000001</v>
      </c>
      <c r="F52" s="25">
        <f t="shared" si="104"/>
        <v>100.00000000000004</v>
      </c>
      <c r="G52" s="25">
        <f t="shared" si="104"/>
        <v>99.999999999999986</v>
      </c>
      <c r="H52" s="25">
        <f t="shared" si="104"/>
        <v>100.00000000000001</v>
      </c>
      <c r="I52" s="25">
        <f t="shared" si="104"/>
        <v>99.999999999999957</v>
      </c>
      <c r="J52" s="26">
        <f t="shared" si="104"/>
        <v>100.00000000000003</v>
      </c>
      <c r="K52" s="35">
        <f t="shared" si="104"/>
        <v>99.999999999999972</v>
      </c>
      <c r="L52" s="36">
        <f t="shared" si="104"/>
        <v>99.999999999999972</v>
      </c>
      <c r="M52" s="36">
        <f t="shared" ref="M52:U52" si="105">SUM(M33:M51)-M34-M37-M38-M42-M48-M49</f>
        <v>99.999999999999972</v>
      </c>
      <c r="N52" s="36">
        <f t="shared" si="105"/>
        <v>99.999999999999957</v>
      </c>
      <c r="O52" s="36">
        <f t="shared" si="105"/>
        <v>100.00000000000001</v>
      </c>
      <c r="P52" s="36">
        <f t="shared" si="105"/>
        <v>100.00000000000003</v>
      </c>
      <c r="Q52" s="36">
        <f t="shared" si="105"/>
        <v>100</v>
      </c>
      <c r="R52" s="36">
        <f t="shared" si="105"/>
        <v>99.999999999999986</v>
      </c>
      <c r="S52" s="36">
        <f t="shared" si="105"/>
        <v>100.00000000000001</v>
      </c>
      <c r="T52" s="36">
        <f t="shared" si="105"/>
        <v>100.00000000000003</v>
      </c>
      <c r="U52" s="36">
        <f t="shared" si="105"/>
        <v>99.999999999999986</v>
      </c>
      <c r="V52" s="36">
        <f>SUM(V33:V51)-V34-V37-V38-V42-V48-V49</f>
        <v>100</v>
      </c>
      <c r="W52" s="36">
        <f>SUM(W33:W51)-W34-W37-W38-W42-W48-W49</f>
        <v>99.999999999999986</v>
      </c>
      <c r="X52" s="36">
        <f>SUM(X33:X51)-X34-X37-X38-X42-X48-X49</f>
        <v>100.00000000000003</v>
      </c>
      <c r="Y52" s="93">
        <f t="shared" ref="Y52:AB52" si="106">SUM(Y33:Y51)-Y34-Y37-Y38-Y42-Y48-Y49</f>
        <v>100.00000000000004</v>
      </c>
      <c r="Z52" s="93">
        <f t="shared" si="106"/>
        <v>99.999999999999986</v>
      </c>
      <c r="AA52" s="93">
        <f t="shared" si="106"/>
        <v>100</v>
      </c>
      <c r="AB52" s="93">
        <f t="shared" si="106"/>
        <v>99.999999999999986</v>
      </c>
      <c r="AC52" s="93">
        <f t="shared" ref="AC52" si="107">SUM(AC33:AC51)-AC34-AC37-AC38-AC42-AC48-AC49</f>
        <v>100</v>
      </c>
      <c r="AD52" s="93">
        <f t="shared" ref="AD52:AE52" si="108">SUM(AD33:AD51)-AD34-AD37-AD38-AD42-AD48-AD49</f>
        <v>100.00000000000001</v>
      </c>
      <c r="AE52" s="93">
        <f t="shared" si="108"/>
        <v>100.00000000000001</v>
      </c>
      <c r="AF52" s="93">
        <f t="shared" ref="AF52" si="109">SUM(AF33:AF51)-AF34-AF37-AF38-AF42-AF48-AF49</f>
        <v>100.00000000000004</v>
      </c>
    </row>
    <row r="53" spans="1:32" ht="18" customHeight="1" x14ac:dyDescent="0.15">
      <c r="A53" s="18" t="s">
        <v>78</v>
      </c>
      <c r="B53" s="34">
        <f t="shared" ref="B53:G53" si="110">SUM(B33:B36)-B34</f>
        <v>34.409297493749861</v>
      </c>
      <c r="C53" s="25">
        <f t="shared" si="110"/>
        <v>28.120019418008031</v>
      </c>
      <c r="D53" s="25">
        <f t="shared" si="110"/>
        <v>31.640731777828144</v>
      </c>
      <c r="E53" s="25">
        <f t="shared" si="110"/>
        <v>32.494949453869317</v>
      </c>
      <c r="F53" s="25">
        <f t="shared" si="110"/>
        <v>34.902586405317734</v>
      </c>
      <c r="G53" s="25">
        <f t="shared" si="110"/>
        <v>37.273149034810231</v>
      </c>
      <c r="H53" s="25">
        <f t="shared" ref="H53:M53" si="111">SUM(H33:H36)-H34</f>
        <v>35.892966977577615</v>
      </c>
      <c r="I53" s="25">
        <f t="shared" si="111"/>
        <v>38.730615664325697</v>
      </c>
      <c r="J53" s="26">
        <f t="shared" si="111"/>
        <v>39.165391464513299</v>
      </c>
      <c r="K53" s="35">
        <f t="shared" si="111"/>
        <v>39.136421771765406</v>
      </c>
      <c r="L53" s="36">
        <f t="shared" si="111"/>
        <v>36.904984583322651</v>
      </c>
      <c r="M53" s="36">
        <f t="shared" si="111"/>
        <v>36.682433088144322</v>
      </c>
      <c r="N53" s="36">
        <f t="shared" ref="N53:S53" si="112">SUM(N33:N36)-N34</f>
        <v>33.662458994708714</v>
      </c>
      <c r="O53" s="36">
        <f t="shared" si="112"/>
        <v>33.753313719843234</v>
      </c>
      <c r="P53" s="36">
        <f t="shared" si="112"/>
        <v>36.665267037395324</v>
      </c>
      <c r="Q53" s="36">
        <f t="shared" si="112"/>
        <v>33.336356022309893</v>
      </c>
      <c r="R53" s="36">
        <f t="shared" si="112"/>
        <v>34.159933302581265</v>
      </c>
      <c r="S53" s="36">
        <f t="shared" si="112"/>
        <v>37.391469514965266</v>
      </c>
      <c r="T53" s="36">
        <f>SUM(T33:T36)-T34</f>
        <v>33.624136748926226</v>
      </c>
      <c r="U53" s="36">
        <f>SUM(U33:U36)-U34</f>
        <v>38.188514449617394</v>
      </c>
      <c r="V53" s="36">
        <f>SUM(V33:V36)-V34</f>
        <v>34.317679274315999</v>
      </c>
      <c r="W53" s="36">
        <f>SUM(W33:W36)-W34</f>
        <v>41.057445701884959</v>
      </c>
      <c r="X53" s="36">
        <f>SUM(X33:X36)-X34</f>
        <v>41.093238455082449</v>
      </c>
      <c r="Y53" s="93">
        <f t="shared" ref="Y53:AB53" si="113">SUM(Y33:Y36)-Y34</f>
        <v>42.577061658528301</v>
      </c>
      <c r="Z53" s="93">
        <f t="shared" si="113"/>
        <v>43.329049693787582</v>
      </c>
      <c r="AA53" s="93">
        <f t="shared" si="113"/>
        <v>44.18624116671532</v>
      </c>
      <c r="AB53" s="93">
        <f t="shared" si="113"/>
        <v>39.108954942005752</v>
      </c>
      <c r="AC53" s="93">
        <f t="shared" ref="AC53" si="114">SUM(AC33:AC36)-AC34</f>
        <v>40.482214348000944</v>
      </c>
      <c r="AD53" s="93">
        <f t="shared" ref="AD53:AE53" si="115">SUM(AD33:AD36)-AD34</f>
        <v>33.703736278528005</v>
      </c>
      <c r="AE53" s="93">
        <f t="shared" si="115"/>
        <v>44.75738109089221</v>
      </c>
      <c r="AF53" s="93">
        <f t="shared" ref="AF53" si="116">SUM(AF33:AF36)-AF34</f>
        <v>45.178141264874455</v>
      </c>
    </row>
    <row r="54" spans="1:32" ht="18" customHeight="1" x14ac:dyDescent="0.15">
      <c r="A54" s="18" t="s">
        <v>79</v>
      </c>
      <c r="B54" s="34">
        <f t="shared" ref="B54:L54" si="117">+B47+B50+B51</f>
        <v>37.316431941506075</v>
      </c>
      <c r="C54" s="25">
        <f t="shared" si="117"/>
        <v>36.265305848992654</v>
      </c>
      <c r="D54" s="25">
        <f t="shared" si="117"/>
        <v>39.471986926915868</v>
      </c>
      <c r="E54" s="25">
        <f t="shared" si="117"/>
        <v>31.065460246800143</v>
      </c>
      <c r="F54" s="25">
        <f t="shared" si="117"/>
        <v>23.708035338995504</v>
      </c>
      <c r="G54" s="25">
        <f t="shared" si="117"/>
        <v>20.260138400001761</v>
      </c>
      <c r="H54" s="25">
        <f t="shared" si="117"/>
        <v>28.060486263799206</v>
      </c>
      <c r="I54" s="25">
        <f t="shared" si="117"/>
        <v>24.922882810391275</v>
      </c>
      <c r="J54" s="26">
        <f t="shared" si="117"/>
        <v>27.326980872468759</v>
      </c>
      <c r="K54" s="35">
        <f t="shared" si="117"/>
        <v>27.803433861534625</v>
      </c>
      <c r="L54" s="36">
        <f t="shared" si="117"/>
        <v>31.523517906406678</v>
      </c>
      <c r="M54" s="36">
        <f t="shared" ref="M54:R54" si="118">+M47+M50+M51</f>
        <v>26.859097036621055</v>
      </c>
      <c r="N54" s="36">
        <f t="shared" si="118"/>
        <v>33.284165969919137</v>
      </c>
      <c r="O54" s="36">
        <f t="shared" si="118"/>
        <v>32.184220943828826</v>
      </c>
      <c r="P54" s="36">
        <f t="shared" si="118"/>
        <v>25.504693173850491</v>
      </c>
      <c r="Q54" s="36">
        <f t="shared" si="118"/>
        <v>20.596354203034867</v>
      </c>
      <c r="R54" s="36">
        <f t="shared" si="118"/>
        <v>17.474901971796591</v>
      </c>
      <c r="S54" s="36">
        <f t="shared" ref="S54:X54" si="119">+S47+S50+S51</f>
        <v>17.494081678698802</v>
      </c>
      <c r="T54" s="36">
        <f t="shared" si="119"/>
        <v>36.608990703890875</v>
      </c>
      <c r="U54" s="36">
        <f t="shared" si="119"/>
        <v>18.702773144818121</v>
      </c>
      <c r="V54" s="36">
        <f t="shared" si="119"/>
        <v>18.937935076230332</v>
      </c>
      <c r="W54" s="36">
        <f t="shared" si="119"/>
        <v>17.381335278280954</v>
      </c>
      <c r="X54" s="36">
        <f t="shared" si="119"/>
        <v>17.947667107432487</v>
      </c>
      <c r="Y54" s="93">
        <f t="shared" ref="Y54:AB54" si="120">+Y47+Y50+Y51</f>
        <v>14.282033693447625</v>
      </c>
      <c r="Z54" s="93">
        <f t="shared" si="120"/>
        <v>13.265751552373228</v>
      </c>
      <c r="AA54" s="93">
        <f t="shared" si="120"/>
        <v>11.588704141499356</v>
      </c>
      <c r="AB54" s="93">
        <f t="shared" si="120"/>
        <v>5.1587653288456465</v>
      </c>
      <c r="AC54" s="93">
        <f t="shared" ref="AC54" si="121">+AC47+AC50+AC51</f>
        <v>13.759260823107125</v>
      </c>
      <c r="AD54" s="93">
        <f t="shared" ref="AD54:AE54" si="122">+AD47+AD50+AD51</f>
        <v>13.904129232882433</v>
      </c>
      <c r="AE54" s="93">
        <f t="shared" si="122"/>
        <v>10.204158293478333</v>
      </c>
      <c r="AF54" s="93">
        <f t="shared" ref="AF54" si="123">+AF47+AF50+AF51</f>
        <v>12.492889061363712</v>
      </c>
    </row>
    <row r="55" spans="1:32" ht="18" customHeight="1" x14ac:dyDescent="0.15"/>
    <row r="56" spans="1:32" ht="18" customHeight="1" x14ac:dyDescent="0.15"/>
    <row r="57" spans="1:32" ht="18" customHeight="1" x14ac:dyDescent="0.15"/>
    <row r="58" spans="1:32" ht="18" customHeight="1" x14ac:dyDescent="0.15"/>
    <row r="59" spans="1:32" ht="18" customHeight="1" x14ac:dyDescent="0.15"/>
    <row r="60" spans="1:32" ht="18" customHeight="1" x14ac:dyDescent="0.15"/>
    <row r="61" spans="1:32" ht="18" customHeight="1" x14ac:dyDescent="0.15"/>
    <row r="62" spans="1:32" ht="18" customHeight="1" x14ac:dyDescent="0.15"/>
    <row r="63" spans="1:32" ht="18" customHeight="1" x14ac:dyDescent="0.15"/>
    <row r="64" spans="1:32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</sheetData>
  <phoneticPr fontId="2"/>
  <pageMargins left="0.78740157480314965" right="0.78740157480314965" top="0.78740157480314965" bottom="0.78740157480314965" header="0.51181102362204722" footer="0.51181102362204722"/>
  <pageSetup paperSize="9" firstPageNumber="6" orientation="landscape" useFirstPageNumber="1" r:id="rId1"/>
  <headerFooter alignWithMargins="0">
    <oddFooter>&amp;C-&amp;P--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381"/>
  <sheetViews>
    <sheetView view="pageBreakPreview" zoomScaleNormal="100" zoomScaleSheetLayoutView="100" workbookViewId="0">
      <pane xSplit="1" ySplit="3" topLeftCell="T31" activePane="bottomRight" state="frozen"/>
      <selection pane="topRight" activeCell="B1" sqref="B1"/>
      <selection pane="bottomLeft" activeCell="A2" sqref="A2"/>
      <selection pane="bottomRight" activeCell="AE30" sqref="AE30:AF31"/>
    </sheetView>
  </sheetViews>
  <sheetFormatPr defaultColWidth="9" defaultRowHeight="12" x14ac:dyDescent="0.15"/>
  <cols>
    <col min="1" max="1" width="24.77734375" style="21" customWidth="1"/>
    <col min="2" max="2" width="9.77734375" style="21" hidden="1" customWidth="1"/>
    <col min="3" max="9" width="9.77734375" style="21" customWidth="1"/>
    <col min="10" max="11" width="9.77734375" style="24" customWidth="1"/>
    <col min="12" max="24" width="9.77734375" style="21" customWidth="1"/>
    <col min="25" max="32" width="9.77734375" style="17" customWidth="1"/>
    <col min="33" max="33" width="9.77734375" style="21" customWidth="1"/>
    <col min="34" max="16384" width="9" style="21"/>
  </cols>
  <sheetData>
    <row r="1" spans="1:32" ht="15" customHeight="1" x14ac:dyDescent="0.2">
      <c r="A1" s="37" t="s">
        <v>101</v>
      </c>
      <c r="K1" s="38" t="s">
        <v>181</v>
      </c>
      <c r="U1" s="33" t="str">
        <f>財政指標!$L$1</f>
        <v>上三川町</v>
      </c>
      <c r="V1" s="17"/>
      <c r="W1" s="38"/>
      <c r="AE1" s="33" t="str">
        <f>財政指標!$L$1</f>
        <v>上三川町</v>
      </c>
    </row>
    <row r="2" spans="1:32" ht="15" customHeight="1" x14ac:dyDescent="0.15">
      <c r="K2" s="21"/>
      <c r="L2" s="21" t="s">
        <v>169</v>
      </c>
      <c r="U2" s="17"/>
      <c r="V2" s="17" t="s">
        <v>169</v>
      </c>
      <c r="AF2" s="17" t="s">
        <v>169</v>
      </c>
    </row>
    <row r="3" spans="1:32" s="75" customFormat="1" ht="18" customHeight="1" x14ac:dyDescent="0.2">
      <c r="A3" s="74"/>
      <c r="B3" s="74" t="s">
        <v>10</v>
      </c>
      <c r="C3" s="74" t="s">
        <v>85</v>
      </c>
      <c r="D3" s="74" t="s">
        <v>86</v>
      </c>
      <c r="E3" s="74" t="s">
        <v>87</v>
      </c>
      <c r="F3" s="74" t="s">
        <v>88</v>
      </c>
      <c r="G3" s="74" t="s">
        <v>89</v>
      </c>
      <c r="H3" s="74" t="s">
        <v>90</v>
      </c>
      <c r="I3" s="74" t="s">
        <v>91</v>
      </c>
      <c r="J3" s="53" t="s">
        <v>165</v>
      </c>
      <c r="K3" s="53" t="s">
        <v>166</v>
      </c>
      <c r="L3" s="52" t="s">
        <v>83</v>
      </c>
      <c r="M3" s="52" t="s">
        <v>174</v>
      </c>
      <c r="N3" s="52" t="s">
        <v>182</v>
      </c>
      <c r="O3" s="47" t="s">
        <v>183</v>
      </c>
      <c r="P3" s="47" t="s">
        <v>184</v>
      </c>
      <c r="Q3" s="47" t="s">
        <v>188</v>
      </c>
      <c r="R3" s="47" t="s">
        <v>198</v>
      </c>
      <c r="S3" s="47" t="s">
        <v>199</v>
      </c>
      <c r="T3" s="47" t="s">
        <v>200</v>
      </c>
      <c r="U3" s="47" t="s">
        <v>207</v>
      </c>
      <c r="V3" s="47" t="s">
        <v>208</v>
      </c>
      <c r="W3" s="47" t="s">
        <v>210</v>
      </c>
      <c r="X3" s="47" t="s">
        <v>209</v>
      </c>
      <c r="Y3" s="47" t="s">
        <v>219</v>
      </c>
      <c r="Z3" s="47" t="s">
        <v>214</v>
      </c>
      <c r="AA3" s="47" t="s">
        <v>216</v>
      </c>
      <c r="AB3" s="47" t="s">
        <v>220</v>
      </c>
      <c r="AC3" s="47" t="s">
        <v>225</v>
      </c>
      <c r="AD3" s="47" t="s">
        <v>228</v>
      </c>
      <c r="AE3" s="47" t="str">
        <f>財政指標!AF3</f>
        <v>１８(H30)</v>
      </c>
      <c r="AF3" s="47" t="str">
        <f>財政指標!AG3</f>
        <v>１９(R１)</v>
      </c>
    </row>
    <row r="4" spans="1:32" ht="18" customHeight="1" x14ac:dyDescent="0.15">
      <c r="A4" s="23" t="s">
        <v>93</v>
      </c>
      <c r="B4" s="18">
        <v>123348</v>
      </c>
      <c r="C4" s="20">
        <v>130171</v>
      </c>
      <c r="D4" s="20">
        <v>134700</v>
      </c>
      <c r="E4" s="20">
        <v>140046</v>
      </c>
      <c r="F4" s="20">
        <v>134675</v>
      </c>
      <c r="G4" s="20">
        <v>131363</v>
      </c>
      <c r="H4" s="20">
        <v>134950</v>
      </c>
      <c r="I4" s="20">
        <v>131459</v>
      </c>
      <c r="J4" s="22">
        <v>138812</v>
      </c>
      <c r="K4" s="15">
        <v>145014</v>
      </c>
      <c r="L4" s="67">
        <v>136721</v>
      </c>
      <c r="M4" s="67">
        <v>135225</v>
      </c>
      <c r="N4" s="67">
        <v>134878</v>
      </c>
      <c r="O4" s="67">
        <v>133110</v>
      </c>
      <c r="P4" s="67">
        <v>134939</v>
      </c>
      <c r="Q4" s="67">
        <v>126838</v>
      </c>
      <c r="R4" s="67">
        <v>126206</v>
      </c>
      <c r="S4" s="67">
        <v>122841</v>
      </c>
      <c r="T4" s="67">
        <v>123170</v>
      </c>
      <c r="U4" s="67">
        <v>109471</v>
      </c>
      <c r="V4" s="67">
        <v>111038</v>
      </c>
      <c r="W4" s="67">
        <v>107111</v>
      </c>
      <c r="X4" s="67">
        <v>137902</v>
      </c>
      <c r="Y4" s="94">
        <v>127762</v>
      </c>
      <c r="Z4" s="94">
        <v>124257</v>
      </c>
      <c r="AA4" s="94">
        <v>126852</v>
      </c>
      <c r="AB4" s="94">
        <v>129034</v>
      </c>
      <c r="AC4" s="94">
        <v>116566</v>
      </c>
      <c r="AD4" s="94">
        <v>118354</v>
      </c>
      <c r="AE4" s="94">
        <v>117565</v>
      </c>
      <c r="AF4" s="94">
        <v>116694</v>
      </c>
    </row>
    <row r="5" spans="1:32" ht="18" customHeight="1" x14ac:dyDescent="0.15">
      <c r="A5" s="23" t="s">
        <v>92</v>
      </c>
      <c r="B5" s="18">
        <v>757496</v>
      </c>
      <c r="C5" s="20">
        <v>1718010</v>
      </c>
      <c r="D5" s="20">
        <v>872664</v>
      </c>
      <c r="E5" s="20">
        <v>1200170</v>
      </c>
      <c r="F5" s="20">
        <v>1557555</v>
      </c>
      <c r="G5" s="20">
        <v>1265848</v>
      </c>
      <c r="H5" s="20">
        <v>997940</v>
      </c>
      <c r="I5" s="20">
        <v>829494</v>
      </c>
      <c r="J5" s="22">
        <v>894782</v>
      </c>
      <c r="K5" s="15">
        <v>999035</v>
      </c>
      <c r="L5" s="67">
        <v>1262533</v>
      </c>
      <c r="M5" s="67">
        <v>1110303</v>
      </c>
      <c r="N5" s="67">
        <v>1249087</v>
      </c>
      <c r="O5" s="67">
        <v>1211164</v>
      </c>
      <c r="P5" s="67">
        <v>1027252</v>
      </c>
      <c r="Q5" s="67">
        <v>2423106</v>
      </c>
      <c r="R5" s="67">
        <v>2187285</v>
      </c>
      <c r="S5" s="67">
        <v>2016315</v>
      </c>
      <c r="T5" s="67">
        <v>1053747</v>
      </c>
      <c r="U5" s="67">
        <v>1158030</v>
      </c>
      <c r="V5" s="67">
        <v>1533787</v>
      </c>
      <c r="W5" s="67">
        <v>1157727</v>
      </c>
      <c r="X5" s="67">
        <v>965967</v>
      </c>
      <c r="Y5" s="94">
        <v>1078128</v>
      </c>
      <c r="Z5" s="94">
        <v>969063</v>
      </c>
      <c r="AA5" s="94">
        <v>997338</v>
      </c>
      <c r="AB5" s="94">
        <v>2648477</v>
      </c>
      <c r="AC5" s="94">
        <v>1714712</v>
      </c>
      <c r="AD5" s="94">
        <v>3482450</v>
      </c>
      <c r="AE5" s="94">
        <v>1234960</v>
      </c>
      <c r="AF5" s="94">
        <v>1117435</v>
      </c>
    </row>
    <row r="6" spans="1:32" ht="18" customHeight="1" x14ac:dyDescent="0.15">
      <c r="A6" s="23" t="s">
        <v>94</v>
      </c>
      <c r="B6" s="18">
        <v>685776</v>
      </c>
      <c r="C6" s="20">
        <v>719553</v>
      </c>
      <c r="D6" s="20">
        <v>926639</v>
      </c>
      <c r="E6" s="20">
        <v>945379</v>
      </c>
      <c r="F6" s="20">
        <v>1068379</v>
      </c>
      <c r="G6" s="20">
        <v>1194759</v>
      </c>
      <c r="H6" s="20">
        <v>1191082</v>
      </c>
      <c r="I6" s="20">
        <v>1298911</v>
      </c>
      <c r="J6" s="22">
        <v>1259686</v>
      </c>
      <c r="K6" s="24">
        <v>1402183</v>
      </c>
      <c r="L6" s="67">
        <v>1730951</v>
      </c>
      <c r="M6" s="67">
        <v>1460355</v>
      </c>
      <c r="N6" s="67">
        <v>1498758</v>
      </c>
      <c r="O6" s="67">
        <v>1878971</v>
      </c>
      <c r="P6" s="67">
        <v>1852437</v>
      </c>
      <c r="Q6" s="67">
        <v>1992241</v>
      </c>
      <c r="R6" s="67">
        <v>1916127</v>
      </c>
      <c r="S6" s="67">
        <v>2117782</v>
      </c>
      <c r="T6" s="67">
        <v>2769247</v>
      </c>
      <c r="U6" s="67">
        <v>2315475</v>
      </c>
      <c r="V6" s="67">
        <v>2701947</v>
      </c>
      <c r="W6" s="67">
        <v>3035502</v>
      </c>
      <c r="X6" s="67">
        <v>3166093</v>
      </c>
      <c r="Y6" s="94">
        <v>2972796</v>
      </c>
      <c r="Z6" s="94">
        <v>2875775</v>
      </c>
      <c r="AA6" s="94">
        <v>3171936</v>
      </c>
      <c r="AB6" s="94">
        <v>3203952</v>
      </c>
      <c r="AC6" s="94">
        <v>3393749</v>
      </c>
      <c r="AD6" s="94">
        <v>3755983</v>
      </c>
      <c r="AE6" s="94">
        <v>3431818</v>
      </c>
      <c r="AF6" s="94">
        <v>3550537</v>
      </c>
    </row>
    <row r="7" spans="1:32" ht="18" customHeight="1" x14ac:dyDescent="0.15">
      <c r="A7" s="23" t="s">
        <v>103</v>
      </c>
      <c r="B7" s="18">
        <v>465593</v>
      </c>
      <c r="C7" s="20">
        <v>463478</v>
      </c>
      <c r="D7" s="20">
        <v>496527</v>
      </c>
      <c r="E7" s="20">
        <v>534704</v>
      </c>
      <c r="F7" s="20">
        <v>638886</v>
      </c>
      <c r="G7" s="20">
        <v>751225</v>
      </c>
      <c r="H7" s="20">
        <v>818726</v>
      </c>
      <c r="I7" s="20">
        <v>1111229</v>
      </c>
      <c r="J7" s="22">
        <v>767880</v>
      </c>
      <c r="K7" s="15">
        <v>1051471</v>
      </c>
      <c r="L7" s="67">
        <v>1415491</v>
      </c>
      <c r="M7" s="67">
        <v>1102416</v>
      </c>
      <c r="N7" s="67">
        <v>753100</v>
      </c>
      <c r="O7" s="67">
        <v>1029871</v>
      </c>
      <c r="P7" s="67">
        <v>1008073</v>
      </c>
      <c r="Q7" s="67">
        <v>816117</v>
      </c>
      <c r="R7" s="67">
        <v>772727</v>
      </c>
      <c r="S7" s="67">
        <v>908950</v>
      </c>
      <c r="T7" s="67">
        <v>3075011</v>
      </c>
      <c r="U7" s="67">
        <v>1013382</v>
      </c>
      <c r="V7" s="67">
        <v>964659</v>
      </c>
      <c r="W7" s="67">
        <v>824915</v>
      </c>
      <c r="X7" s="67">
        <v>1011817</v>
      </c>
      <c r="Y7" s="94">
        <v>983816</v>
      </c>
      <c r="Z7" s="94">
        <v>1002029</v>
      </c>
      <c r="AA7" s="94">
        <v>1004519</v>
      </c>
      <c r="AB7" s="94">
        <v>955799</v>
      </c>
      <c r="AC7" s="94">
        <v>938519</v>
      </c>
      <c r="AD7" s="94">
        <v>961715</v>
      </c>
      <c r="AE7" s="94">
        <v>1099006</v>
      </c>
      <c r="AF7" s="94">
        <v>962349</v>
      </c>
    </row>
    <row r="8" spans="1:32" ht="18" customHeight="1" x14ac:dyDescent="0.15">
      <c r="A8" s="23" t="s">
        <v>104</v>
      </c>
      <c r="B8" s="18">
        <v>42410</v>
      </c>
      <c r="C8" s="20">
        <v>2215</v>
      </c>
      <c r="D8" s="20">
        <v>1587</v>
      </c>
      <c r="E8" s="20">
        <v>3960</v>
      </c>
      <c r="F8" s="20">
        <v>1219</v>
      </c>
      <c r="G8" s="20">
        <v>1224</v>
      </c>
      <c r="H8" s="20">
        <v>1877</v>
      </c>
      <c r="I8" s="20">
        <v>1080</v>
      </c>
      <c r="J8" s="22">
        <v>1161</v>
      </c>
      <c r="K8" s="15">
        <v>1082</v>
      </c>
      <c r="L8" s="67">
        <v>1194</v>
      </c>
      <c r="M8" s="67">
        <v>637</v>
      </c>
      <c r="N8" s="67">
        <v>442</v>
      </c>
      <c r="O8" s="67">
        <v>441</v>
      </c>
      <c r="P8" s="67">
        <v>441</v>
      </c>
      <c r="Q8" s="67">
        <v>436</v>
      </c>
      <c r="R8" s="67">
        <v>433</v>
      </c>
      <c r="S8" s="67">
        <v>363</v>
      </c>
      <c r="T8" s="67">
        <v>389</v>
      </c>
      <c r="U8" s="67">
        <v>284</v>
      </c>
      <c r="V8" s="67">
        <v>34</v>
      </c>
      <c r="W8" s="67">
        <v>33</v>
      </c>
      <c r="X8" s="67">
        <v>54</v>
      </c>
      <c r="Y8" s="94">
        <v>123</v>
      </c>
      <c r="Z8" s="94">
        <v>113</v>
      </c>
      <c r="AA8" s="94">
        <v>113</v>
      </c>
      <c r="AB8" s="94">
        <v>113</v>
      </c>
      <c r="AC8" s="94">
        <v>79</v>
      </c>
      <c r="AD8" s="94">
        <v>100</v>
      </c>
      <c r="AE8" s="94">
        <v>100</v>
      </c>
      <c r="AF8" s="94">
        <v>18</v>
      </c>
    </row>
    <row r="9" spans="1:32" ht="18" customHeight="1" x14ac:dyDescent="0.15">
      <c r="A9" s="23" t="s">
        <v>105</v>
      </c>
      <c r="B9" s="18">
        <v>656695</v>
      </c>
      <c r="C9" s="20">
        <v>791295</v>
      </c>
      <c r="D9" s="20">
        <v>561643</v>
      </c>
      <c r="E9" s="20">
        <v>568945</v>
      </c>
      <c r="F9" s="20">
        <v>560340</v>
      </c>
      <c r="G9" s="20">
        <v>587158</v>
      </c>
      <c r="H9" s="20">
        <v>1096089</v>
      </c>
      <c r="I9" s="20">
        <v>758200</v>
      </c>
      <c r="J9" s="22">
        <v>632774</v>
      </c>
      <c r="K9" s="15">
        <v>680792</v>
      </c>
      <c r="L9" s="67">
        <v>483952</v>
      </c>
      <c r="M9" s="67">
        <v>553055</v>
      </c>
      <c r="N9" s="67">
        <v>504197</v>
      </c>
      <c r="O9" s="67">
        <v>443325</v>
      </c>
      <c r="P9" s="67">
        <v>603145</v>
      </c>
      <c r="Q9" s="67">
        <v>403511</v>
      </c>
      <c r="R9" s="67">
        <v>434845</v>
      </c>
      <c r="S9" s="67">
        <v>467318</v>
      </c>
      <c r="T9" s="67">
        <v>526484</v>
      </c>
      <c r="U9" s="67">
        <v>461558</v>
      </c>
      <c r="V9" s="67">
        <v>508634</v>
      </c>
      <c r="W9" s="67">
        <v>352788</v>
      </c>
      <c r="X9" s="67">
        <v>478267</v>
      </c>
      <c r="Y9" s="94">
        <v>512978</v>
      </c>
      <c r="Z9" s="94">
        <v>434163</v>
      </c>
      <c r="AA9" s="94">
        <v>638478</v>
      </c>
      <c r="AB9" s="94">
        <v>617394</v>
      </c>
      <c r="AC9" s="94">
        <v>462821</v>
      </c>
      <c r="AD9" s="94">
        <v>536392</v>
      </c>
      <c r="AE9" s="94">
        <v>576668</v>
      </c>
      <c r="AF9" s="94">
        <v>518944</v>
      </c>
    </row>
    <row r="10" spans="1:32" ht="18" customHeight="1" x14ac:dyDescent="0.15">
      <c r="A10" s="23" t="s">
        <v>106</v>
      </c>
      <c r="B10" s="18">
        <v>122842</v>
      </c>
      <c r="C10" s="20">
        <v>115189</v>
      </c>
      <c r="D10" s="20">
        <v>96363</v>
      </c>
      <c r="E10" s="20">
        <v>198602</v>
      </c>
      <c r="F10" s="20">
        <v>124572</v>
      </c>
      <c r="G10" s="20">
        <v>97166</v>
      </c>
      <c r="H10" s="20">
        <v>106452</v>
      </c>
      <c r="I10" s="20">
        <v>119310</v>
      </c>
      <c r="J10" s="22">
        <v>163371</v>
      </c>
      <c r="K10" s="15">
        <v>155947</v>
      </c>
      <c r="L10" s="67">
        <v>117834</v>
      </c>
      <c r="M10" s="67">
        <v>124153</v>
      </c>
      <c r="N10" s="67">
        <v>129743</v>
      </c>
      <c r="O10" s="67">
        <v>126149</v>
      </c>
      <c r="P10" s="67">
        <v>169516</v>
      </c>
      <c r="Q10" s="67">
        <v>86732</v>
      </c>
      <c r="R10" s="67">
        <v>79995</v>
      </c>
      <c r="S10" s="67">
        <v>74620</v>
      </c>
      <c r="T10" s="67">
        <v>72311</v>
      </c>
      <c r="U10" s="67">
        <v>105842</v>
      </c>
      <c r="V10" s="67">
        <v>168596</v>
      </c>
      <c r="W10" s="67">
        <v>91544</v>
      </c>
      <c r="X10" s="67">
        <v>65959</v>
      </c>
      <c r="Y10" s="94">
        <v>67908</v>
      </c>
      <c r="Z10" s="94">
        <v>67603</v>
      </c>
      <c r="AA10" s="94">
        <v>67064</v>
      </c>
      <c r="AB10" s="94">
        <v>82633</v>
      </c>
      <c r="AC10" s="94">
        <v>64982</v>
      </c>
      <c r="AD10" s="94">
        <v>70952</v>
      </c>
      <c r="AE10" s="94">
        <v>66798</v>
      </c>
      <c r="AF10" s="94">
        <v>107907</v>
      </c>
    </row>
    <row r="11" spans="1:32" ht="18" customHeight="1" x14ac:dyDescent="0.15">
      <c r="A11" s="23" t="s">
        <v>107</v>
      </c>
      <c r="B11" s="18">
        <v>1864007</v>
      </c>
      <c r="C11" s="20">
        <v>2222518</v>
      </c>
      <c r="D11" s="20">
        <v>2115040</v>
      </c>
      <c r="E11" s="20">
        <v>2128728</v>
      </c>
      <c r="F11" s="20">
        <v>1636817</v>
      </c>
      <c r="G11" s="20">
        <v>1302161</v>
      </c>
      <c r="H11" s="20">
        <v>1543868</v>
      </c>
      <c r="I11" s="20">
        <v>1605757</v>
      </c>
      <c r="J11" s="22">
        <v>1767363</v>
      </c>
      <c r="K11" s="22">
        <v>1731539</v>
      </c>
      <c r="L11" s="67">
        <v>1844293</v>
      </c>
      <c r="M11" s="67">
        <v>1700417</v>
      </c>
      <c r="N11" s="67">
        <v>1410777</v>
      </c>
      <c r="O11" s="67">
        <v>1440010</v>
      </c>
      <c r="P11" s="67">
        <v>1659713</v>
      </c>
      <c r="Q11" s="67">
        <v>1752685</v>
      </c>
      <c r="R11" s="67">
        <v>1400999</v>
      </c>
      <c r="S11" s="67">
        <v>1335644</v>
      </c>
      <c r="T11" s="67">
        <v>1588009</v>
      </c>
      <c r="U11" s="67">
        <v>1572348</v>
      </c>
      <c r="V11" s="67">
        <v>1492303</v>
      </c>
      <c r="W11" s="67">
        <v>1586932</v>
      </c>
      <c r="X11" s="67">
        <v>1481324</v>
      </c>
      <c r="Y11" s="94">
        <v>1302771</v>
      </c>
      <c r="Z11" s="94">
        <v>1277188</v>
      </c>
      <c r="AA11" s="94">
        <v>1083986</v>
      </c>
      <c r="AB11" s="94">
        <v>1082666</v>
      </c>
      <c r="AC11" s="94">
        <v>1083391</v>
      </c>
      <c r="AD11" s="94">
        <v>1209309</v>
      </c>
      <c r="AE11" s="94">
        <v>1219426</v>
      </c>
      <c r="AF11" s="94">
        <v>1477213</v>
      </c>
    </row>
    <row r="12" spans="1:32" ht="18" customHeight="1" x14ac:dyDescent="0.15">
      <c r="A12" s="23" t="s">
        <v>108</v>
      </c>
      <c r="B12" s="18">
        <v>277386</v>
      </c>
      <c r="C12" s="20">
        <v>296314</v>
      </c>
      <c r="D12" s="20">
        <v>366776</v>
      </c>
      <c r="E12" s="20">
        <v>397101</v>
      </c>
      <c r="F12" s="20">
        <v>388116</v>
      </c>
      <c r="G12" s="20">
        <v>426593</v>
      </c>
      <c r="H12" s="20">
        <v>472476</v>
      </c>
      <c r="I12" s="20">
        <v>452585</v>
      </c>
      <c r="J12" s="22">
        <v>512805</v>
      </c>
      <c r="K12" s="22">
        <v>461820</v>
      </c>
      <c r="L12" s="67">
        <v>521795</v>
      </c>
      <c r="M12" s="67">
        <v>489077</v>
      </c>
      <c r="N12" s="67">
        <v>526506</v>
      </c>
      <c r="O12" s="67">
        <v>520966</v>
      </c>
      <c r="P12" s="67">
        <v>485851</v>
      </c>
      <c r="Q12" s="67">
        <v>479096</v>
      </c>
      <c r="R12" s="67">
        <v>486392</v>
      </c>
      <c r="S12" s="67">
        <v>480631</v>
      </c>
      <c r="T12" s="67">
        <v>516099</v>
      </c>
      <c r="U12" s="67">
        <v>483919</v>
      </c>
      <c r="V12" s="67">
        <v>491292</v>
      </c>
      <c r="W12" s="67">
        <v>484901</v>
      </c>
      <c r="X12" s="67">
        <v>515814</v>
      </c>
      <c r="Y12" s="94">
        <v>463895</v>
      </c>
      <c r="Z12" s="94">
        <v>501138</v>
      </c>
      <c r="AA12" s="94">
        <v>498237</v>
      </c>
      <c r="AB12" s="94">
        <v>527565</v>
      </c>
      <c r="AC12" s="94">
        <v>629544</v>
      </c>
      <c r="AD12" s="94">
        <v>591323</v>
      </c>
      <c r="AE12" s="94">
        <v>531462</v>
      </c>
      <c r="AF12" s="94">
        <v>544297</v>
      </c>
    </row>
    <row r="13" spans="1:32" ht="18" customHeight="1" x14ac:dyDescent="0.15">
      <c r="A13" s="23" t="s">
        <v>109</v>
      </c>
      <c r="B13" s="18">
        <v>877499</v>
      </c>
      <c r="C13" s="20">
        <v>1200813</v>
      </c>
      <c r="D13" s="20">
        <v>1264592</v>
      </c>
      <c r="E13" s="20">
        <v>1010625</v>
      </c>
      <c r="F13" s="20">
        <v>952645</v>
      </c>
      <c r="G13" s="20">
        <v>1012529</v>
      </c>
      <c r="H13" s="20">
        <v>1047435</v>
      </c>
      <c r="I13" s="20">
        <v>958385</v>
      </c>
      <c r="J13" s="22">
        <v>1200896</v>
      </c>
      <c r="K13" s="22">
        <v>1152246</v>
      </c>
      <c r="L13" s="67">
        <v>1167524</v>
      </c>
      <c r="M13" s="67">
        <v>1319159</v>
      </c>
      <c r="N13" s="67">
        <v>2704555</v>
      </c>
      <c r="O13" s="67">
        <v>2272549</v>
      </c>
      <c r="P13" s="67">
        <v>1629185</v>
      </c>
      <c r="Q13" s="67">
        <v>1704921</v>
      </c>
      <c r="R13" s="67">
        <v>2080690</v>
      </c>
      <c r="S13" s="67">
        <v>1467979</v>
      </c>
      <c r="T13" s="67">
        <v>1531043</v>
      </c>
      <c r="U13" s="67">
        <v>1462926</v>
      </c>
      <c r="V13" s="67">
        <v>1620480</v>
      </c>
      <c r="W13" s="67">
        <v>1491492</v>
      </c>
      <c r="X13" s="67">
        <v>1458701</v>
      </c>
      <c r="Y13" s="94">
        <v>1585408</v>
      </c>
      <c r="Z13" s="94">
        <v>1637811</v>
      </c>
      <c r="AA13" s="94">
        <v>1495863</v>
      </c>
      <c r="AB13" s="94">
        <v>1197386</v>
      </c>
      <c r="AC13" s="94">
        <v>1645402</v>
      </c>
      <c r="AD13" s="94">
        <v>1532690</v>
      </c>
      <c r="AE13" s="94">
        <v>1064125</v>
      </c>
      <c r="AF13" s="94">
        <v>1297453</v>
      </c>
    </row>
    <row r="14" spans="1:32" ht="18" customHeight="1" x14ac:dyDescent="0.15">
      <c r="A14" s="23" t="s">
        <v>110</v>
      </c>
      <c r="B14" s="18">
        <v>370</v>
      </c>
      <c r="C14" s="20">
        <v>9492</v>
      </c>
      <c r="D14" s="20">
        <v>32126</v>
      </c>
      <c r="E14" s="20">
        <v>0</v>
      </c>
      <c r="F14" s="20">
        <v>16999</v>
      </c>
      <c r="G14" s="20">
        <v>0</v>
      </c>
      <c r="H14" s="20">
        <v>19220</v>
      </c>
      <c r="I14" s="20">
        <v>18710</v>
      </c>
      <c r="J14" s="22">
        <v>33086</v>
      </c>
      <c r="K14" s="22">
        <v>15687</v>
      </c>
      <c r="L14" s="67">
        <v>0</v>
      </c>
      <c r="M14" s="67">
        <v>0</v>
      </c>
      <c r="N14" s="67">
        <v>26156</v>
      </c>
      <c r="O14" s="67">
        <v>1</v>
      </c>
      <c r="P14" s="67">
        <v>0</v>
      </c>
      <c r="Q14" s="67">
        <v>1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187</v>
      </c>
      <c r="X14" s="67">
        <v>95992</v>
      </c>
      <c r="Y14" s="94">
        <v>35130</v>
      </c>
      <c r="Z14" s="94">
        <v>0</v>
      </c>
      <c r="AA14" s="94">
        <v>10476</v>
      </c>
      <c r="AB14" s="94">
        <v>40582</v>
      </c>
      <c r="AC14" s="94">
        <v>24113</v>
      </c>
      <c r="AD14" s="94">
        <v>5697</v>
      </c>
      <c r="AE14" s="94">
        <v>0</v>
      </c>
      <c r="AF14" s="94">
        <v>22156</v>
      </c>
    </row>
    <row r="15" spans="1:32" ht="18" customHeight="1" x14ac:dyDescent="0.15">
      <c r="A15" s="23" t="s">
        <v>111</v>
      </c>
      <c r="B15" s="18">
        <v>452842</v>
      </c>
      <c r="C15" s="20">
        <v>465669</v>
      </c>
      <c r="D15" s="20">
        <v>499153</v>
      </c>
      <c r="E15" s="20">
        <v>494183</v>
      </c>
      <c r="F15" s="20">
        <v>492508</v>
      </c>
      <c r="G15" s="20">
        <v>498182</v>
      </c>
      <c r="H15" s="20">
        <v>513639</v>
      </c>
      <c r="I15" s="20">
        <v>569160</v>
      </c>
      <c r="J15" s="22">
        <v>610432</v>
      </c>
      <c r="K15" s="15">
        <v>670095</v>
      </c>
      <c r="L15" s="67">
        <v>684192</v>
      </c>
      <c r="M15" s="67">
        <v>702167</v>
      </c>
      <c r="N15" s="67">
        <v>723359</v>
      </c>
      <c r="O15" s="67">
        <v>770011</v>
      </c>
      <c r="P15" s="67">
        <v>865280</v>
      </c>
      <c r="Q15" s="67">
        <v>811942</v>
      </c>
      <c r="R15" s="67">
        <v>948285</v>
      </c>
      <c r="S15" s="67">
        <v>1152745</v>
      </c>
      <c r="T15" s="67">
        <v>1480353</v>
      </c>
      <c r="U15" s="67">
        <v>933245</v>
      </c>
      <c r="V15" s="67">
        <v>894326</v>
      </c>
      <c r="W15" s="67">
        <v>903127</v>
      </c>
      <c r="X15" s="67">
        <v>965469</v>
      </c>
      <c r="Y15" s="94">
        <v>976352</v>
      </c>
      <c r="Z15" s="94">
        <v>917939</v>
      </c>
      <c r="AA15" s="94">
        <v>881040</v>
      </c>
      <c r="AB15" s="94">
        <v>808708</v>
      </c>
      <c r="AC15" s="94">
        <v>784901</v>
      </c>
      <c r="AD15" s="94">
        <v>810343</v>
      </c>
      <c r="AE15" s="94">
        <v>827434</v>
      </c>
      <c r="AF15" s="94">
        <v>793453</v>
      </c>
    </row>
    <row r="16" spans="1:32" ht="18" customHeight="1" x14ac:dyDescent="0.15">
      <c r="A16" s="23" t="s">
        <v>81</v>
      </c>
      <c r="B16" s="18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2">
        <v>0</v>
      </c>
      <c r="K16" s="15">
        <v>0</v>
      </c>
      <c r="L16" s="67">
        <v>0</v>
      </c>
      <c r="M16" s="67">
        <v>0</v>
      </c>
      <c r="N16" s="67">
        <v>0</v>
      </c>
      <c r="O16" s="67">
        <v>1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94">
        <v>0</v>
      </c>
      <c r="Z16" s="94">
        <v>0</v>
      </c>
      <c r="AA16" s="94">
        <v>0</v>
      </c>
      <c r="AB16" s="94">
        <v>0</v>
      </c>
      <c r="AC16" s="94">
        <v>0</v>
      </c>
      <c r="AD16" s="94">
        <v>0</v>
      </c>
      <c r="AE16" s="94">
        <v>0</v>
      </c>
      <c r="AF16" s="94">
        <v>0</v>
      </c>
    </row>
    <row r="17" spans="1:32" ht="18" customHeight="1" x14ac:dyDescent="0.15">
      <c r="A17" s="23" t="s">
        <v>113</v>
      </c>
      <c r="B17" s="18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2">
        <v>0</v>
      </c>
      <c r="K17" s="15">
        <v>0</v>
      </c>
      <c r="L17" s="67">
        <v>0</v>
      </c>
      <c r="M17" s="67">
        <v>0</v>
      </c>
      <c r="N17" s="67">
        <v>0</v>
      </c>
      <c r="O17" s="67">
        <v>1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94">
        <v>0</v>
      </c>
      <c r="Z17" s="94">
        <v>0</v>
      </c>
      <c r="AA17" s="94">
        <v>0</v>
      </c>
      <c r="AB17" s="94">
        <v>0</v>
      </c>
      <c r="AC17" s="94">
        <v>0</v>
      </c>
      <c r="AD17" s="94">
        <v>0</v>
      </c>
      <c r="AE17" s="94">
        <v>0</v>
      </c>
      <c r="AF17" s="94">
        <v>0</v>
      </c>
    </row>
    <row r="18" spans="1:32" ht="18" customHeight="1" x14ac:dyDescent="0.15">
      <c r="A18" s="23" t="s">
        <v>112</v>
      </c>
      <c r="B18" s="18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2">
        <v>0</v>
      </c>
      <c r="K18" s="15">
        <v>0</v>
      </c>
      <c r="L18" s="67">
        <v>0</v>
      </c>
      <c r="M18" s="67">
        <v>0</v>
      </c>
      <c r="N18" s="67">
        <v>0</v>
      </c>
      <c r="O18" s="67">
        <v>1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94">
        <v>0</v>
      </c>
      <c r="Z18" s="94">
        <v>0</v>
      </c>
      <c r="AA18" s="94">
        <v>0</v>
      </c>
      <c r="AB18" s="94">
        <v>0</v>
      </c>
      <c r="AC18" s="94">
        <v>0</v>
      </c>
      <c r="AD18" s="94">
        <v>0</v>
      </c>
      <c r="AE18" s="94">
        <v>0</v>
      </c>
      <c r="AF18" s="94">
        <v>0</v>
      </c>
    </row>
    <row r="19" spans="1:32" ht="18" customHeight="1" x14ac:dyDescent="0.15">
      <c r="A19" s="23" t="s">
        <v>114</v>
      </c>
      <c r="B19" s="18">
        <f t="shared" ref="B19:G19" si="0">SUM(B4:B18)</f>
        <v>6326264</v>
      </c>
      <c r="C19" s="20">
        <f t="shared" si="0"/>
        <v>8134717</v>
      </c>
      <c r="D19" s="20">
        <f t="shared" si="0"/>
        <v>7367810</v>
      </c>
      <c r="E19" s="20">
        <f t="shared" si="0"/>
        <v>7622443</v>
      </c>
      <c r="F19" s="20">
        <f t="shared" si="0"/>
        <v>7572711</v>
      </c>
      <c r="G19" s="20">
        <f t="shared" si="0"/>
        <v>7268208</v>
      </c>
      <c r="H19" s="20">
        <f t="shared" ref="H19:U19" si="1">SUM(H4:H18)</f>
        <v>7943754</v>
      </c>
      <c r="I19" s="20">
        <f t="shared" si="1"/>
        <v>7854280</v>
      </c>
      <c r="J19" s="20">
        <f t="shared" si="1"/>
        <v>7983048</v>
      </c>
      <c r="K19" s="20">
        <f t="shared" si="1"/>
        <v>8466911</v>
      </c>
      <c r="L19" s="68">
        <f t="shared" si="1"/>
        <v>9366480</v>
      </c>
      <c r="M19" s="68">
        <f t="shared" si="1"/>
        <v>8696964</v>
      </c>
      <c r="N19" s="68">
        <f t="shared" si="1"/>
        <v>9661558</v>
      </c>
      <c r="O19" s="68">
        <f t="shared" si="1"/>
        <v>9826571</v>
      </c>
      <c r="P19" s="68">
        <f t="shared" si="1"/>
        <v>9435832</v>
      </c>
      <c r="Q19" s="68">
        <f t="shared" si="1"/>
        <v>10597626</v>
      </c>
      <c r="R19" s="68">
        <f t="shared" si="1"/>
        <v>10433984</v>
      </c>
      <c r="S19" s="68">
        <f t="shared" si="1"/>
        <v>10145188</v>
      </c>
      <c r="T19" s="68">
        <f t="shared" si="1"/>
        <v>12735863</v>
      </c>
      <c r="U19" s="68">
        <f t="shared" si="1"/>
        <v>9616480</v>
      </c>
      <c r="V19" s="68">
        <f>SUM(V4:V18)</f>
        <v>10487096</v>
      </c>
      <c r="W19" s="68">
        <f>SUM(W4:W18)</f>
        <v>10036259</v>
      </c>
      <c r="X19" s="68">
        <f>SUM(X4:X18)</f>
        <v>10343359</v>
      </c>
      <c r="Y19" s="66">
        <f t="shared" ref="Y19:AB19" si="2">SUM(Y4:Y18)</f>
        <v>10107067</v>
      </c>
      <c r="Z19" s="66">
        <f t="shared" si="2"/>
        <v>9807079</v>
      </c>
      <c r="AA19" s="66">
        <f t="shared" si="2"/>
        <v>9975902</v>
      </c>
      <c r="AB19" s="66">
        <f t="shared" si="2"/>
        <v>11294309</v>
      </c>
      <c r="AC19" s="66">
        <f t="shared" ref="AC19:AD19" si="3">SUM(AC4:AC18)</f>
        <v>10858779</v>
      </c>
      <c r="AD19" s="66">
        <f t="shared" si="3"/>
        <v>13075308</v>
      </c>
      <c r="AE19" s="66">
        <f t="shared" ref="AE19" si="4">SUM(AE4:AE18)</f>
        <v>10169362</v>
      </c>
      <c r="AF19" s="66">
        <f t="shared" ref="AF19" si="5">SUM(AF4:AF18)</f>
        <v>10508456</v>
      </c>
    </row>
    <row r="20" spans="1:32" ht="18" customHeight="1" x14ac:dyDescent="0.15"/>
    <row r="21" spans="1:32" ht="18" customHeight="1" x14ac:dyDescent="0.15"/>
    <row r="22" spans="1:32" ht="18" customHeight="1" x14ac:dyDescent="0.15"/>
    <row r="23" spans="1:32" ht="18" customHeight="1" x14ac:dyDescent="0.15"/>
    <row r="24" spans="1:32" ht="18" customHeight="1" x14ac:dyDescent="0.15"/>
    <row r="25" spans="1:32" ht="18" customHeight="1" x14ac:dyDescent="0.15"/>
    <row r="26" spans="1:32" ht="18" customHeight="1" x14ac:dyDescent="0.15"/>
    <row r="27" spans="1:32" ht="18" customHeight="1" x14ac:dyDescent="0.15"/>
    <row r="28" spans="1:32" ht="18" customHeight="1" x14ac:dyDescent="0.15"/>
    <row r="29" spans="1:32" ht="18" customHeight="1" x14ac:dyDescent="0.15"/>
    <row r="30" spans="1:32" ht="18" customHeight="1" x14ac:dyDescent="0.2">
      <c r="A30" s="37" t="s">
        <v>102</v>
      </c>
      <c r="K30" s="38" t="s">
        <v>181</v>
      </c>
      <c r="M30" s="38"/>
      <c r="N30" s="38"/>
      <c r="O30" s="38"/>
      <c r="P30" s="38" t="s">
        <v>195</v>
      </c>
      <c r="Q30" s="38"/>
      <c r="R30" s="38"/>
      <c r="S30" s="38"/>
      <c r="T30" s="38"/>
      <c r="U30" s="38" t="s">
        <v>181</v>
      </c>
      <c r="W30" s="38"/>
      <c r="X30" s="38"/>
      <c r="Y30" s="33"/>
      <c r="Z30" s="33"/>
      <c r="AA30" s="33"/>
      <c r="AB30" s="33"/>
      <c r="AC30" s="33"/>
      <c r="AE30" s="38" t="s">
        <v>181</v>
      </c>
      <c r="AF30" s="21"/>
    </row>
    <row r="31" spans="1:32" ht="18" customHeight="1" x14ac:dyDescent="0.15">
      <c r="K31" s="21"/>
      <c r="L31" s="21" t="s">
        <v>232</v>
      </c>
      <c r="V31" s="21" t="s">
        <v>232</v>
      </c>
      <c r="AE31" s="21"/>
      <c r="AF31" s="21" t="s">
        <v>232</v>
      </c>
    </row>
    <row r="32" spans="1:32" s="75" customFormat="1" ht="18" customHeight="1" x14ac:dyDescent="0.2">
      <c r="A32" s="74"/>
      <c r="B32" s="74" t="s">
        <v>10</v>
      </c>
      <c r="C32" s="74" t="s">
        <v>85</v>
      </c>
      <c r="D32" s="74" t="s">
        <v>86</v>
      </c>
      <c r="E32" s="74" t="s">
        <v>87</v>
      </c>
      <c r="F32" s="74" t="s">
        <v>88</v>
      </c>
      <c r="G32" s="74" t="s">
        <v>89</v>
      </c>
      <c r="H32" s="74" t="s">
        <v>90</v>
      </c>
      <c r="I32" s="74" t="s">
        <v>91</v>
      </c>
      <c r="J32" s="53" t="s">
        <v>165</v>
      </c>
      <c r="K32" s="53" t="s">
        <v>166</v>
      </c>
      <c r="L32" s="52" t="s">
        <v>83</v>
      </c>
      <c r="M32" s="57" t="s">
        <v>174</v>
      </c>
      <c r="N32" s="52" t="s">
        <v>182</v>
      </c>
      <c r="O32" s="47" t="s">
        <v>183</v>
      </c>
      <c r="P32" s="47" t="s">
        <v>184</v>
      </c>
      <c r="Q32" s="47" t="s">
        <v>188</v>
      </c>
      <c r="R32" s="47" t="s">
        <v>198</v>
      </c>
      <c r="S32" s="47" t="s">
        <v>199</v>
      </c>
      <c r="T32" s="47" t="s">
        <v>200</v>
      </c>
      <c r="U32" s="47" t="s">
        <v>207</v>
      </c>
      <c r="V32" s="47" t="s">
        <v>208</v>
      </c>
      <c r="W32" s="47" t="s">
        <v>210</v>
      </c>
      <c r="X32" s="47" t="s">
        <v>209</v>
      </c>
      <c r="Y32" s="47" t="s">
        <v>219</v>
      </c>
      <c r="Z32" s="47" t="s">
        <v>214</v>
      </c>
      <c r="AA32" s="47" t="s">
        <v>216</v>
      </c>
      <c r="AB32" s="47" t="s">
        <v>220</v>
      </c>
      <c r="AC32" s="47" t="s">
        <v>225</v>
      </c>
      <c r="AD32" s="47" t="s">
        <v>227</v>
      </c>
      <c r="AE32" s="47" t="str">
        <f>AE3</f>
        <v>１８(H30)</v>
      </c>
      <c r="AF32" s="47" t="str">
        <f>AF3</f>
        <v>１９(R１)</v>
      </c>
    </row>
    <row r="33" spans="1:32" s="40" customFormat="1" ht="18" customHeight="1" x14ac:dyDescent="0.15">
      <c r="A33" s="23" t="s">
        <v>93</v>
      </c>
      <c r="B33" s="39">
        <f>B4/B$19*100</f>
        <v>1.9497763608979961</v>
      </c>
      <c r="C33" s="39">
        <f t="shared" ref="C33:L33" si="6">C4/C$19*100</f>
        <v>1.6001908855587725</v>
      </c>
      <c r="D33" s="39">
        <f t="shared" si="6"/>
        <v>1.8282230404964299</v>
      </c>
      <c r="E33" s="39">
        <f t="shared" si="6"/>
        <v>1.837284975433729</v>
      </c>
      <c r="F33" s="39">
        <f t="shared" si="6"/>
        <v>1.7784251901333616</v>
      </c>
      <c r="G33" s="39">
        <f t="shared" si="6"/>
        <v>1.8073643462047317</v>
      </c>
      <c r="H33" s="39">
        <f t="shared" si="6"/>
        <v>1.6988189714837596</v>
      </c>
      <c r="I33" s="39">
        <f t="shared" si="6"/>
        <v>1.6737243897594689</v>
      </c>
      <c r="J33" s="39">
        <f t="shared" si="6"/>
        <v>1.7388345904972637</v>
      </c>
      <c r="K33" s="39">
        <f t="shared" si="6"/>
        <v>1.7127143535582221</v>
      </c>
      <c r="L33" s="39">
        <f t="shared" si="6"/>
        <v>1.4596838940562515</v>
      </c>
      <c r="M33" s="39">
        <f t="shared" ref="M33:N47" si="7">M4/M$19*100</f>
        <v>1.554852934886243</v>
      </c>
      <c r="N33" s="39">
        <f t="shared" si="7"/>
        <v>1.3960274316005761</v>
      </c>
      <c r="O33" s="39">
        <f t="shared" ref="O33:P47" si="8">O4/O$19*100</f>
        <v>1.3545925633672213</v>
      </c>
      <c r="P33" s="39">
        <f t="shared" si="8"/>
        <v>1.4300699715721943</v>
      </c>
      <c r="Q33" s="39">
        <f t="shared" ref="Q33:R47" si="9">Q4/Q$19*100</f>
        <v>1.1968529555581597</v>
      </c>
      <c r="R33" s="39">
        <f t="shared" si="9"/>
        <v>1.2095667388410791</v>
      </c>
      <c r="S33" s="39">
        <f t="shared" ref="S33:T47" si="10">S4/S$19*100</f>
        <v>1.2108301985138177</v>
      </c>
      <c r="T33" s="39">
        <f t="shared" si="10"/>
        <v>0.96711153378455794</v>
      </c>
      <c r="U33" s="39">
        <f t="shared" ref="U33:V47" si="11">U4/U$19*100</f>
        <v>1.1383687170357553</v>
      </c>
      <c r="V33" s="39">
        <f t="shared" si="11"/>
        <v>1.0588059840398143</v>
      </c>
      <c r="W33" s="39">
        <f t="shared" ref="W33:X47" si="12">W4/W$19*100</f>
        <v>1.0672402934200882</v>
      </c>
      <c r="X33" s="39">
        <f t="shared" si="12"/>
        <v>1.3332419381363443</v>
      </c>
      <c r="Y33" s="95">
        <f t="shared" ref="Y33:AB33" si="13">Y4/Y$19*100</f>
        <v>1.264085812432034</v>
      </c>
      <c r="Z33" s="95">
        <f t="shared" si="13"/>
        <v>1.2670133482151005</v>
      </c>
      <c r="AA33" s="95">
        <f t="shared" si="13"/>
        <v>1.271584263758806</v>
      </c>
      <c r="AB33" s="95">
        <f t="shared" si="13"/>
        <v>1.142469185144483</v>
      </c>
      <c r="AC33" s="95">
        <f t="shared" ref="AC33:AD33" si="14">AC4/AC$19*100</f>
        <v>1.0734724410543763</v>
      </c>
      <c r="AD33" s="95">
        <f t="shared" si="14"/>
        <v>0.90517179404110393</v>
      </c>
      <c r="AE33" s="95">
        <f t="shared" ref="AE33" si="15">AE4/AE$19*100</f>
        <v>1.1560705578186714</v>
      </c>
      <c r="AF33" s="95">
        <f t="shared" ref="AF33" si="16">AF4/AF$19*100</f>
        <v>1.1104771243273037</v>
      </c>
    </row>
    <row r="34" spans="1:32" s="40" customFormat="1" ht="18" customHeight="1" x14ac:dyDescent="0.15">
      <c r="A34" s="23" t="s">
        <v>92</v>
      </c>
      <c r="B34" s="39">
        <f t="shared" ref="B34:L47" si="17">B5/B$19*100</f>
        <v>11.973828471274674</v>
      </c>
      <c r="C34" s="39">
        <f t="shared" si="17"/>
        <v>21.119480862087766</v>
      </c>
      <c r="D34" s="39">
        <f t="shared" si="17"/>
        <v>11.844279372025065</v>
      </c>
      <c r="E34" s="39">
        <f t="shared" si="17"/>
        <v>15.745214493568533</v>
      </c>
      <c r="F34" s="39">
        <f t="shared" si="17"/>
        <v>20.567997379009974</v>
      </c>
      <c r="G34" s="39">
        <f t="shared" si="17"/>
        <v>17.416232446842468</v>
      </c>
      <c r="H34" s="39">
        <f t="shared" si="17"/>
        <v>12.562574319396095</v>
      </c>
      <c r="I34" s="39">
        <f t="shared" si="17"/>
        <v>10.561044424186559</v>
      </c>
      <c r="J34" s="39">
        <f t="shared" si="17"/>
        <v>11.208525866310712</v>
      </c>
      <c r="K34" s="39">
        <f t="shared" si="17"/>
        <v>11.7992854773128</v>
      </c>
      <c r="L34" s="39">
        <f t="shared" si="17"/>
        <v>13.479268625993971</v>
      </c>
      <c r="M34" s="39">
        <f t="shared" si="7"/>
        <v>12.766558536979112</v>
      </c>
      <c r="N34" s="39">
        <f t="shared" si="7"/>
        <v>12.928422103350204</v>
      </c>
      <c r="O34" s="39">
        <f t="shared" si="8"/>
        <v>12.325398147532846</v>
      </c>
      <c r="P34" s="39">
        <f t="shared" si="8"/>
        <v>10.886713540469987</v>
      </c>
      <c r="Q34" s="39">
        <f t="shared" si="9"/>
        <v>22.864611376170473</v>
      </c>
      <c r="R34" s="39">
        <f t="shared" si="9"/>
        <v>20.963085624819819</v>
      </c>
      <c r="S34" s="39">
        <f t="shared" si="10"/>
        <v>19.874594733976345</v>
      </c>
      <c r="T34" s="39">
        <f t="shared" si="10"/>
        <v>8.2738562749929088</v>
      </c>
      <c r="U34" s="39">
        <f t="shared" si="11"/>
        <v>12.042140159393041</v>
      </c>
      <c r="V34" s="39">
        <f t="shared" si="11"/>
        <v>14.625469243344391</v>
      </c>
      <c r="W34" s="39">
        <f t="shared" si="12"/>
        <v>11.535443634924128</v>
      </c>
      <c r="X34" s="39">
        <f t="shared" si="12"/>
        <v>9.3390067965348589</v>
      </c>
      <c r="Y34" s="95">
        <f t="shared" ref="Y34:AB34" si="18">Y5/Y$19*100</f>
        <v>10.667070872291635</v>
      </c>
      <c r="Z34" s="95">
        <f t="shared" si="18"/>
        <v>9.8812602610828364</v>
      </c>
      <c r="AA34" s="95">
        <f t="shared" si="18"/>
        <v>9.9974719078034244</v>
      </c>
      <c r="AB34" s="95">
        <f t="shared" si="18"/>
        <v>23.449659470092417</v>
      </c>
      <c r="AC34" s="95">
        <f t="shared" ref="AC34:AD34" si="19">AC5/AC$19*100</f>
        <v>15.791020334790865</v>
      </c>
      <c r="AD34" s="95">
        <f t="shared" si="19"/>
        <v>26.633789429663913</v>
      </c>
      <c r="AE34" s="95">
        <f t="shared" ref="AE34" si="20">AE5/AE$19*100</f>
        <v>12.143928006496377</v>
      </c>
      <c r="AF34" s="95">
        <f t="shared" ref="AF34" si="21">AF5/AF$19*100</f>
        <v>10.633674442753531</v>
      </c>
    </row>
    <row r="35" spans="1:32" s="40" customFormat="1" ht="18" customHeight="1" x14ac:dyDescent="0.15">
      <c r="A35" s="23" t="s">
        <v>94</v>
      </c>
      <c r="B35" s="39">
        <f t="shared" si="17"/>
        <v>10.840141985854526</v>
      </c>
      <c r="C35" s="39">
        <f t="shared" si="17"/>
        <v>8.8454582992868716</v>
      </c>
      <c r="D35" s="39">
        <f t="shared" si="17"/>
        <v>12.576857980865414</v>
      </c>
      <c r="E35" s="39">
        <f t="shared" si="17"/>
        <v>12.402572246194559</v>
      </c>
      <c r="F35" s="39">
        <f t="shared" si="17"/>
        <v>14.108276415143797</v>
      </c>
      <c r="G35" s="39">
        <f t="shared" si="17"/>
        <v>16.438150916979811</v>
      </c>
      <c r="H35" s="39">
        <f t="shared" si="17"/>
        <v>14.993943669454012</v>
      </c>
      <c r="I35" s="39">
        <f t="shared" si="17"/>
        <v>16.537620252906695</v>
      </c>
      <c r="J35" s="39">
        <f t="shared" si="17"/>
        <v>15.779511785473419</v>
      </c>
      <c r="K35" s="39">
        <f t="shared" si="17"/>
        <v>16.560738621204358</v>
      </c>
      <c r="L35" s="39">
        <f t="shared" si="17"/>
        <v>18.480272204712978</v>
      </c>
      <c r="M35" s="39">
        <f t="shared" si="7"/>
        <v>16.791549326868548</v>
      </c>
      <c r="N35" s="39">
        <f t="shared" si="7"/>
        <v>15.512591240460388</v>
      </c>
      <c r="O35" s="39">
        <f t="shared" si="8"/>
        <v>19.121329301950801</v>
      </c>
      <c r="P35" s="39">
        <f t="shared" si="8"/>
        <v>19.631941306288624</v>
      </c>
      <c r="Q35" s="39">
        <f t="shared" si="9"/>
        <v>18.798936667514027</v>
      </c>
      <c r="R35" s="39">
        <f t="shared" si="9"/>
        <v>18.36428923026909</v>
      </c>
      <c r="S35" s="39">
        <f t="shared" si="10"/>
        <v>20.874743770149948</v>
      </c>
      <c r="T35" s="39">
        <f t="shared" si="10"/>
        <v>21.743693379867544</v>
      </c>
      <c r="U35" s="39">
        <f t="shared" si="11"/>
        <v>24.078197011796416</v>
      </c>
      <c r="V35" s="39">
        <f t="shared" si="11"/>
        <v>25.764491905099373</v>
      </c>
      <c r="W35" s="39">
        <f t="shared" si="12"/>
        <v>30.245353373204097</v>
      </c>
      <c r="X35" s="39">
        <f t="shared" si="12"/>
        <v>30.609911151686799</v>
      </c>
      <c r="Y35" s="95">
        <f t="shared" ref="Y35:AB35" si="22">Y6/Y$19*100</f>
        <v>29.413043368565777</v>
      </c>
      <c r="Z35" s="95">
        <f t="shared" si="22"/>
        <v>29.323461144750645</v>
      </c>
      <c r="AA35" s="95">
        <f t="shared" si="22"/>
        <v>31.795981957320752</v>
      </c>
      <c r="AB35" s="95">
        <f t="shared" si="22"/>
        <v>28.367844371886765</v>
      </c>
      <c r="AC35" s="95">
        <f t="shared" ref="AC35:AD35" si="23">AC6/AC$19*100</f>
        <v>31.253504652779103</v>
      </c>
      <c r="AD35" s="95">
        <f t="shared" si="23"/>
        <v>28.725770742838336</v>
      </c>
      <c r="AE35" s="95">
        <f t="shared" ref="AE35" si="24">AE6/AE$19*100</f>
        <v>33.746640153040083</v>
      </c>
      <c r="AF35" s="95">
        <f t="shared" ref="AF35" si="25">AF6/AF$19*100</f>
        <v>33.787427953259737</v>
      </c>
    </row>
    <row r="36" spans="1:32" s="40" customFormat="1" ht="18" customHeight="1" x14ac:dyDescent="0.15">
      <c r="A36" s="23" t="s">
        <v>103</v>
      </c>
      <c r="B36" s="39">
        <f t="shared" si="17"/>
        <v>7.3596833771085111</v>
      </c>
      <c r="C36" s="39">
        <f t="shared" si="17"/>
        <v>5.6975307192616533</v>
      </c>
      <c r="D36" s="39">
        <f t="shared" si="17"/>
        <v>6.739139581503867</v>
      </c>
      <c r="E36" s="39">
        <f t="shared" si="17"/>
        <v>7.0148638697593411</v>
      </c>
      <c r="F36" s="39">
        <f t="shared" si="17"/>
        <v>8.4366879972047002</v>
      </c>
      <c r="G36" s="39">
        <f t="shared" si="17"/>
        <v>10.335766395238002</v>
      </c>
      <c r="H36" s="39">
        <f t="shared" si="17"/>
        <v>10.306537689863005</v>
      </c>
      <c r="I36" s="39">
        <f t="shared" si="17"/>
        <v>14.148069587536986</v>
      </c>
      <c r="J36" s="39">
        <f t="shared" si="17"/>
        <v>9.6188824118306684</v>
      </c>
      <c r="K36" s="39">
        <f t="shared" si="17"/>
        <v>12.418590439890062</v>
      </c>
      <c r="L36" s="39">
        <f t="shared" si="17"/>
        <v>15.112304729204567</v>
      </c>
      <c r="M36" s="39">
        <f t="shared" si="7"/>
        <v>12.675871717992623</v>
      </c>
      <c r="N36" s="39">
        <f t="shared" si="7"/>
        <v>7.7948090773765477</v>
      </c>
      <c r="O36" s="39">
        <f t="shared" si="8"/>
        <v>10.480471773928057</v>
      </c>
      <c r="P36" s="39">
        <f t="shared" si="8"/>
        <v>10.683456424404335</v>
      </c>
      <c r="Q36" s="39">
        <f t="shared" si="9"/>
        <v>7.7009417014716313</v>
      </c>
      <c r="R36" s="39">
        <f t="shared" si="9"/>
        <v>7.4058672123706533</v>
      </c>
      <c r="S36" s="39">
        <f t="shared" si="10"/>
        <v>8.9594199732917712</v>
      </c>
      <c r="T36" s="39">
        <f t="shared" si="10"/>
        <v>24.144504381053721</v>
      </c>
      <c r="U36" s="39">
        <f t="shared" si="11"/>
        <v>10.537972314193969</v>
      </c>
      <c r="V36" s="39">
        <f t="shared" si="11"/>
        <v>9.1985331306207172</v>
      </c>
      <c r="W36" s="39">
        <f t="shared" si="12"/>
        <v>8.219347468015723</v>
      </c>
      <c r="X36" s="39">
        <f t="shared" si="12"/>
        <v>9.7822863926505885</v>
      </c>
      <c r="Y36" s="95">
        <f t="shared" ref="Y36:AB36" si="26">Y7/Y$19*100</f>
        <v>9.7339416073921345</v>
      </c>
      <c r="Z36" s="95">
        <f t="shared" si="26"/>
        <v>10.21740520291516</v>
      </c>
      <c r="AA36" s="95">
        <f t="shared" si="26"/>
        <v>10.069455373559203</v>
      </c>
      <c r="AB36" s="95">
        <f t="shared" si="26"/>
        <v>8.4626602654487328</v>
      </c>
      <c r="AC36" s="95">
        <f t="shared" ref="AC36:AD36" si="27">AC7/AC$19*100</f>
        <v>8.642951477325397</v>
      </c>
      <c r="AD36" s="95">
        <f t="shared" si="27"/>
        <v>7.3551995868854485</v>
      </c>
      <c r="AE36" s="95">
        <f t="shared" ref="AE36" si="28">AE7/AE$19*100</f>
        <v>10.807029978871832</v>
      </c>
      <c r="AF36" s="95">
        <f t="shared" ref="AF36" si="29">AF7/AF$19*100</f>
        <v>9.1578534467860937</v>
      </c>
    </row>
    <row r="37" spans="1:32" s="40" customFormat="1" ht="18" customHeight="1" x14ac:dyDescent="0.15">
      <c r="A37" s="23" t="s">
        <v>104</v>
      </c>
      <c r="B37" s="39">
        <f t="shared" si="17"/>
        <v>0.67037986400820448</v>
      </c>
      <c r="C37" s="39">
        <f t="shared" si="17"/>
        <v>2.7228974283924075E-2</v>
      </c>
      <c r="D37" s="39">
        <f t="shared" si="17"/>
        <v>2.1539643394712947E-2</v>
      </c>
      <c r="E37" s="39">
        <f t="shared" si="17"/>
        <v>5.1951847983645133E-2</v>
      </c>
      <c r="F37" s="39">
        <f t="shared" si="17"/>
        <v>1.6097273486337983E-2</v>
      </c>
      <c r="G37" s="39">
        <f t="shared" si="17"/>
        <v>1.6840464664742674E-2</v>
      </c>
      <c r="H37" s="39">
        <f t="shared" si="17"/>
        <v>2.362862696906274E-2</v>
      </c>
      <c r="I37" s="39">
        <f t="shared" si="17"/>
        <v>1.3750464714779712E-2</v>
      </c>
      <c r="J37" s="39">
        <f t="shared" si="17"/>
        <v>1.4543317289336102E-2</v>
      </c>
      <c r="K37" s="39">
        <f t="shared" si="17"/>
        <v>1.2779158774670006E-2</v>
      </c>
      <c r="L37" s="39">
        <f t="shared" si="17"/>
        <v>1.2747585005252774E-2</v>
      </c>
      <c r="M37" s="39">
        <f t="shared" si="7"/>
        <v>7.3243950417639994E-3</v>
      </c>
      <c r="N37" s="39">
        <f t="shared" si="7"/>
        <v>4.574831512681495E-3</v>
      </c>
      <c r="O37" s="39">
        <f t="shared" si="8"/>
        <v>4.4878320219738912E-3</v>
      </c>
      <c r="P37" s="39">
        <f t="shared" si="8"/>
        <v>4.6736737152590253E-3</v>
      </c>
      <c r="Q37" s="39">
        <f t="shared" si="9"/>
        <v>4.1141289568059859E-3</v>
      </c>
      <c r="R37" s="39">
        <f t="shared" si="9"/>
        <v>4.1499009390852043E-3</v>
      </c>
      <c r="S37" s="39">
        <f t="shared" si="10"/>
        <v>3.5780509932393564E-3</v>
      </c>
      <c r="T37" s="39">
        <f t="shared" si="10"/>
        <v>3.0543670264040999E-3</v>
      </c>
      <c r="U37" s="39">
        <f t="shared" si="11"/>
        <v>2.9532635642147646E-3</v>
      </c>
      <c r="V37" s="39">
        <f t="shared" si="11"/>
        <v>3.2420795995383281E-4</v>
      </c>
      <c r="W37" s="39">
        <f t="shared" si="12"/>
        <v>3.2880777588541708E-4</v>
      </c>
      <c r="X37" s="39">
        <f t="shared" si="12"/>
        <v>5.2207411538166665E-4</v>
      </c>
      <c r="Y37" s="95">
        <f t="shared" ref="Y37:AB37" si="30">Y8/Y$19*100</f>
        <v>1.2169702644694055E-3</v>
      </c>
      <c r="Z37" s="95">
        <f t="shared" si="30"/>
        <v>1.1522289154599448E-3</v>
      </c>
      <c r="AA37" s="95">
        <f t="shared" si="30"/>
        <v>1.1327296519151851E-3</v>
      </c>
      <c r="AB37" s="95">
        <f t="shared" si="30"/>
        <v>1.0005038820878726E-3</v>
      </c>
      <c r="AC37" s="95">
        <f t="shared" ref="AC37:AD37" si="31">AC8/AC$19*100</f>
        <v>7.2752194330504385E-4</v>
      </c>
      <c r="AD37" s="95">
        <f t="shared" si="31"/>
        <v>7.6480033969371884E-4</v>
      </c>
      <c r="AE37" s="95">
        <f t="shared" ref="AE37" si="32">AE8/AE$19*100</f>
        <v>9.8334585788174313E-4</v>
      </c>
      <c r="AF37" s="95">
        <f t="shared" ref="AF37" si="33">AF8/AF$19*100</f>
        <v>1.712906253782668E-4</v>
      </c>
    </row>
    <row r="38" spans="1:32" s="40" customFormat="1" ht="18" customHeight="1" x14ac:dyDescent="0.15">
      <c r="A38" s="23" t="s">
        <v>105</v>
      </c>
      <c r="B38" s="39">
        <f t="shared" si="17"/>
        <v>10.380455194408581</v>
      </c>
      <c r="C38" s="39">
        <f t="shared" si="17"/>
        <v>9.7273820343104749</v>
      </c>
      <c r="D38" s="39">
        <f t="shared" si="17"/>
        <v>7.6229300158391702</v>
      </c>
      <c r="E38" s="39">
        <f t="shared" si="17"/>
        <v>7.464076805821966</v>
      </c>
      <c r="F38" s="39">
        <f t="shared" si="17"/>
        <v>7.3994636795197906</v>
      </c>
      <c r="G38" s="39">
        <f t="shared" si="17"/>
        <v>8.0784424441347849</v>
      </c>
      <c r="H38" s="39">
        <f t="shared" si="17"/>
        <v>13.798123657907835</v>
      </c>
      <c r="I38" s="39">
        <f t="shared" si="17"/>
        <v>9.6533355062462753</v>
      </c>
      <c r="J38" s="39">
        <f t="shared" si="17"/>
        <v>7.9264711924568161</v>
      </c>
      <c r="K38" s="39">
        <f t="shared" si="17"/>
        <v>8.0406183553836819</v>
      </c>
      <c r="L38" s="39">
        <f t="shared" si="17"/>
        <v>5.1668503002195063</v>
      </c>
      <c r="M38" s="39">
        <f t="shared" si="7"/>
        <v>6.3591731551378166</v>
      </c>
      <c r="N38" s="39">
        <f t="shared" si="7"/>
        <v>5.2185889687770857</v>
      </c>
      <c r="O38" s="39">
        <f t="shared" si="8"/>
        <v>4.5114923608652502</v>
      </c>
      <c r="P38" s="39">
        <f t="shared" si="8"/>
        <v>6.3920701428342515</v>
      </c>
      <c r="Q38" s="39">
        <f t="shared" si="9"/>
        <v>3.8075602969948177</v>
      </c>
      <c r="R38" s="39">
        <f t="shared" si="9"/>
        <v>4.1675835423937784</v>
      </c>
      <c r="S38" s="39">
        <f t="shared" si="10"/>
        <v>4.6063020222000812</v>
      </c>
      <c r="T38" s="39">
        <f t="shared" si="10"/>
        <v>4.1338698445484221</v>
      </c>
      <c r="U38" s="39">
        <f t="shared" si="11"/>
        <v>4.7996564231402754</v>
      </c>
      <c r="V38" s="39">
        <f t="shared" si="11"/>
        <v>4.8500938677399343</v>
      </c>
      <c r="W38" s="39">
        <f t="shared" si="12"/>
        <v>3.5151344739110462</v>
      </c>
      <c r="X38" s="39">
        <f t="shared" si="12"/>
        <v>4.6239040915045102</v>
      </c>
      <c r="Y38" s="95">
        <f t="shared" ref="Y38:AB38" si="34">Y9/Y$19*100</f>
        <v>5.0754387994063954</v>
      </c>
      <c r="Z38" s="95">
        <f t="shared" si="34"/>
        <v>4.4270368373702302</v>
      </c>
      <c r="AA38" s="95">
        <f t="shared" si="34"/>
        <v>6.4002032096947232</v>
      </c>
      <c r="AB38" s="95">
        <f t="shared" si="34"/>
        <v>5.4664167590952228</v>
      </c>
      <c r="AC38" s="95">
        <f t="shared" ref="AC38:AD38" si="35">AC9/AC$19*100</f>
        <v>4.2621827002833372</v>
      </c>
      <c r="AD38" s="95">
        <f t="shared" si="35"/>
        <v>4.1023278380899324</v>
      </c>
      <c r="AE38" s="95">
        <f t="shared" ref="AE38" si="36">AE9/AE$19*100</f>
        <v>5.6706408917294908</v>
      </c>
      <c r="AF38" s="95">
        <f t="shared" ref="AF38" si="37">AF9/AF$19*100</f>
        <v>4.938346794238849</v>
      </c>
    </row>
    <row r="39" spans="1:32" s="40" customFormat="1" ht="18" customHeight="1" x14ac:dyDescent="0.15">
      <c r="A39" s="23" t="s">
        <v>106</v>
      </c>
      <c r="B39" s="39">
        <f t="shared" si="17"/>
        <v>1.9417779593137434</v>
      </c>
      <c r="C39" s="39">
        <f t="shared" si="17"/>
        <v>1.4160172996798783</v>
      </c>
      <c r="D39" s="39">
        <f t="shared" si="17"/>
        <v>1.3078920330464547</v>
      </c>
      <c r="E39" s="39">
        <f t="shared" si="17"/>
        <v>2.6054901296080533</v>
      </c>
      <c r="F39" s="39">
        <f t="shared" si="17"/>
        <v>1.6450119382609478</v>
      </c>
      <c r="G39" s="39">
        <f t="shared" si="17"/>
        <v>1.3368632268091392</v>
      </c>
      <c r="H39" s="39">
        <f t="shared" si="17"/>
        <v>1.3400717091692418</v>
      </c>
      <c r="I39" s="39">
        <f t="shared" si="17"/>
        <v>1.5190443936299698</v>
      </c>
      <c r="J39" s="39">
        <f t="shared" si="17"/>
        <v>2.0464739783601451</v>
      </c>
      <c r="K39" s="39">
        <f t="shared" si="17"/>
        <v>1.8418405484597629</v>
      </c>
      <c r="L39" s="39">
        <f t="shared" si="17"/>
        <v>1.258039306121403</v>
      </c>
      <c r="M39" s="39">
        <f t="shared" si="7"/>
        <v>1.4275441406909353</v>
      </c>
      <c r="N39" s="39">
        <f t="shared" si="7"/>
        <v>1.3428786537326589</v>
      </c>
      <c r="O39" s="39">
        <f t="shared" si="8"/>
        <v>1.2837540175509849</v>
      </c>
      <c r="P39" s="39">
        <f t="shared" si="8"/>
        <v>1.7965135453874126</v>
      </c>
      <c r="Q39" s="39">
        <f t="shared" si="9"/>
        <v>0.81840970798554324</v>
      </c>
      <c r="R39" s="39">
        <f t="shared" si="9"/>
        <v>0.76667742637903225</v>
      </c>
      <c r="S39" s="39">
        <f t="shared" si="10"/>
        <v>0.73552111602071835</v>
      </c>
      <c r="T39" s="39">
        <f t="shared" si="10"/>
        <v>0.56777463765117442</v>
      </c>
      <c r="U39" s="39">
        <f t="shared" si="11"/>
        <v>1.1006314160690815</v>
      </c>
      <c r="V39" s="39">
        <f t="shared" si="11"/>
        <v>1.6076519181287174</v>
      </c>
      <c r="W39" s="39">
        <f t="shared" si="12"/>
        <v>0.91213269805013997</v>
      </c>
      <c r="X39" s="39">
        <f t="shared" si="12"/>
        <v>0.63769419586035836</v>
      </c>
      <c r="Y39" s="95">
        <f t="shared" ref="Y39:AB39" si="38">Y10/Y$19*100</f>
        <v>0.67188631479340155</v>
      </c>
      <c r="Z39" s="95">
        <f t="shared" si="38"/>
        <v>0.68932859621096154</v>
      </c>
      <c r="AA39" s="95">
        <f t="shared" si="38"/>
        <v>0.67226001217734499</v>
      </c>
      <c r="AB39" s="95">
        <f t="shared" si="38"/>
        <v>0.73163395830590439</v>
      </c>
      <c r="AC39" s="95">
        <f t="shared" ref="AC39:AD39" si="39">AC10/AC$19*100</f>
        <v>0.59842823949175128</v>
      </c>
      <c r="AD39" s="95">
        <f t="shared" si="39"/>
        <v>0.54264113701948735</v>
      </c>
      <c r="AE39" s="95">
        <f t="shared" ref="AE39" si="40">AE10/AE$19*100</f>
        <v>0.6568553661478469</v>
      </c>
      <c r="AF39" s="95">
        <f t="shared" ref="AF39" si="41">AF10/AF$19*100</f>
        <v>1.0268587507051463</v>
      </c>
    </row>
    <row r="40" spans="1:32" s="40" customFormat="1" ht="18" customHeight="1" x14ac:dyDescent="0.15">
      <c r="A40" s="23" t="s">
        <v>107</v>
      </c>
      <c r="B40" s="39">
        <f t="shared" si="17"/>
        <v>29.464578145964186</v>
      </c>
      <c r="C40" s="39">
        <f t="shared" si="17"/>
        <v>27.321392987610999</v>
      </c>
      <c r="D40" s="39">
        <f t="shared" si="17"/>
        <v>28.706494874324935</v>
      </c>
      <c r="E40" s="39">
        <f t="shared" si="17"/>
        <v>27.927109458214382</v>
      </c>
      <c r="F40" s="39">
        <f t="shared" si="17"/>
        <v>21.614676699005152</v>
      </c>
      <c r="G40" s="39">
        <f t="shared" si="17"/>
        <v>17.915846657112731</v>
      </c>
      <c r="H40" s="39">
        <f t="shared" si="17"/>
        <v>19.434992574039931</v>
      </c>
      <c r="I40" s="39">
        <f t="shared" si="17"/>
        <v>20.444356452787524</v>
      </c>
      <c r="J40" s="39">
        <f t="shared" si="17"/>
        <v>22.138949934912077</v>
      </c>
      <c r="K40" s="39">
        <f t="shared" si="17"/>
        <v>20.450657860936534</v>
      </c>
      <c r="L40" s="39">
        <f t="shared" si="17"/>
        <v>19.690353259709088</v>
      </c>
      <c r="M40" s="39">
        <f t="shared" si="7"/>
        <v>19.551845908526239</v>
      </c>
      <c r="N40" s="39">
        <f t="shared" si="7"/>
        <v>14.601961712593353</v>
      </c>
      <c r="O40" s="39">
        <f t="shared" si="8"/>
        <v>14.654247142772386</v>
      </c>
      <c r="P40" s="39">
        <f t="shared" si="8"/>
        <v>17.589471707423364</v>
      </c>
      <c r="Q40" s="39">
        <f t="shared" si="9"/>
        <v>16.538468143714454</v>
      </c>
      <c r="R40" s="39">
        <f t="shared" si="9"/>
        <v>13.427268050248111</v>
      </c>
      <c r="S40" s="39">
        <f t="shared" si="10"/>
        <v>13.165295704722277</v>
      </c>
      <c r="T40" s="39">
        <f t="shared" si="10"/>
        <v>12.4687977563829</v>
      </c>
      <c r="U40" s="39">
        <f t="shared" si="11"/>
        <v>16.350556544598437</v>
      </c>
      <c r="V40" s="39">
        <f t="shared" si="11"/>
        <v>14.229897390087782</v>
      </c>
      <c r="W40" s="39">
        <f t="shared" si="12"/>
        <v>15.811987315193839</v>
      </c>
      <c r="X40" s="39">
        <f t="shared" si="12"/>
        <v>14.321498460993185</v>
      </c>
      <c r="Y40" s="95">
        <f t="shared" ref="Y40:AB40" si="42">Y11/Y$19*100</f>
        <v>12.889703808236355</v>
      </c>
      <c r="Z40" s="95">
        <f t="shared" si="42"/>
        <v>13.023123398924389</v>
      </c>
      <c r="AA40" s="95">
        <f t="shared" si="42"/>
        <v>10.866044995229505</v>
      </c>
      <c r="AB40" s="95">
        <f t="shared" si="42"/>
        <v>9.5859427965004329</v>
      </c>
      <c r="AC40" s="95">
        <f t="shared" ref="AC40:AD40" si="43">AC11/AC$19*100</f>
        <v>9.9770977934075269</v>
      </c>
      <c r="AD40" s="95">
        <f t="shared" si="43"/>
        <v>9.2487993399467143</v>
      </c>
      <c r="AE40" s="95">
        <f t="shared" ref="AE40" si="44">AE11/AE$19*100</f>
        <v>11.991175060933026</v>
      </c>
      <c r="AF40" s="95">
        <f t="shared" ref="AF40" si="45">AF11/AF$19*100</f>
        <v>14.057374365939202</v>
      </c>
    </row>
    <row r="41" spans="1:32" s="40" customFormat="1" ht="18" customHeight="1" x14ac:dyDescent="0.15">
      <c r="A41" s="23" t="s">
        <v>108</v>
      </c>
      <c r="B41" s="39">
        <f t="shared" si="17"/>
        <v>4.3846731657104412</v>
      </c>
      <c r="C41" s="39">
        <f t="shared" si="17"/>
        <v>3.6425852306847304</v>
      </c>
      <c r="D41" s="39">
        <f t="shared" si="17"/>
        <v>4.9780871113668779</v>
      </c>
      <c r="E41" s="39">
        <f t="shared" si="17"/>
        <v>5.2096289864023912</v>
      </c>
      <c r="F41" s="39">
        <f t="shared" si="17"/>
        <v>5.1251922858273611</v>
      </c>
      <c r="G41" s="39">
        <f t="shared" si="17"/>
        <v>5.8693009336001394</v>
      </c>
      <c r="H41" s="39">
        <f t="shared" si="17"/>
        <v>5.9477672646962629</v>
      </c>
      <c r="I41" s="39">
        <f t="shared" si="17"/>
        <v>5.7622722897579406</v>
      </c>
      <c r="J41" s="39">
        <f t="shared" si="17"/>
        <v>6.423674265769165</v>
      </c>
      <c r="K41" s="39">
        <f t="shared" si="17"/>
        <v>5.4544095243235695</v>
      </c>
      <c r="L41" s="39">
        <f t="shared" si="17"/>
        <v>5.5708761455744309</v>
      </c>
      <c r="M41" s="39">
        <f t="shared" si="7"/>
        <v>5.623537133188087</v>
      </c>
      <c r="N41" s="39">
        <f t="shared" si="7"/>
        <v>5.449493756597021</v>
      </c>
      <c r="O41" s="39">
        <f t="shared" si="8"/>
        <v>5.3016052089787982</v>
      </c>
      <c r="P41" s="39">
        <f t="shared" si="8"/>
        <v>5.1490001093703244</v>
      </c>
      <c r="Q41" s="39">
        <f t="shared" si="9"/>
        <v>4.5207860703897271</v>
      </c>
      <c r="R41" s="39">
        <f t="shared" si="9"/>
        <v>4.6616134354815957</v>
      </c>
      <c r="S41" s="39">
        <f t="shared" si="10"/>
        <v>4.7375267959548903</v>
      </c>
      <c r="T41" s="39">
        <f t="shared" si="10"/>
        <v>4.0523284523396645</v>
      </c>
      <c r="U41" s="39">
        <f t="shared" si="11"/>
        <v>5.0321843335607204</v>
      </c>
      <c r="V41" s="39">
        <f t="shared" si="11"/>
        <v>4.6847287371070117</v>
      </c>
      <c r="W41" s="39">
        <f t="shared" si="12"/>
        <v>4.8314914949883221</v>
      </c>
      <c r="X41" s="39">
        <f t="shared" si="12"/>
        <v>4.9869099583607222</v>
      </c>
      <c r="Y41" s="95">
        <f t="shared" ref="Y41:AB41" si="46">Y12/Y$19*100</f>
        <v>4.5898082994799587</v>
      </c>
      <c r="Z41" s="95">
        <f t="shared" si="46"/>
        <v>5.1099618958917326</v>
      </c>
      <c r="AA41" s="95">
        <f t="shared" si="46"/>
        <v>4.9944055184182847</v>
      </c>
      <c r="AB41" s="95">
        <f t="shared" si="46"/>
        <v>4.6710692969352969</v>
      </c>
      <c r="AC41" s="95">
        <f t="shared" ref="AC41:AD41" si="47">AC12/AC$19*100</f>
        <v>5.7975579022282346</v>
      </c>
      <c r="AD41" s="95">
        <f t="shared" si="47"/>
        <v>4.5224403126870891</v>
      </c>
      <c r="AE41" s="95">
        <f t="shared" ref="AE41" si="48">AE12/AE$19*100</f>
        <v>5.2261095632154708</v>
      </c>
      <c r="AF41" s="95">
        <f t="shared" ref="AF41" si="49">AF12/AF$19*100</f>
        <v>5.1796096400841378</v>
      </c>
    </row>
    <row r="42" spans="1:32" s="40" customFormat="1" ht="18" customHeight="1" x14ac:dyDescent="0.15">
      <c r="A42" s="23" t="s">
        <v>109</v>
      </c>
      <c r="B42" s="39">
        <f t="shared" si="17"/>
        <v>13.870730023280723</v>
      </c>
      <c r="C42" s="39">
        <f t="shared" si="17"/>
        <v>14.761582978240053</v>
      </c>
      <c r="D42" s="39">
        <f t="shared" si="17"/>
        <v>17.1637433647176</v>
      </c>
      <c r="E42" s="39">
        <f t="shared" si="17"/>
        <v>13.258544537492769</v>
      </c>
      <c r="F42" s="39">
        <f t="shared" si="17"/>
        <v>12.579973010986423</v>
      </c>
      <c r="G42" s="39">
        <f t="shared" si="17"/>
        <v>13.930930430169308</v>
      </c>
      <c r="H42" s="39">
        <f t="shared" si="17"/>
        <v>13.185642455695382</v>
      </c>
      <c r="I42" s="39">
        <f t="shared" si="17"/>
        <v>12.202073264513107</v>
      </c>
      <c r="J42" s="39">
        <f t="shared" si="17"/>
        <v>15.043076278634427</v>
      </c>
      <c r="K42" s="39">
        <f t="shared" si="17"/>
        <v>13.608811997669514</v>
      </c>
      <c r="L42" s="39">
        <f t="shared" si="17"/>
        <v>12.464917450312177</v>
      </c>
      <c r="M42" s="39">
        <f t="shared" si="7"/>
        <v>15.168040249447968</v>
      </c>
      <c r="N42" s="39">
        <f t="shared" si="7"/>
        <v>27.992948963303849</v>
      </c>
      <c r="O42" s="39">
        <f t="shared" si="8"/>
        <v>23.126571822459738</v>
      </c>
      <c r="P42" s="39">
        <f t="shared" si="8"/>
        <v>17.26593902901196</v>
      </c>
      <c r="Q42" s="39">
        <f t="shared" si="9"/>
        <v>16.087763429281239</v>
      </c>
      <c r="R42" s="39">
        <f t="shared" si="9"/>
        <v>19.941472020658647</v>
      </c>
      <c r="S42" s="39">
        <f t="shared" si="10"/>
        <v>14.469707214888478</v>
      </c>
      <c r="T42" s="39">
        <f t="shared" si="10"/>
        <v>12.02150965348795</v>
      </c>
      <c r="U42" s="39">
        <f t="shared" si="11"/>
        <v>15.212697369515665</v>
      </c>
      <c r="V42" s="39">
        <f t="shared" si="11"/>
        <v>15.452132792529028</v>
      </c>
      <c r="W42" s="39">
        <f t="shared" si="12"/>
        <v>14.861035371845228</v>
      </c>
      <c r="X42" s="39">
        <f t="shared" si="12"/>
        <v>14.102778410765787</v>
      </c>
      <c r="Y42" s="95">
        <f t="shared" ref="Y42:AB42" si="50">Y13/Y$19*100</f>
        <v>15.686133276844805</v>
      </c>
      <c r="Z42" s="95">
        <f t="shared" si="50"/>
        <v>16.700293736799715</v>
      </c>
      <c r="AA42" s="95">
        <f t="shared" si="50"/>
        <v>14.99476438321066</v>
      </c>
      <c r="AB42" s="95">
        <f t="shared" si="50"/>
        <v>10.601675587236015</v>
      </c>
      <c r="AC42" s="95">
        <f t="shared" ref="AC42:AD42" si="51">AC13/AC$19*100</f>
        <v>15.152734943772222</v>
      </c>
      <c r="AD42" s="95">
        <f t="shared" si="51"/>
        <v>11.722018326451659</v>
      </c>
      <c r="AE42" s="95">
        <f t="shared" ref="AE42" si="52">AE13/AE$19*100</f>
        <v>10.4640291101841</v>
      </c>
      <c r="AF42" s="95">
        <f t="shared" ref="AF42" si="53">AF13/AF$19*100</f>
        <v>12.346751987161579</v>
      </c>
    </row>
    <row r="43" spans="1:32" s="40" customFormat="1" ht="18" customHeight="1" x14ac:dyDescent="0.15">
      <c r="A43" s="23" t="s">
        <v>110</v>
      </c>
      <c r="B43" s="39">
        <f t="shared" si="17"/>
        <v>5.8486335695127484E-3</v>
      </c>
      <c r="C43" s="39">
        <f t="shared" si="17"/>
        <v>0.116685067224834</v>
      </c>
      <c r="D43" s="39">
        <f t="shared" si="17"/>
        <v>0.4360318737861047</v>
      </c>
      <c r="E43" s="39">
        <f t="shared" si="17"/>
        <v>0</v>
      </c>
      <c r="F43" s="39">
        <f t="shared" si="17"/>
        <v>0.22447707300595521</v>
      </c>
      <c r="G43" s="39">
        <f t="shared" si="17"/>
        <v>0</v>
      </c>
      <c r="H43" s="39">
        <f t="shared" si="17"/>
        <v>0.24195109768001374</v>
      </c>
      <c r="I43" s="39">
        <f t="shared" si="17"/>
        <v>0.23821406927178557</v>
      </c>
      <c r="J43" s="39">
        <f t="shared" si="17"/>
        <v>0.41445322638671339</v>
      </c>
      <c r="K43" s="39">
        <f t="shared" si="17"/>
        <v>0.1852741808671427</v>
      </c>
      <c r="L43" s="39">
        <f t="shared" si="17"/>
        <v>0</v>
      </c>
      <c r="M43" s="39">
        <f t="shared" si="7"/>
        <v>0</v>
      </c>
      <c r="N43" s="39">
        <f t="shared" si="7"/>
        <v>0.27072238245632846</v>
      </c>
      <c r="O43" s="39">
        <f t="shared" si="8"/>
        <v>1.0176489845745786E-5</v>
      </c>
      <c r="P43" s="39">
        <f t="shared" si="8"/>
        <v>0</v>
      </c>
      <c r="Q43" s="39">
        <f t="shared" si="9"/>
        <v>9.4360755890045558E-6</v>
      </c>
      <c r="R43" s="39">
        <f t="shared" si="9"/>
        <v>0</v>
      </c>
      <c r="S43" s="39">
        <f t="shared" si="10"/>
        <v>0</v>
      </c>
      <c r="T43" s="39">
        <f t="shared" si="10"/>
        <v>0</v>
      </c>
      <c r="U43" s="39">
        <f t="shared" si="11"/>
        <v>0</v>
      </c>
      <c r="V43" s="39">
        <f t="shared" si="11"/>
        <v>0</v>
      </c>
      <c r="W43" s="39">
        <f t="shared" si="12"/>
        <v>1.8632440633506967E-3</v>
      </c>
      <c r="X43" s="39">
        <f t="shared" si="12"/>
        <v>0.92805441636512853</v>
      </c>
      <c r="Y43" s="95">
        <f t="shared" ref="Y43:AB43" si="54">Y14/Y$19*100</f>
        <v>0.34757858041309114</v>
      </c>
      <c r="Z43" s="95">
        <f t="shared" si="54"/>
        <v>0</v>
      </c>
      <c r="AA43" s="95">
        <f t="shared" si="54"/>
        <v>0.10501306047312814</v>
      </c>
      <c r="AB43" s="95">
        <f t="shared" si="54"/>
        <v>0.359313703919381</v>
      </c>
      <c r="AC43" s="95">
        <f t="shared" ref="AC43:AD43" si="55">AC14/AC$19*100</f>
        <v>0.22205995720144964</v>
      </c>
      <c r="AD43" s="95">
        <f t="shared" si="55"/>
        <v>4.3570675352351165E-2</v>
      </c>
      <c r="AE43" s="95">
        <f t="shared" ref="AE43" si="56">AE14/AE$19*100</f>
        <v>0</v>
      </c>
      <c r="AF43" s="95">
        <f t="shared" ref="AF43" si="57">AF14/AF$19*100</f>
        <v>0.21083972754893771</v>
      </c>
    </row>
    <row r="44" spans="1:32" s="40" customFormat="1" ht="18" customHeight="1" x14ac:dyDescent="0.15">
      <c r="A44" s="23" t="s">
        <v>111</v>
      </c>
      <c r="B44" s="39">
        <f t="shared" si="17"/>
        <v>7.1581268186088982</v>
      </c>
      <c r="C44" s="39">
        <f t="shared" si="17"/>
        <v>5.7244646617700408</v>
      </c>
      <c r="D44" s="39">
        <f t="shared" si="17"/>
        <v>6.7747811086333654</v>
      </c>
      <c r="E44" s="39">
        <f t="shared" si="17"/>
        <v>6.4832626495206327</v>
      </c>
      <c r="F44" s="39">
        <f t="shared" si="17"/>
        <v>6.5037210584161995</v>
      </c>
      <c r="G44" s="39">
        <f t="shared" si="17"/>
        <v>6.8542617382441451</v>
      </c>
      <c r="H44" s="39">
        <f t="shared" si="17"/>
        <v>6.4659479636453989</v>
      </c>
      <c r="I44" s="39">
        <f t="shared" si="17"/>
        <v>7.2464949046889089</v>
      </c>
      <c r="J44" s="39">
        <f t="shared" si="17"/>
        <v>7.6466031520792566</v>
      </c>
      <c r="K44" s="39">
        <f t="shared" si="17"/>
        <v>7.9142794816196833</v>
      </c>
      <c r="L44" s="39">
        <f t="shared" si="17"/>
        <v>7.3046864990903737</v>
      </c>
      <c r="M44" s="39">
        <f t="shared" si="7"/>
        <v>8.073702501240664</v>
      </c>
      <c r="N44" s="39">
        <f t="shared" si="7"/>
        <v>7.4869808782393061</v>
      </c>
      <c r="O44" s="39">
        <f t="shared" si="8"/>
        <v>7.8360091226125572</v>
      </c>
      <c r="P44" s="39">
        <f t="shared" si="8"/>
        <v>9.1701505495222886</v>
      </c>
      <c r="Q44" s="39">
        <f t="shared" si="9"/>
        <v>7.6615460858875366</v>
      </c>
      <c r="R44" s="39">
        <f t="shared" si="9"/>
        <v>9.0884268175991068</v>
      </c>
      <c r="S44" s="39">
        <f t="shared" si="10"/>
        <v>11.362480419288437</v>
      </c>
      <c r="T44" s="39">
        <f t="shared" si="10"/>
        <v>11.623499718864752</v>
      </c>
      <c r="U44" s="39">
        <f t="shared" si="11"/>
        <v>9.7046424471324215</v>
      </c>
      <c r="V44" s="39">
        <f t="shared" si="11"/>
        <v>8.5278708233432781</v>
      </c>
      <c r="W44" s="39">
        <f t="shared" si="12"/>
        <v>8.9986418246081534</v>
      </c>
      <c r="X44" s="39">
        <f t="shared" si="12"/>
        <v>9.3341921130263383</v>
      </c>
      <c r="Y44" s="95">
        <f t="shared" ref="Y44:AB44" si="58">Y15/Y$19*100</f>
        <v>9.6600922898799428</v>
      </c>
      <c r="Z44" s="95">
        <f t="shared" si="58"/>
        <v>9.3599633489237721</v>
      </c>
      <c r="AA44" s="95">
        <f t="shared" si="58"/>
        <v>8.8316825887022539</v>
      </c>
      <c r="AB44" s="95">
        <f t="shared" si="58"/>
        <v>7.1603141015532694</v>
      </c>
      <c r="AC44" s="95">
        <f t="shared" ref="AC44:AD44" si="59">AC15/AC$19*100</f>
        <v>7.2282620357224321</v>
      </c>
      <c r="AD44" s="95">
        <f t="shared" si="59"/>
        <v>6.1975060166842724</v>
      </c>
      <c r="AE44" s="95">
        <f t="shared" ref="AE44" si="60">AE15/AE$19*100</f>
        <v>8.136537965705223</v>
      </c>
      <c r="AF44" s="95">
        <f t="shared" ref="AF44" si="61">AF15/AF$19*100</f>
        <v>7.5506144765701073</v>
      </c>
    </row>
    <row r="45" spans="1:32" s="40" customFormat="1" ht="18" customHeight="1" x14ac:dyDescent="0.15">
      <c r="A45" s="23" t="s">
        <v>81</v>
      </c>
      <c r="B45" s="39">
        <f t="shared" si="17"/>
        <v>0</v>
      </c>
      <c r="C45" s="39">
        <f t="shared" si="17"/>
        <v>0</v>
      </c>
      <c r="D45" s="39">
        <f t="shared" si="17"/>
        <v>0</v>
      </c>
      <c r="E45" s="39">
        <f t="shared" si="17"/>
        <v>0</v>
      </c>
      <c r="F45" s="39">
        <f t="shared" si="17"/>
        <v>0</v>
      </c>
      <c r="G45" s="39">
        <f t="shared" si="17"/>
        <v>0</v>
      </c>
      <c r="H45" s="39">
        <f t="shared" si="17"/>
        <v>0</v>
      </c>
      <c r="I45" s="39">
        <f t="shared" si="17"/>
        <v>0</v>
      </c>
      <c r="J45" s="39">
        <f t="shared" si="17"/>
        <v>0</v>
      </c>
      <c r="K45" s="39">
        <f t="shared" si="17"/>
        <v>0</v>
      </c>
      <c r="L45" s="39">
        <f t="shared" si="17"/>
        <v>0</v>
      </c>
      <c r="M45" s="39">
        <f t="shared" si="7"/>
        <v>0</v>
      </c>
      <c r="N45" s="39">
        <f t="shared" si="7"/>
        <v>0</v>
      </c>
      <c r="O45" s="39">
        <f t="shared" si="8"/>
        <v>1.0176489845745786E-5</v>
      </c>
      <c r="P45" s="39">
        <f t="shared" si="8"/>
        <v>0</v>
      </c>
      <c r="Q45" s="39">
        <f t="shared" si="9"/>
        <v>0</v>
      </c>
      <c r="R45" s="39">
        <f t="shared" si="9"/>
        <v>0</v>
      </c>
      <c r="S45" s="39">
        <f t="shared" si="10"/>
        <v>0</v>
      </c>
      <c r="T45" s="39">
        <f t="shared" si="10"/>
        <v>0</v>
      </c>
      <c r="U45" s="39">
        <f t="shared" si="11"/>
        <v>0</v>
      </c>
      <c r="V45" s="39">
        <f t="shared" si="11"/>
        <v>0</v>
      </c>
      <c r="W45" s="39">
        <f t="shared" si="12"/>
        <v>0</v>
      </c>
      <c r="X45" s="39">
        <f t="shared" si="12"/>
        <v>0</v>
      </c>
      <c r="Y45" s="95">
        <f t="shared" ref="Y45:AB45" si="62">Y16/Y$19*100</f>
        <v>0</v>
      </c>
      <c r="Z45" s="95">
        <f t="shared" si="62"/>
        <v>0</v>
      </c>
      <c r="AA45" s="95">
        <f t="shared" si="62"/>
        <v>0</v>
      </c>
      <c r="AB45" s="95">
        <f t="shared" si="62"/>
        <v>0</v>
      </c>
      <c r="AC45" s="95">
        <f t="shared" ref="AC45:AD45" si="63">AC16/AC$19*100</f>
        <v>0</v>
      </c>
      <c r="AD45" s="95">
        <f t="shared" si="63"/>
        <v>0</v>
      </c>
      <c r="AE45" s="95">
        <f t="shared" ref="AE45" si="64">AE16/AE$19*100</f>
        <v>0</v>
      </c>
      <c r="AF45" s="95">
        <f t="shared" ref="AF45" si="65">AF16/AF$19*100</f>
        <v>0</v>
      </c>
    </row>
    <row r="46" spans="1:32" s="40" customFormat="1" ht="18" customHeight="1" x14ac:dyDescent="0.15">
      <c r="A46" s="23" t="s">
        <v>113</v>
      </c>
      <c r="B46" s="39">
        <f t="shared" si="17"/>
        <v>0</v>
      </c>
      <c r="C46" s="39">
        <f t="shared" si="17"/>
        <v>0</v>
      </c>
      <c r="D46" s="39">
        <f t="shared" si="17"/>
        <v>0</v>
      </c>
      <c r="E46" s="39">
        <f t="shared" si="17"/>
        <v>0</v>
      </c>
      <c r="F46" s="39">
        <f t="shared" si="17"/>
        <v>0</v>
      </c>
      <c r="G46" s="39">
        <f t="shared" si="17"/>
        <v>0</v>
      </c>
      <c r="H46" s="39">
        <f t="shared" si="17"/>
        <v>0</v>
      </c>
      <c r="I46" s="39">
        <f t="shared" si="17"/>
        <v>0</v>
      </c>
      <c r="J46" s="39">
        <f t="shared" si="17"/>
        <v>0</v>
      </c>
      <c r="K46" s="39">
        <f t="shared" si="17"/>
        <v>0</v>
      </c>
      <c r="L46" s="39">
        <f t="shared" si="17"/>
        <v>0</v>
      </c>
      <c r="M46" s="39">
        <f t="shared" si="7"/>
        <v>0</v>
      </c>
      <c r="N46" s="39">
        <f t="shared" si="7"/>
        <v>0</v>
      </c>
      <c r="O46" s="39">
        <f t="shared" si="8"/>
        <v>1.0176489845745786E-5</v>
      </c>
      <c r="P46" s="39">
        <f t="shared" si="8"/>
        <v>0</v>
      </c>
      <c r="Q46" s="39">
        <f t="shared" si="9"/>
        <v>0</v>
      </c>
      <c r="R46" s="39">
        <f t="shared" si="9"/>
        <v>0</v>
      </c>
      <c r="S46" s="39">
        <f t="shared" si="10"/>
        <v>0</v>
      </c>
      <c r="T46" s="39">
        <f t="shared" si="10"/>
        <v>0</v>
      </c>
      <c r="U46" s="39">
        <f t="shared" si="11"/>
        <v>0</v>
      </c>
      <c r="V46" s="39">
        <f t="shared" si="11"/>
        <v>0</v>
      </c>
      <c r="W46" s="39">
        <f t="shared" si="12"/>
        <v>0</v>
      </c>
      <c r="X46" s="39">
        <f t="shared" si="12"/>
        <v>0</v>
      </c>
      <c r="Y46" s="95">
        <f t="shared" ref="Y46:AB46" si="66">Y17/Y$19*100</f>
        <v>0</v>
      </c>
      <c r="Z46" s="95">
        <f t="shared" si="66"/>
        <v>0</v>
      </c>
      <c r="AA46" s="95">
        <f t="shared" si="66"/>
        <v>0</v>
      </c>
      <c r="AB46" s="95">
        <f t="shared" si="66"/>
        <v>0</v>
      </c>
      <c r="AC46" s="95">
        <f t="shared" ref="AC46:AD46" si="67">AC17/AC$19*100</f>
        <v>0</v>
      </c>
      <c r="AD46" s="95">
        <f t="shared" si="67"/>
        <v>0</v>
      </c>
      <c r="AE46" s="95">
        <f t="shared" ref="AE46" si="68">AE17/AE$19*100</f>
        <v>0</v>
      </c>
      <c r="AF46" s="95">
        <f t="shared" ref="AF46" si="69">AF17/AF$19*100</f>
        <v>0</v>
      </c>
    </row>
    <row r="47" spans="1:32" s="40" customFormat="1" ht="18" customHeight="1" x14ac:dyDescent="0.15">
      <c r="A47" s="23" t="s">
        <v>112</v>
      </c>
      <c r="B47" s="39">
        <f t="shared" si="17"/>
        <v>0</v>
      </c>
      <c r="C47" s="39">
        <f t="shared" si="17"/>
        <v>0</v>
      </c>
      <c r="D47" s="39">
        <f t="shared" si="17"/>
        <v>0</v>
      </c>
      <c r="E47" s="39">
        <f t="shared" si="17"/>
        <v>0</v>
      </c>
      <c r="F47" s="39">
        <f t="shared" si="17"/>
        <v>0</v>
      </c>
      <c r="G47" s="39">
        <f t="shared" si="17"/>
        <v>0</v>
      </c>
      <c r="H47" s="39">
        <f t="shared" si="17"/>
        <v>0</v>
      </c>
      <c r="I47" s="39">
        <f t="shared" si="17"/>
        <v>0</v>
      </c>
      <c r="J47" s="39">
        <f t="shared" si="17"/>
        <v>0</v>
      </c>
      <c r="K47" s="39">
        <f t="shared" si="17"/>
        <v>0</v>
      </c>
      <c r="L47" s="39">
        <f t="shared" si="17"/>
        <v>0</v>
      </c>
      <c r="M47" s="39">
        <f t="shared" si="7"/>
        <v>0</v>
      </c>
      <c r="N47" s="39">
        <f t="shared" si="7"/>
        <v>0</v>
      </c>
      <c r="O47" s="39">
        <f t="shared" si="8"/>
        <v>1.0176489845745786E-5</v>
      </c>
      <c r="P47" s="39">
        <f t="shared" si="8"/>
        <v>0</v>
      </c>
      <c r="Q47" s="39">
        <f t="shared" si="9"/>
        <v>0</v>
      </c>
      <c r="R47" s="39">
        <f t="shared" si="9"/>
        <v>0</v>
      </c>
      <c r="S47" s="39">
        <f t="shared" si="10"/>
        <v>0</v>
      </c>
      <c r="T47" s="39">
        <f t="shared" si="10"/>
        <v>0</v>
      </c>
      <c r="U47" s="39">
        <f t="shared" si="11"/>
        <v>0</v>
      </c>
      <c r="V47" s="39">
        <f t="shared" si="11"/>
        <v>0</v>
      </c>
      <c r="W47" s="39">
        <f t="shared" si="12"/>
        <v>0</v>
      </c>
      <c r="X47" s="39">
        <f t="shared" si="12"/>
        <v>0</v>
      </c>
      <c r="Y47" s="95">
        <f t="shared" ref="Y47:AB47" si="70">Y18/Y$19*100</f>
        <v>0</v>
      </c>
      <c r="Z47" s="95">
        <f t="shared" si="70"/>
        <v>0</v>
      </c>
      <c r="AA47" s="95">
        <f t="shared" si="70"/>
        <v>0</v>
      </c>
      <c r="AB47" s="95">
        <f t="shared" si="70"/>
        <v>0</v>
      </c>
      <c r="AC47" s="95">
        <f t="shared" ref="AC47:AD47" si="71">AC18/AC$19*100</f>
        <v>0</v>
      </c>
      <c r="AD47" s="95">
        <f t="shared" si="71"/>
        <v>0</v>
      </c>
      <c r="AE47" s="95">
        <f t="shared" ref="AE47" si="72">AE18/AE$19*100</f>
        <v>0</v>
      </c>
      <c r="AF47" s="95">
        <f t="shared" ref="AF47" si="73">AF18/AF$19*100</f>
        <v>0</v>
      </c>
    </row>
    <row r="48" spans="1:32" s="40" customFormat="1" ht="18" customHeight="1" x14ac:dyDescent="0.15">
      <c r="A48" s="23" t="s">
        <v>114</v>
      </c>
      <c r="B48" s="39">
        <f t="shared" ref="B48:L48" si="74">SUM(B33:B47)</f>
        <v>100</v>
      </c>
      <c r="C48" s="36">
        <f t="shared" si="74"/>
        <v>100</v>
      </c>
      <c r="D48" s="36">
        <f t="shared" si="74"/>
        <v>99.999999999999986</v>
      </c>
      <c r="E48" s="36">
        <f t="shared" si="74"/>
        <v>100</v>
      </c>
      <c r="F48" s="36">
        <f t="shared" si="74"/>
        <v>100.00000000000001</v>
      </c>
      <c r="G48" s="36">
        <f t="shared" si="74"/>
        <v>100.00000000000001</v>
      </c>
      <c r="H48" s="36">
        <f t="shared" si="74"/>
        <v>100.00000000000001</v>
      </c>
      <c r="I48" s="36">
        <f t="shared" si="74"/>
        <v>100.00000000000003</v>
      </c>
      <c r="J48" s="36">
        <f t="shared" si="74"/>
        <v>100</v>
      </c>
      <c r="K48" s="36">
        <f t="shared" si="74"/>
        <v>100.00000000000001</v>
      </c>
      <c r="L48" s="36">
        <f t="shared" si="74"/>
        <v>100</v>
      </c>
      <c r="M48" s="36">
        <f t="shared" ref="M48:U48" si="75">SUM(M33:M47)</f>
        <v>99.999999999999986</v>
      </c>
      <c r="N48" s="36">
        <f t="shared" si="75"/>
        <v>100</v>
      </c>
      <c r="O48" s="36">
        <f t="shared" si="75"/>
        <v>100</v>
      </c>
      <c r="P48" s="36">
        <f t="shared" si="75"/>
        <v>100</v>
      </c>
      <c r="Q48" s="36">
        <f t="shared" si="75"/>
        <v>100</v>
      </c>
      <c r="R48" s="36">
        <f t="shared" si="75"/>
        <v>100</v>
      </c>
      <c r="S48" s="36">
        <f t="shared" si="75"/>
        <v>100</v>
      </c>
      <c r="T48" s="36">
        <f t="shared" si="75"/>
        <v>100</v>
      </c>
      <c r="U48" s="36">
        <f t="shared" si="75"/>
        <v>100</v>
      </c>
      <c r="V48" s="36">
        <f>SUM(V33:V47)</f>
        <v>100</v>
      </c>
      <c r="W48" s="36">
        <f>SUM(W33:W47)</f>
        <v>100.00000000000001</v>
      </c>
      <c r="X48" s="36">
        <f>SUM(X33:X47)</f>
        <v>100</v>
      </c>
      <c r="Y48" s="25">
        <f t="shared" ref="Y48:AB48" si="76">SUM(Y33:Y47)</f>
        <v>99.999999999999986</v>
      </c>
      <c r="Z48" s="25">
        <f t="shared" si="76"/>
        <v>100</v>
      </c>
      <c r="AA48" s="25">
        <f t="shared" si="76"/>
        <v>100</v>
      </c>
      <c r="AB48" s="25">
        <f t="shared" si="76"/>
        <v>100.00000000000001</v>
      </c>
      <c r="AC48" s="25">
        <f t="shared" ref="AC48:AD48" si="77">SUM(AC33:AC47)</f>
        <v>100.00000000000001</v>
      </c>
      <c r="AD48" s="25">
        <f t="shared" si="77"/>
        <v>100.00000000000001</v>
      </c>
      <c r="AE48" s="25">
        <f t="shared" ref="AE48" si="78">SUM(AE33:AE47)</f>
        <v>100</v>
      </c>
      <c r="AF48" s="25">
        <f t="shared" ref="AF48" si="79">SUM(AF33:AF47)</f>
        <v>100</v>
      </c>
    </row>
    <row r="49" spans="10:32" s="40" customFormat="1" ht="18" customHeight="1" x14ac:dyDescent="0.15">
      <c r="J49" s="41"/>
      <c r="K49" s="41"/>
      <c r="Y49" s="96"/>
      <c r="Z49" s="96"/>
      <c r="AA49" s="96"/>
      <c r="AB49" s="96"/>
      <c r="AC49" s="96"/>
      <c r="AD49" s="96"/>
      <c r="AE49" s="96"/>
      <c r="AF49" s="96"/>
    </row>
    <row r="50" spans="10:32" s="40" customFormat="1" ht="18" customHeight="1" x14ac:dyDescent="0.15">
      <c r="J50" s="41"/>
      <c r="K50" s="41"/>
      <c r="Y50" s="96"/>
      <c r="Z50" s="96"/>
      <c r="AA50" s="96"/>
      <c r="AB50" s="96"/>
      <c r="AC50" s="96"/>
      <c r="AD50" s="96"/>
      <c r="AE50" s="96"/>
      <c r="AF50" s="96"/>
    </row>
    <row r="51" spans="10:32" s="40" customFormat="1" ht="18" customHeight="1" x14ac:dyDescent="0.15">
      <c r="J51" s="41"/>
      <c r="K51" s="41"/>
      <c r="Y51" s="96"/>
      <c r="Z51" s="96"/>
      <c r="AA51" s="96"/>
      <c r="AB51" s="96"/>
      <c r="AC51" s="96"/>
      <c r="AD51" s="96"/>
      <c r="AE51" s="96"/>
      <c r="AF51" s="96"/>
    </row>
    <row r="52" spans="10:32" s="40" customFormat="1" ht="18" customHeight="1" x14ac:dyDescent="0.15">
      <c r="J52" s="41"/>
      <c r="K52" s="41"/>
      <c r="Y52" s="96"/>
      <c r="Z52" s="96"/>
      <c r="AA52" s="96"/>
      <c r="AB52" s="96"/>
      <c r="AC52" s="96"/>
      <c r="AD52" s="96"/>
      <c r="AE52" s="96"/>
      <c r="AF52" s="96"/>
    </row>
    <row r="53" spans="10:32" s="40" customFormat="1" ht="18" customHeight="1" x14ac:dyDescent="0.15">
      <c r="J53" s="41"/>
      <c r="K53" s="41"/>
      <c r="Y53" s="96"/>
      <c r="Z53" s="96"/>
      <c r="AA53" s="96"/>
      <c r="AB53" s="96"/>
      <c r="AC53" s="96"/>
      <c r="AD53" s="96"/>
      <c r="AE53" s="96"/>
      <c r="AF53" s="96"/>
    </row>
    <row r="54" spans="10:32" s="40" customFormat="1" ht="18" customHeight="1" x14ac:dyDescent="0.15">
      <c r="J54" s="41"/>
      <c r="K54" s="41"/>
      <c r="Y54" s="96"/>
      <c r="Z54" s="96"/>
      <c r="AA54" s="96"/>
      <c r="AB54" s="96"/>
      <c r="AC54" s="96"/>
      <c r="AD54" s="96"/>
      <c r="AE54" s="96"/>
      <c r="AF54" s="96"/>
    </row>
    <row r="55" spans="10:32" s="40" customFormat="1" ht="18" customHeight="1" x14ac:dyDescent="0.15">
      <c r="J55" s="41"/>
      <c r="K55" s="41"/>
      <c r="Y55" s="96"/>
      <c r="Z55" s="96"/>
      <c r="AA55" s="96"/>
      <c r="AB55" s="96"/>
      <c r="AC55" s="96"/>
      <c r="AD55" s="96"/>
      <c r="AE55" s="96"/>
      <c r="AF55" s="96"/>
    </row>
    <row r="56" spans="10:32" s="40" customFormat="1" ht="18" customHeight="1" x14ac:dyDescent="0.15">
      <c r="J56" s="41"/>
      <c r="K56" s="41"/>
      <c r="Y56" s="96"/>
      <c r="Z56" s="96"/>
      <c r="AA56" s="96"/>
      <c r="AB56" s="96"/>
      <c r="AC56" s="96"/>
      <c r="AD56" s="96"/>
      <c r="AE56" s="96"/>
      <c r="AF56" s="96"/>
    </row>
    <row r="57" spans="10:32" s="40" customFormat="1" ht="18" customHeight="1" x14ac:dyDescent="0.15">
      <c r="J57" s="41"/>
      <c r="K57" s="41"/>
      <c r="Y57" s="96"/>
      <c r="Z57" s="96"/>
      <c r="AA57" s="96"/>
      <c r="AB57" s="96"/>
      <c r="AC57" s="96"/>
      <c r="AD57" s="96"/>
      <c r="AE57" s="96"/>
      <c r="AF57" s="96"/>
    </row>
    <row r="58" spans="10:32" s="40" customFormat="1" ht="18" customHeight="1" x14ac:dyDescent="0.15">
      <c r="J58" s="41"/>
      <c r="K58" s="41"/>
      <c r="Y58" s="96"/>
      <c r="Z58" s="96"/>
      <c r="AA58" s="96"/>
      <c r="AB58" s="96"/>
      <c r="AC58" s="96"/>
      <c r="AD58" s="96"/>
      <c r="AE58" s="96"/>
      <c r="AF58" s="96"/>
    </row>
    <row r="59" spans="10:32" s="40" customFormat="1" ht="18" customHeight="1" x14ac:dyDescent="0.15">
      <c r="J59" s="41"/>
      <c r="K59" s="41"/>
      <c r="Y59" s="96"/>
      <c r="Z59" s="96"/>
      <c r="AA59" s="96"/>
      <c r="AB59" s="96"/>
      <c r="AC59" s="96"/>
      <c r="AD59" s="96"/>
      <c r="AE59" s="96"/>
      <c r="AF59" s="96"/>
    </row>
    <row r="60" spans="10:32" s="40" customFormat="1" ht="18" customHeight="1" x14ac:dyDescent="0.15">
      <c r="J60" s="41"/>
      <c r="K60" s="41"/>
      <c r="Y60" s="96"/>
      <c r="Z60" s="96"/>
      <c r="AA60" s="96"/>
      <c r="AB60" s="96"/>
      <c r="AC60" s="96"/>
      <c r="AD60" s="96"/>
      <c r="AE60" s="96"/>
      <c r="AF60" s="96"/>
    </row>
    <row r="61" spans="10:32" s="40" customFormat="1" ht="18" customHeight="1" x14ac:dyDescent="0.15">
      <c r="J61" s="41"/>
      <c r="K61" s="41"/>
      <c r="Y61" s="96"/>
      <c r="Z61" s="96"/>
      <c r="AA61" s="96"/>
      <c r="AB61" s="96"/>
      <c r="AC61" s="96"/>
      <c r="AD61" s="96"/>
      <c r="AE61" s="96"/>
      <c r="AF61" s="96"/>
    </row>
    <row r="62" spans="10:32" s="40" customFormat="1" ht="18" customHeight="1" x14ac:dyDescent="0.15">
      <c r="J62" s="41"/>
      <c r="K62" s="41"/>
      <c r="Y62" s="96"/>
      <c r="Z62" s="96"/>
      <c r="AA62" s="96"/>
      <c r="AB62" s="96"/>
      <c r="AC62" s="96"/>
      <c r="AD62" s="96"/>
      <c r="AE62" s="96"/>
      <c r="AF62" s="96"/>
    </row>
    <row r="63" spans="10:32" s="40" customFormat="1" ht="18" customHeight="1" x14ac:dyDescent="0.15">
      <c r="J63" s="41"/>
      <c r="K63" s="41"/>
      <c r="Y63" s="96"/>
      <c r="Z63" s="96"/>
      <c r="AA63" s="96"/>
      <c r="AB63" s="96"/>
      <c r="AC63" s="96"/>
      <c r="AD63" s="96"/>
      <c r="AE63" s="96"/>
      <c r="AF63" s="96"/>
    </row>
    <row r="64" spans="10:32" s="40" customFormat="1" ht="18" customHeight="1" x14ac:dyDescent="0.15">
      <c r="J64" s="41"/>
      <c r="K64" s="41"/>
      <c r="Y64" s="96"/>
      <c r="Z64" s="96"/>
      <c r="AA64" s="96"/>
      <c r="AB64" s="96"/>
      <c r="AC64" s="96"/>
      <c r="AD64" s="96"/>
      <c r="AE64" s="96"/>
      <c r="AF64" s="96"/>
    </row>
    <row r="65" spans="10:32" s="40" customFormat="1" ht="18" customHeight="1" x14ac:dyDescent="0.15">
      <c r="J65" s="41"/>
      <c r="K65" s="41"/>
      <c r="Y65" s="96"/>
      <c r="Z65" s="96"/>
      <c r="AA65" s="96"/>
      <c r="AB65" s="96"/>
      <c r="AC65" s="96"/>
      <c r="AD65" s="96"/>
      <c r="AE65" s="96"/>
      <c r="AF65" s="96"/>
    </row>
    <row r="66" spans="10:32" s="40" customFormat="1" ht="18" customHeight="1" x14ac:dyDescent="0.15">
      <c r="J66" s="41"/>
      <c r="K66" s="41"/>
      <c r="Y66" s="96"/>
      <c r="Z66" s="96"/>
      <c r="AA66" s="96"/>
      <c r="AB66" s="96"/>
      <c r="AC66" s="96"/>
      <c r="AD66" s="96"/>
      <c r="AE66" s="96"/>
      <c r="AF66" s="96"/>
    </row>
    <row r="67" spans="10:32" s="40" customFormat="1" ht="18" customHeight="1" x14ac:dyDescent="0.15">
      <c r="J67" s="41"/>
      <c r="K67" s="41"/>
      <c r="Y67" s="96"/>
      <c r="Z67" s="96"/>
      <c r="AA67" s="96"/>
      <c r="AB67" s="96"/>
      <c r="AC67" s="96"/>
      <c r="AD67" s="96"/>
      <c r="AE67" s="96"/>
      <c r="AF67" s="96"/>
    </row>
    <row r="68" spans="10:32" s="40" customFormat="1" ht="18" customHeight="1" x14ac:dyDescent="0.15">
      <c r="J68" s="41"/>
      <c r="K68" s="41"/>
      <c r="Y68" s="96"/>
      <c r="Z68" s="96"/>
      <c r="AA68" s="96"/>
      <c r="AB68" s="96"/>
      <c r="AC68" s="96"/>
      <c r="AD68" s="96"/>
      <c r="AE68" s="96"/>
      <c r="AF68" s="96"/>
    </row>
    <row r="69" spans="10:32" s="40" customFormat="1" ht="18" customHeight="1" x14ac:dyDescent="0.15">
      <c r="J69" s="41"/>
      <c r="K69" s="41"/>
      <c r="Y69" s="96"/>
      <c r="Z69" s="96"/>
      <c r="AA69" s="96"/>
      <c r="AB69" s="96"/>
      <c r="AC69" s="96"/>
      <c r="AD69" s="96"/>
      <c r="AE69" s="96"/>
      <c r="AF69" s="96"/>
    </row>
    <row r="70" spans="10:32" s="40" customFormat="1" ht="18" customHeight="1" x14ac:dyDescent="0.15">
      <c r="J70" s="41"/>
      <c r="K70" s="41"/>
      <c r="Y70" s="96"/>
      <c r="Z70" s="96"/>
      <c r="AA70" s="96"/>
      <c r="AB70" s="96"/>
      <c r="AC70" s="96"/>
      <c r="AD70" s="96"/>
      <c r="AE70" s="96"/>
      <c r="AF70" s="96"/>
    </row>
    <row r="71" spans="10:32" s="40" customFormat="1" ht="18" customHeight="1" x14ac:dyDescent="0.15">
      <c r="J71" s="41"/>
      <c r="K71" s="41"/>
      <c r="Y71" s="96"/>
      <c r="Z71" s="96"/>
      <c r="AA71" s="96"/>
      <c r="AB71" s="96"/>
      <c r="AC71" s="96"/>
      <c r="AD71" s="96"/>
      <c r="AE71" s="96"/>
      <c r="AF71" s="96"/>
    </row>
    <row r="72" spans="10:32" s="40" customFormat="1" ht="18" customHeight="1" x14ac:dyDescent="0.15">
      <c r="J72" s="41"/>
      <c r="K72" s="41"/>
      <c r="Y72" s="96"/>
      <c r="Z72" s="96"/>
      <c r="AA72" s="96"/>
      <c r="AB72" s="96"/>
      <c r="AC72" s="96"/>
      <c r="AD72" s="96"/>
      <c r="AE72" s="96"/>
      <c r="AF72" s="96"/>
    </row>
    <row r="73" spans="10:32" s="40" customFormat="1" ht="18" customHeight="1" x14ac:dyDescent="0.15">
      <c r="J73" s="41"/>
      <c r="K73" s="41"/>
      <c r="Y73" s="96"/>
      <c r="Z73" s="96"/>
      <c r="AA73" s="96"/>
      <c r="AB73" s="96"/>
      <c r="AC73" s="96"/>
      <c r="AD73" s="96"/>
      <c r="AE73" s="96"/>
      <c r="AF73" s="96"/>
    </row>
    <row r="74" spans="10:32" s="40" customFormat="1" ht="18" customHeight="1" x14ac:dyDescent="0.15">
      <c r="J74" s="41"/>
      <c r="K74" s="41"/>
      <c r="Y74" s="96"/>
      <c r="Z74" s="96"/>
      <c r="AA74" s="96"/>
      <c r="AB74" s="96"/>
      <c r="AC74" s="96"/>
      <c r="AD74" s="96"/>
      <c r="AE74" s="96"/>
      <c r="AF74" s="96"/>
    </row>
    <row r="75" spans="10:32" s="40" customFormat="1" ht="18" customHeight="1" x14ac:dyDescent="0.15">
      <c r="J75" s="41"/>
      <c r="K75" s="41"/>
      <c r="Y75" s="96"/>
      <c r="Z75" s="96"/>
      <c r="AA75" s="96"/>
      <c r="AB75" s="96"/>
      <c r="AC75" s="96"/>
      <c r="AD75" s="96"/>
      <c r="AE75" s="96"/>
      <c r="AF75" s="96"/>
    </row>
    <row r="76" spans="10:32" s="40" customFormat="1" ht="18" customHeight="1" x14ac:dyDescent="0.15">
      <c r="J76" s="41"/>
      <c r="K76" s="41"/>
      <c r="Y76" s="96"/>
      <c r="Z76" s="96"/>
      <c r="AA76" s="96"/>
      <c r="AB76" s="96"/>
      <c r="AC76" s="96"/>
      <c r="AD76" s="96"/>
      <c r="AE76" s="96"/>
      <c r="AF76" s="96"/>
    </row>
    <row r="77" spans="10:32" s="40" customFormat="1" ht="18" customHeight="1" x14ac:dyDescent="0.15">
      <c r="J77" s="41"/>
      <c r="K77" s="41"/>
      <c r="Y77" s="96"/>
      <c r="Z77" s="96"/>
      <c r="AA77" s="96"/>
      <c r="AB77" s="96"/>
      <c r="AC77" s="96"/>
      <c r="AD77" s="96"/>
      <c r="AE77" s="96"/>
      <c r="AF77" s="96"/>
    </row>
    <row r="78" spans="10:32" s="40" customFormat="1" ht="18" customHeight="1" x14ac:dyDescent="0.15">
      <c r="J78" s="41"/>
      <c r="K78" s="41"/>
      <c r="Y78" s="96"/>
      <c r="Z78" s="96"/>
      <c r="AA78" s="96"/>
      <c r="AB78" s="96"/>
      <c r="AC78" s="96"/>
      <c r="AD78" s="96"/>
      <c r="AE78" s="96"/>
      <c r="AF78" s="96"/>
    </row>
    <row r="79" spans="10:32" s="40" customFormat="1" ht="18" customHeight="1" x14ac:dyDescent="0.15">
      <c r="J79" s="41"/>
      <c r="K79" s="41"/>
      <c r="Y79" s="96"/>
      <c r="Z79" s="96"/>
      <c r="AA79" s="96"/>
      <c r="AB79" s="96"/>
      <c r="AC79" s="96"/>
      <c r="AD79" s="96"/>
      <c r="AE79" s="96"/>
      <c r="AF79" s="96"/>
    </row>
    <row r="80" spans="10:32" s="40" customFormat="1" ht="18" customHeight="1" x14ac:dyDescent="0.15">
      <c r="J80" s="41"/>
      <c r="K80" s="41"/>
      <c r="Y80" s="96"/>
      <c r="Z80" s="96"/>
      <c r="AA80" s="96"/>
      <c r="AB80" s="96"/>
      <c r="AC80" s="96"/>
      <c r="AD80" s="96"/>
      <c r="AE80" s="96"/>
      <c r="AF80" s="96"/>
    </row>
    <row r="81" spans="10:32" s="40" customFormat="1" ht="18" customHeight="1" x14ac:dyDescent="0.15">
      <c r="J81" s="41"/>
      <c r="K81" s="41"/>
      <c r="Y81" s="96"/>
      <c r="Z81" s="96"/>
      <c r="AA81" s="96"/>
      <c r="AB81" s="96"/>
      <c r="AC81" s="96"/>
      <c r="AD81" s="96"/>
      <c r="AE81" s="96"/>
      <c r="AF81" s="96"/>
    </row>
    <row r="82" spans="10:32" s="40" customFormat="1" ht="18" customHeight="1" x14ac:dyDescent="0.15">
      <c r="J82" s="41"/>
      <c r="K82" s="41"/>
      <c r="Y82" s="96"/>
      <c r="Z82" s="96"/>
      <c r="AA82" s="96"/>
      <c r="AB82" s="96"/>
      <c r="AC82" s="96"/>
      <c r="AD82" s="96"/>
      <c r="AE82" s="96"/>
      <c r="AF82" s="96"/>
    </row>
    <row r="83" spans="10:32" s="40" customFormat="1" ht="18" customHeight="1" x14ac:dyDescent="0.15">
      <c r="J83" s="41"/>
      <c r="K83" s="41"/>
      <c r="Y83" s="96"/>
      <c r="Z83" s="96"/>
      <c r="AA83" s="96"/>
      <c r="AB83" s="96"/>
      <c r="AC83" s="96"/>
      <c r="AD83" s="96"/>
      <c r="AE83" s="96"/>
      <c r="AF83" s="96"/>
    </row>
    <row r="84" spans="10:32" s="40" customFormat="1" ht="18" customHeight="1" x14ac:dyDescent="0.15">
      <c r="J84" s="41"/>
      <c r="K84" s="41"/>
      <c r="Y84" s="96"/>
      <c r="Z84" s="96"/>
      <c r="AA84" s="96"/>
      <c r="AB84" s="96"/>
      <c r="AC84" s="96"/>
      <c r="AD84" s="96"/>
      <c r="AE84" s="96"/>
      <c r="AF84" s="96"/>
    </row>
    <row r="85" spans="10:32" s="40" customFormat="1" ht="18" customHeight="1" x14ac:dyDescent="0.15">
      <c r="J85" s="41"/>
      <c r="K85" s="41"/>
      <c r="Y85" s="96"/>
      <c r="Z85" s="96"/>
      <c r="AA85" s="96"/>
      <c r="AB85" s="96"/>
      <c r="AC85" s="96"/>
      <c r="AD85" s="96"/>
      <c r="AE85" s="96"/>
      <c r="AF85" s="96"/>
    </row>
    <row r="86" spans="10:32" s="40" customFormat="1" ht="18" customHeight="1" x14ac:dyDescent="0.15">
      <c r="J86" s="41"/>
      <c r="K86" s="41"/>
      <c r="Y86" s="96"/>
      <c r="Z86" s="96"/>
      <c r="AA86" s="96"/>
      <c r="AB86" s="96"/>
      <c r="AC86" s="96"/>
      <c r="AD86" s="96"/>
      <c r="AE86" s="96"/>
      <c r="AF86" s="96"/>
    </row>
    <row r="87" spans="10:32" s="40" customFormat="1" ht="18" customHeight="1" x14ac:dyDescent="0.15">
      <c r="J87" s="41"/>
      <c r="K87" s="41"/>
      <c r="Y87" s="96"/>
      <c r="Z87" s="96"/>
      <c r="AA87" s="96"/>
      <c r="AB87" s="96"/>
      <c r="AC87" s="96"/>
      <c r="AD87" s="96"/>
      <c r="AE87" s="96"/>
      <c r="AF87" s="96"/>
    </row>
    <row r="88" spans="10:32" s="40" customFormat="1" ht="18" customHeight="1" x14ac:dyDescent="0.15">
      <c r="J88" s="41"/>
      <c r="K88" s="41"/>
      <c r="Y88" s="96"/>
      <c r="Z88" s="96"/>
      <c r="AA88" s="96"/>
      <c r="AB88" s="96"/>
      <c r="AC88" s="96"/>
      <c r="AD88" s="96"/>
      <c r="AE88" s="96"/>
      <c r="AF88" s="96"/>
    </row>
    <row r="89" spans="10:32" s="40" customFormat="1" ht="18" customHeight="1" x14ac:dyDescent="0.15">
      <c r="J89" s="41"/>
      <c r="K89" s="41"/>
      <c r="Y89" s="96"/>
      <c r="Z89" s="96"/>
      <c r="AA89" s="96"/>
      <c r="AB89" s="96"/>
      <c r="AC89" s="96"/>
      <c r="AD89" s="96"/>
      <c r="AE89" s="96"/>
      <c r="AF89" s="96"/>
    </row>
    <row r="90" spans="10:32" s="40" customFormat="1" ht="18" customHeight="1" x14ac:dyDescent="0.15">
      <c r="J90" s="41"/>
      <c r="K90" s="41"/>
      <c r="Y90" s="96"/>
      <c r="Z90" s="96"/>
      <c r="AA90" s="96"/>
      <c r="AB90" s="96"/>
      <c r="AC90" s="96"/>
      <c r="AD90" s="96"/>
      <c r="AE90" s="96"/>
      <c r="AF90" s="96"/>
    </row>
    <row r="91" spans="10:32" s="40" customFormat="1" ht="18" customHeight="1" x14ac:dyDescent="0.15">
      <c r="J91" s="41"/>
      <c r="K91" s="41"/>
      <c r="Y91" s="96"/>
      <c r="Z91" s="96"/>
      <c r="AA91" s="96"/>
      <c r="AB91" s="96"/>
      <c r="AC91" s="96"/>
      <c r="AD91" s="96"/>
      <c r="AE91" s="96"/>
      <c r="AF91" s="96"/>
    </row>
    <row r="92" spans="10:32" s="40" customFormat="1" ht="18" customHeight="1" x14ac:dyDescent="0.15">
      <c r="J92" s="41"/>
      <c r="K92" s="41"/>
      <c r="Y92" s="96"/>
      <c r="Z92" s="96"/>
      <c r="AA92" s="96"/>
      <c r="AB92" s="96"/>
      <c r="AC92" s="96"/>
      <c r="AD92" s="96"/>
      <c r="AE92" s="96"/>
      <c r="AF92" s="96"/>
    </row>
    <row r="93" spans="10:32" s="40" customFormat="1" ht="18" customHeight="1" x14ac:dyDescent="0.15">
      <c r="J93" s="41"/>
      <c r="K93" s="41"/>
      <c r="Y93" s="96"/>
      <c r="Z93" s="96"/>
      <c r="AA93" s="96"/>
      <c r="AB93" s="96"/>
      <c r="AC93" s="96"/>
      <c r="AD93" s="96"/>
      <c r="AE93" s="96"/>
      <c r="AF93" s="96"/>
    </row>
    <row r="94" spans="10:32" s="40" customFormat="1" ht="18" customHeight="1" x14ac:dyDescent="0.15">
      <c r="J94" s="41"/>
      <c r="K94" s="41"/>
      <c r="Y94" s="96"/>
      <c r="Z94" s="96"/>
      <c r="AA94" s="96"/>
      <c r="AB94" s="96"/>
      <c r="AC94" s="96"/>
      <c r="AD94" s="96"/>
      <c r="AE94" s="96"/>
      <c r="AF94" s="96"/>
    </row>
    <row r="95" spans="10:32" s="40" customFormat="1" ht="18" customHeight="1" x14ac:dyDescent="0.15">
      <c r="J95" s="41"/>
      <c r="K95" s="41"/>
      <c r="Y95" s="96"/>
      <c r="Z95" s="96"/>
      <c r="AA95" s="96"/>
      <c r="AB95" s="96"/>
      <c r="AC95" s="96"/>
      <c r="AD95" s="96"/>
      <c r="AE95" s="96"/>
      <c r="AF95" s="96"/>
    </row>
    <row r="96" spans="10:32" s="40" customFormat="1" ht="18" customHeight="1" x14ac:dyDescent="0.15">
      <c r="J96" s="41"/>
      <c r="K96" s="41"/>
      <c r="Y96" s="96"/>
      <c r="Z96" s="96"/>
      <c r="AA96" s="96"/>
      <c r="AB96" s="96"/>
      <c r="AC96" s="96"/>
      <c r="AD96" s="96"/>
      <c r="AE96" s="96"/>
      <c r="AF96" s="96"/>
    </row>
    <row r="97" spans="10:32" s="40" customFormat="1" ht="18" customHeight="1" x14ac:dyDescent="0.15">
      <c r="J97" s="41"/>
      <c r="K97" s="41"/>
      <c r="Y97" s="96"/>
      <c r="Z97" s="96"/>
      <c r="AA97" s="96"/>
      <c r="AB97" s="96"/>
      <c r="AC97" s="96"/>
      <c r="AD97" s="96"/>
      <c r="AE97" s="96"/>
      <c r="AF97" s="96"/>
    </row>
    <row r="98" spans="10:32" s="40" customFormat="1" ht="18" customHeight="1" x14ac:dyDescent="0.15">
      <c r="J98" s="41"/>
      <c r="K98" s="41"/>
      <c r="Y98" s="96"/>
      <c r="Z98" s="96"/>
      <c r="AA98" s="96"/>
      <c r="AB98" s="96"/>
      <c r="AC98" s="96"/>
      <c r="AD98" s="96"/>
      <c r="AE98" s="96"/>
      <c r="AF98" s="96"/>
    </row>
    <row r="99" spans="10:32" s="40" customFormat="1" ht="18" customHeight="1" x14ac:dyDescent="0.15">
      <c r="J99" s="41"/>
      <c r="K99" s="41"/>
      <c r="Y99" s="96"/>
      <c r="Z99" s="96"/>
      <c r="AA99" s="96"/>
      <c r="AB99" s="96"/>
      <c r="AC99" s="96"/>
      <c r="AD99" s="96"/>
      <c r="AE99" s="96"/>
      <c r="AF99" s="96"/>
    </row>
    <row r="100" spans="10:32" s="40" customFormat="1" ht="18" customHeight="1" x14ac:dyDescent="0.15">
      <c r="J100" s="41"/>
      <c r="K100" s="41"/>
      <c r="Y100" s="96"/>
      <c r="Z100" s="96"/>
      <c r="AA100" s="96"/>
      <c r="AB100" s="96"/>
      <c r="AC100" s="96"/>
      <c r="AD100" s="96"/>
      <c r="AE100" s="96"/>
      <c r="AF100" s="96"/>
    </row>
    <row r="101" spans="10:32" s="40" customFormat="1" ht="18" customHeight="1" x14ac:dyDescent="0.15">
      <c r="J101" s="41"/>
      <c r="K101" s="41"/>
      <c r="Y101" s="96"/>
      <c r="Z101" s="96"/>
      <c r="AA101" s="96"/>
      <c r="AB101" s="96"/>
      <c r="AC101" s="96"/>
      <c r="AD101" s="96"/>
      <c r="AE101" s="96"/>
      <c r="AF101" s="96"/>
    </row>
    <row r="102" spans="10:32" s="40" customFormat="1" ht="18" customHeight="1" x14ac:dyDescent="0.15">
      <c r="J102" s="41"/>
      <c r="K102" s="41"/>
      <c r="Y102" s="96"/>
      <c r="Z102" s="96"/>
      <c r="AA102" s="96"/>
      <c r="AB102" s="96"/>
      <c r="AC102" s="96"/>
      <c r="AD102" s="96"/>
      <c r="AE102" s="96"/>
      <c r="AF102" s="96"/>
    </row>
    <row r="103" spans="10:32" s="40" customFormat="1" ht="18" customHeight="1" x14ac:dyDescent="0.15">
      <c r="J103" s="41"/>
      <c r="K103" s="41"/>
      <c r="Y103" s="96"/>
      <c r="Z103" s="96"/>
      <c r="AA103" s="96"/>
      <c r="AB103" s="96"/>
      <c r="AC103" s="96"/>
      <c r="AD103" s="96"/>
      <c r="AE103" s="96"/>
      <c r="AF103" s="96"/>
    </row>
    <row r="104" spans="10:32" s="40" customFormat="1" ht="18" customHeight="1" x14ac:dyDescent="0.15">
      <c r="J104" s="41"/>
      <c r="K104" s="41"/>
      <c r="Y104" s="96"/>
      <c r="Z104" s="96"/>
      <c r="AA104" s="96"/>
      <c r="AB104" s="96"/>
      <c r="AC104" s="96"/>
      <c r="AD104" s="96"/>
      <c r="AE104" s="96"/>
      <c r="AF104" s="96"/>
    </row>
    <row r="105" spans="10:32" s="40" customFormat="1" ht="18" customHeight="1" x14ac:dyDescent="0.15">
      <c r="J105" s="41"/>
      <c r="K105" s="41"/>
      <c r="Y105" s="96"/>
      <c r="Z105" s="96"/>
      <c r="AA105" s="96"/>
      <c r="AB105" s="96"/>
      <c r="AC105" s="96"/>
      <c r="AD105" s="96"/>
      <c r="AE105" s="96"/>
      <c r="AF105" s="96"/>
    </row>
    <row r="106" spans="10:32" s="40" customFormat="1" ht="18" customHeight="1" x14ac:dyDescent="0.15">
      <c r="J106" s="41"/>
      <c r="K106" s="41"/>
      <c r="Y106" s="96"/>
      <c r="Z106" s="96"/>
      <c r="AA106" s="96"/>
      <c r="AB106" s="96"/>
      <c r="AC106" s="96"/>
      <c r="AD106" s="96"/>
      <c r="AE106" s="96"/>
      <c r="AF106" s="96"/>
    </row>
    <row r="107" spans="10:32" s="40" customFormat="1" ht="18" customHeight="1" x14ac:dyDescent="0.15">
      <c r="J107" s="41"/>
      <c r="K107" s="41"/>
      <c r="Y107" s="96"/>
      <c r="Z107" s="96"/>
      <c r="AA107" s="96"/>
      <c r="AB107" s="96"/>
      <c r="AC107" s="96"/>
      <c r="AD107" s="96"/>
      <c r="AE107" s="96"/>
      <c r="AF107" s="96"/>
    </row>
    <row r="108" spans="10:32" s="40" customFormat="1" ht="18" customHeight="1" x14ac:dyDescent="0.15">
      <c r="J108" s="41"/>
      <c r="K108" s="41"/>
      <c r="Y108" s="96"/>
      <c r="Z108" s="96"/>
      <c r="AA108" s="96"/>
      <c r="AB108" s="96"/>
      <c r="AC108" s="96"/>
      <c r="AD108" s="96"/>
      <c r="AE108" s="96"/>
      <c r="AF108" s="96"/>
    </row>
    <row r="109" spans="10:32" s="40" customFormat="1" ht="18" customHeight="1" x14ac:dyDescent="0.15">
      <c r="J109" s="41"/>
      <c r="K109" s="41"/>
      <c r="Y109" s="96"/>
      <c r="Z109" s="96"/>
      <c r="AA109" s="96"/>
      <c r="AB109" s="96"/>
      <c r="AC109" s="96"/>
      <c r="AD109" s="96"/>
      <c r="AE109" s="96"/>
      <c r="AF109" s="96"/>
    </row>
    <row r="110" spans="10:32" s="40" customFormat="1" ht="18" customHeight="1" x14ac:dyDescent="0.15">
      <c r="J110" s="41"/>
      <c r="K110" s="41"/>
      <c r="Y110" s="96"/>
      <c r="Z110" s="96"/>
      <c r="AA110" s="96"/>
      <c r="AB110" s="96"/>
      <c r="AC110" s="96"/>
      <c r="AD110" s="96"/>
      <c r="AE110" s="96"/>
      <c r="AF110" s="96"/>
    </row>
    <row r="111" spans="10:32" s="40" customFormat="1" ht="18" customHeight="1" x14ac:dyDescent="0.15">
      <c r="J111" s="41"/>
      <c r="K111" s="41"/>
      <c r="Y111" s="96"/>
      <c r="Z111" s="96"/>
      <c r="AA111" s="96"/>
      <c r="AB111" s="96"/>
      <c r="AC111" s="96"/>
      <c r="AD111" s="96"/>
      <c r="AE111" s="96"/>
      <c r="AF111" s="96"/>
    </row>
    <row r="112" spans="10:32" s="40" customFormat="1" ht="18" customHeight="1" x14ac:dyDescent="0.15">
      <c r="J112" s="41"/>
      <c r="K112" s="41"/>
      <c r="Y112" s="96"/>
      <c r="Z112" s="96"/>
      <c r="AA112" s="96"/>
      <c r="AB112" s="96"/>
      <c r="AC112" s="96"/>
      <c r="AD112" s="96"/>
      <c r="AE112" s="96"/>
      <c r="AF112" s="96"/>
    </row>
    <row r="113" spans="10:32" s="40" customFormat="1" ht="18" customHeight="1" x14ac:dyDescent="0.15">
      <c r="J113" s="41"/>
      <c r="K113" s="41"/>
      <c r="Y113" s="96"/>
      <c r="Z113" s="96"/>
      <c r="AA113" s="96"/>
      <c r="AB113" s="96"/>
      <c r="AC113" s="96"/>
      <c r="AD113" s="96"/>
      <c r="AE113" s="96"/>
      <c r="AF113" s="96"/>
    </row>
    <row r="114" spans="10:32" s="40" customFormat="1" ht="18" customHeight="1" x14ac:dyDescent="0.15">
      <c r="J114" s="41"/>
      <c r="K114" s="41"/>
      <c r="Y114" s="96"/>
      <c r="Z114" s="96"/>
      <c r="AA114" s="96"/>
      <c r="AB114" s="96"/>
      <c r="AC114" s="96"/>
      <c r="AD114" s="96"/>
      <c r="AE114" s="96"/>
      <c r="AF114" s="96"/>
    </row>
    <row r="115" spans="10:32" s="40" customFormat="1" ht="18" customHeight="1" x14ac:dyDescent="0.15">
      <c r="J115" s="41"/>
      <c r="K115" s="41"/>
      <c r="Y115" s="96"/>
      <c r="Z115" s="96"/>
      <c r="AA115" s="96"/>
      <c r="AB115" s="96"/>
      <c r="AC115" s="96"/>
      <c r="AD115" s="96"/>
      <c r="AE115" s="96"/>
      <c r="AF115" s="96"/>
    </row>
    <row r="116" spans="10:32" s="40" customFormat="1" ht="18" customHeight="1" x14ac:dyDescent="0.15">
      <c r="J116" s="41"/>
      <c r="K116" s="41"/>
      <c r="Y116" s="96"/>
      <c r="Z116" s="96"/>
      <c r="AA116" s="96"/>
      <c r="AB116" s="96"/>
      <c r="AC116" s="96"/>
      <c r="AD116" s="96"/>
      <c r="AE116" s="96"/>
      <c r="AF116" s="96"/>
    </row>
    <row r="117" spans="10:32" s="40" customFormat="1" ht="18" customHeight="1" x14ac:dyDescent="0.15">
      <c r="J117" s="41"/>
      <c r="K117" s="41"/>
      <c r="Y117" s="96"/>
      <c r="Z117" s="96"/>
      <c r="AA117" s="96"/>
      <c r="AB117" s="96"/>
      <c r="AC117" s="96"/>
      <c r="AD117" s="96"/>
      <c r="AE117" s="96"/>
      <c r="AF117" s="96"/>
    </row>
    <row r="118" spans="10:32" s="40" customFormat="1" ht="18" customHeight="1" x14ac:dyDescent="0.15">
      <c r="J118" s="41"/>
      <c r="K118" s="41"/>
      <c r="Y118" s="96"/>
      <c r="Z118" s="96"/>
      <c r="AA118" s="96"/>
      <c r="AB118" s="96"/>
      <c r="AC118" s="96"/>
      <c r="AD118" s="96"/>
      <c r="AE118" s="96"/>
      <c r="AF118" s="96"/>
    </row>
    <row r="119" spans="10:32" s="40" customFormat="1" ht="18" customHeight="1" x14ac:dyDescent="0.15">
      <c r="J119" s="41"/>
      <c r="K119" s="41"/>
      <c r="Y119" s="96"/>
      <c r="Z119" s="96"/>
      <c r="AA119" s="96"/>
      <c r="AB119" s="96"/>
      <c r="AC119" s="96"/>
      <c r="AD119" s="96"/>
      <c r="AE119" s="96"/>
      <c r="AF119" s="96"/>
    </row>
    <row r="120" spans="10:32" s="40" customFormat="1" ht="18" customHeight="1" x14ac:dyDescent="0.15">
      <c r="J120" s="41"/>
      <c r="K120" s="41"/>
      <c r="Y120" s="96"/>
      <c r="Z120" s="96"/>
      <c r="AA120" s="96"/>
      <c r="AB120" s="96"/>
      <c r="AC120" s="96"/>
      <c r="AD120" s="96"/>
      <c r="AE120" s="96"/>
      <c r="AF120" s="96"/>
    </row>
    <row r="121" spans="10:32" s="40" customFormat="1" ht="18" customHeight="1" x14ac:dyDescent="0.15">
      <c r="J121" s="41"/>
      <c r="K121" s="41"/>
      <c r="Y121" s="96"/>
      <c r="Z121" s="96"/>
      <c r="AA121" s="96"/>
      <c r="AB121" s="96"/>
      <c r="AC121" s="96"/>
      <c r="AD121" s="96"/>
      <c r="AE121" s="96"/>
      <c r="AF121" s="96"/>
    </row>
    <row r="122" spans="10:32" s="40" customFormat="1" ht="18" customHeight="1" x14ac:dyDescent="0.15">
      <c r="J122" s="41"/>
      <c r="K122" s="41"/>
      <c r="Y122" s="96"/>
      <c r="Z122" s="96"/>
      <c r="AA122" s="96"/>
      <c r="AB122" s="96"/>
      <c r="AC122" s="96"/>
      <c r="AD122" s="96"/>
      <c r="AE122" s="96"/>
      <c r="AF122" s="96"/>
    </row>
    <row r="123" spans="10:32" s="40" customFormat="1" ht="18" customHeight="1" x14ac:dyDescent="0.15">
      <c r="J123" s="41"/>
      <c r="K123" s="41"/>
      <c r="Y123" s="96"/>
      <c r="Z123" s="96"/>
      <c r="AA123" s="96"/>
      <c r="AB123" s="96"/>
      <c r="AC123" s="96"/>
      <c r="AD123" s="96"/>
      <c r="AE123" s="96"/>
      <c r="AF123" s="96"/>
    </row>
    <row r="124" spans="10:32" s="40" customFormat="1" ht="18" customHeight="1" x14ac:dyDescent="0.15">
      <c r="J124" s="41"/>
      <c r="K124" s="41"/>
      <c r="Y124" s="96"/>
      <c r="Z124" s="96"/>
      <c r="AA124" s="96"/>
      <c r="AB124" s="96"/>
      <c r="AC124" s="96"/>
      <c r="AD124" s="96"/>
      <c r="AE124" s="96"/>
      <c r="AF124" s="96"/>
    </row>
    <row r="125" spans="10:32" s="40" customFormat="1" ht="18" customHeight="1" x14ac:dyDescent="0.15">
      <c r="J125" s="41"/>
      <c r="K125" s="41"/>
      <c r="Y125" s="96"/>
      <c r="Z125" s="96"/>
      <c r="AA125" s="96"/>
      <c r="AB125" s="96"/>
      <c r="AC125" s="96"/>
      <c r="AD125" s="96"/>
      <c r="AE125" s="96"/>
      <c r="AF125" s="96"/>
    </row>
    <row r="126" spans="10:32" s="40" customFormat="1" ht="18" customHeight="1" x14ac:dyDescent="0.15">
      <c r="J126" s="41"/>
      <c r="K126" s="41"/>
      <c r="Y126" s="96"/>
      <c r="Z126" s="96"/>
      <c r="AA126" s="96"/>
      <c r="AB126" s="96"/>
      <c r="AC126" s="96"/>
      <c r="AD126" s="96"/>
      <c r="AE126" s="96"/>
      <c r="AF126" s="96"/>
    </row>
    <row r="127" spans="10:32" s="40" customFormat="1" ht="18" customHeight="1" x14ac:dyDescent="0.15">
      <c r="J127" s="41"/>
      <c r="K127" s="41"/>
      <c r="Y127" s="96"/>
      <c r="Z127" s="96"/>
      <c r="AA127" s="96"/>
      <c r="AB127" s="96"/>
      <c r="AC127" s="96"/>
      <c r="AD127" s="96"/>
      <c r="AE127" s="96"/>
      <c r="AF127" s="96"/>
    </row>
    <row r="128" spans="10:32" s="40" customFormat="1" ht="18" customHeight="1" x14ac:dyDescent="0.15">
      <c r="J128" s="41"/>
      <c r="K128" s="41"/>
      <c r="Y128" s="96"/>
      <c r="Z128" s="96"/>
      <c r="AA128" s="96"/>
      <c r="AB128" s="96"/>
      <c r="AC128" s="96"/>
      <c r="AD128" s="96"/>
      <c r="AE128" s="96"/>
      <c r="AF128" s="96"/>
    </row>
    <row r="129" spans="10:32" s="40" customFormat="1" ht="18" customHeight="1" x14ac:dyDescent="0.15">
      <c r="J129" s="41"/>
      <c r="K129" s="41"/>
      <c r="Y129" s="96"/>
      <c r="Z129" s="96"/>
      <c r="AA129" s="96"/>
      <c r="AB129" s="96"/>
      <c r="AC129" s="96"/>
      <c r="AD129" s="96"/>
      <c r="AE129" s="96"/>
      <c r="AF129" s="96"/>
    </row>
    <row r="130" spans="10:32" s="40" customFormat="1" ht="18" customHeight="1" x14ac:dyDescent="0.15">
      <c r="J130" s="41"/>
      <c r="K130" s="41"/>
      <c r="Y130" s="96"/>
      <c r="Z130" s="96"/>
      <c r="AA130" s="96"/>
      <c r="AB130" s="96"/>
      <c r="AC130" s="96"/>
      <c r="AD130" s="96"/>
      <c r="AE130" s="96"/>
      <c r="AF130" s="96"/>
    </row>
    <row r="131" spans="10:32" s="40" customFormat="1" ht="18" customHeight="1" x14ac:dyDescent="0.15">
      <c r="J131" s="41"/>
      <c r="K131" s="41"/>
      <c r="Y131" s="96"/>
      <c r="Z131" s="96"/>
      <c r="AA131" s="96"/>
      <c r="AB131" s="96"/>
      <c r="AC131" s="96"/>
      <c r="AD131" s="96"/>
      <c r="AE131" s="96"/>
      <c r="AF131" s="96"/>
    </row>
    <row r="132" spans="10:32" s="40" customFormat="1" ht="18" customHeight="1" x14ac:dyDescent="0.15">
      <c r="J132" s="41"/>
      <c r="K132" s="41"/>
      <c r="Y132" s="96"/>
      <c r="Z132" s="96"/>
      <c r="AA132" s="96"/>
      <c r="AB132" s="96"/>
      <c r="AC132" s="96"/>
      <c r="AD132" s="96"/>
      <c r="AE132" s="96"/>
      <c r="AF132" s="96"/>
    </row>
    <row r="133" spans="10:32" s="40" customFormat="1" ht="18" customHeight="1" x14ac:dyDescent="0.15">
      <c r="J133" s="41"/>
      <c r="K133" s="41"/>
      <c r="Y133" s="96"/>
      <c r="Z133" s="96"/>
      <c r="AA133" s="96"/>
      <c r="AB133" s="96"/>
      <c r="AC133" s="96"/>
      <c r="AD133" s="96"/>
      <c r="AE133" s="96"/>
      <c r="AF133" s="96"/>
    </row>
    <row r="134" spans="10:32" s="40" customFormat="1" ht="18" customHeight="1" x14ac:dyDescent="0.15">
      <c r="J134" s="41"/>
      <c r="K134" s="41"/>
      <c r="Y134" s="96"/>
      <c r="Z134" s="96"/>
      <c r="AA134" s="96"/>
      <c r="AB134" s="96"/>
      <c r="AC134" s="96"/>
      <c r="AD134" s="96"/>
      <c r="AE134" s="96"/>
      <c r="AF134" s="96"/>
    </row>
    <row r="135" spans="10:32" s="40" customFormat="1" ht="18" customHeight="1" x14ac:dyDescent="0.15">
      <c r="J135" s="41"/>
      <c r="K135" s="41"/>
      <c r="Y135" s="96"/>
      <c r="Z135" s="96"/>
      <c r="AA135" s="96"/>
      <c r="AB135" s="96"/>
      <c r="AC135" s="96"/>
      <c r="AD135" s="96"/>
      <c r="AE135" s="96"/>
      <c r="AF135" s="96"/>
    </row>
    <row r="136" spans="10:32" s="40" customFormat="1" ht="18" customHeight="1" x14ac:dyDescent="0.15">
      <c r="J136" s="41"/>
      <c r="K136" s="41"/>
      <c r="Y136" s="96"/>
      <c r="Z136" s="96"/>
      <c r="AA136" s="96"/>
      <c r="AB136" s="96"/>
      <c r="AC136" s="96"/>
      <c r="AD136" s="96"/>
      <c r="AE136" s="96"/>
      <c r="AF136" s="96"/>
    </row>
    <row r="137" spans="10:32" s="40" customFormat="1" ht="18" customHeight="1" x14ac:dyDescent="0.15">
      <c r="J137" s="41"/>
      <c r="K137" s="41"/>
      <c r="Y137" s="96"/>
      <c r="Z137" s="96"/>
      <c r="AA137" s="96"/>
      <c r="AB137" s="96"/>
      <c r="AC137" s="96"/>
      <c r="AD137" s="96"/>
      <c r="AE137" s="96"/>
      <c r="AF137" s="96"/>
    </row>
    <row r="138" spans="10:32" s="40" customFormat="1" ht="18" customHeight="1" x14ac:dyDescent="0.15">
      <c r="J138" s="41"/>
      <c r="K138" s="41"/>
      <c r="Y138" s="96"/>
      <c r="Z138" s="96"/>
      <c r="AA138" s="96"/>
      <c r="AB138" s="96"/>
      <c r="AC138" s="96"/>
      <c r="AD138" s="96"/>
      <c r="AE138" s="96"/>
      <c r="AF138" s="96"/>
    </row>
    <row r="139" spans="10:32" s="40" customFormat="1" ht="18" customHeight="1" x14ac:dyDescent="0.15">
      <c r="J139" s="41"/>
      <c r="K139" s="41"/>
      <c r="Y139" s="96"/>
      <c r="Z139" s="96"/>
      <c r="AA139" s="96"/>
      <c r="AB139" s="96"/>
      <c r="AC139" s="96"/>
      <c r="AD139" s="96"/>
      <c r="AE139" s="96"/>
      <c r="AF139" s="96"/>
    </row>
    <row r="140" spans="10:32" s="40" customFormat="1" ht="18" customHeight="1" x14ac:dyDescent="0.15">
      <c r="J140" s="41"/>
      <c r="K140" s="41"/>
      <c r="Y140" s="96"/>
      <c r="Z140" s="96"/>
      <c r="AA140" s="96"/>
      <c r="AB140" s="96"/>
      <c r="AC140" s="96"/>
      <c r="AD140" s="96"/>
      <c r="AE140" s="96"/>
      <c r="AF140" s="96"/>
    </row>
    <row r="141" spans="10:32" s="40" customFormat="1" ht="18" customHeight="1" x14ac:dyDescent="0.15">
      <c r="J141" s="41"/>
      <c r="K141" s="41"/>
      <c r="Y141" s="96"/>
      <c r="Z141" s="96"/>
      <c r="AA141" s="96"/>
      <c r="AB141" s="96"/>
      <c r="AC141" s="96"/>
      <c r="AD141" s="96"/>
      <c r="AE141" s="96"/>
      <c r="AF141" s="96"/>
    </row>
    <row r="142" spans="10:32" s="40" customFormat="1" ht="18" customHeight="1" x14ac:dyDescent="0.15">
      <c r="J142" s="41"/>
      <c r="K142" s="41"/>
      <c r="Y142" s="96"/>
      <c r="Z142" s="96"/>
      <c r="AA142" s="96"/>
      <c r="AB142" s="96"/>
      <c r="AC142" s="96"/>
      <c r="AD142" s="96"/>
      <c r="AE142" s="96"/>
      <c r="AF142" s="96"/>
    </row>
    <row r="143" spans="10:32" s="40" customFormat="1" ht="18" customHeight="1" x14ac:dyDescent="0.15">
      <c r="J143" s="41"/>
      <c r="K143" s="41"/>
      <c r="Y143" s="96"/>
      <c r="Z143" s="96"/>
      <c r="AA143" s="96"/>
      <c r="AB143" s="96"/>
      <c r="AC143" s="96"/>
      <c r="AD143" s="96"/>
      <c r="AE143" s="96"/>
      <c r="AF143" s="96"/>
    </row>
    <row r="144" spans="10:32" s="40" customFormat="1" ht="18" customHeight="1" x14ac:dyDescent="0.15">
      <c r="J144" s="41"/>
      <c r="K144" s="41"/>
      <c r="Y144" s="96"/>
      <c r="Z144" s="96"/>
      <c r="AA144" s="96"/>
      <c r="AB144" s="96"/>
      <c r="AC144" s="96"/>
      <c r="AD144" s="96"/>
      <c r="AE144" s="96"/>
      <c r="AF144" s="96"/>
    </row>
    <row r="145" spans="10:32" s="40" customFormat="1" ht="18" customHeight="1" x14ac:dyDescent="0.15">
      <c r="J145" s="41"/>
      <c r="K145" s="41"/>
      <c r="Y145" s="96"/>
      <c r="Z145" s="96"/>
      <c r="AA145" s="96"/>
      <c r="AB145" s="96"/>
      <c r="AC145" s="96"/>
      <c r="AD145" s="96"/>
      <c r="AE145" s="96"/>
      <c r="AF145" s="96"/>
    </row>
    <row r="146" spans="10:32" s="40" customFormat="1" ht="18" customHeight="1" x14ac:dyDescent="0.15">
      <c r="J146" s="41"/>
      <c r="K146" s="41"/>
      <c r="Y146" s="96"/>
      <c r="Z146" s="96"/>
      <c r="AA146" s="96"/>
      <c r="AB146" s="96"/>
      <c r="AC146" s="96"/>
      <c r="AD146" s="96"/>
      <c r="AE146" s="96"/>
      <c r="AF146" s="96"/>
    </row>
    <row r="147" spans="10:32" s="40" customFormat="1" ht="18" customHeight="1" x14ac:dyDescent="0.15">
      <c r="J147" s="41"/>
      <c r="K147" s="41"/>
      <c r="Y147" s="96"/>
      <c r="Z147" s="96"/>
      <c r="AA147" s="96"/>
      <c r="AB147" s="96"/>
      <c r="AC147" s="96"/>
      <c r="AD147" s="96"/>
      <c r="AE147" s="96"/>
      <c r="AF147" s="96"/>
    </row>
    <row r="148" spans="10:32" s="40" customFormat="1" ht="18" customHeight="1" x14ac:dyDescent="0.15">
      <c r="J148" s="41"/>
      <c r="K148" s="41"/>
      <c r="Y148" s="96"/>
      <c r="Z148" s="96"/>
      <c r="AA148" s="96"/>
      <c r="AB148" s="96"/>
      <c r="AC148" s="96"/>
      <c r="AD148" s="96"/>
      <c r="AE148" s="96"/>
      <c r="AF148" s="96"/>
    </row>
    <row r="149" spans="10:32" s="40" customFormat="1" ht="18" customHeight="1" x14ac:dyDescent="0.15">
      <c r="J149" s="41"/>
      <c r="K149" s="41"/>
      <c r="Y149" s="96"/>
      <c r="Z149" s="96"/>
      <c r="AA149" s="96"/>
      <c r="AB149" s="96"/>
      <c r="AC149" s="96"/>
      <c r="AD149" s="96"/>
      <c r="AE149" s="96"/>
      <c r="AF149" s="96"/>
    </row>
    <row r="150" spans="10:32" s="40" customFormat="1" ht="18" customHeight="1" x14ac:dyDescent="0.15">
      <c r="J150" s="41"/>
      <c r="K150" s="41"/>
      <c r="Y150" s="96"/>
      <c r="Z150" s="96"/>
      <c r="AA150" s="96"/>
      <c r="AB150" s="96"/>
      <c r="AC150" s="96"/>
      <c r="AD150" s="96"/>
      <c r="AE150" s="96"/>
      <c r="AF150" s="96"/>
    </row>
    <row r="151" spans="10:32" s="40" customFormat="1" ht="18" customHeight="1" x14ac:dyDescent="0.15">
      <c r="J151" s="41"/>
      <c r="K151" s="41"/>
      <c r="Y151" s="96"/>
      <c r="Z151" s="96"/>
      <c r="AA151" s="96"/>
      <c r="AB151" s="96"/>
      <c r="AC151" s="96"/>
      <c r="AD151" s="96"/>
      <c r="AE151" s="96"/>
      <c r="AF151" s="96"/>
    </row>
    <row r="152" spans="10:32" s="40" customFormat="1" ht="18" customHeight="1" x14ac:dyDescent="0.15">
      <c r="J152" s="41"/>
      <c r="K152" s="41"/>
      <c r="Y152" s="96"/>
      <c r="Z152" s="96"/>
      <c r="AA152" s="96"/>
      <c r="AB152" s="96"/>
      <c r="AC152" s="96"/>
      <c r="AD152" s="96"/>
      <c r="AE152" s="96"/>
      <c r="AF152" s="96"/>
    </row>
    <row r="153" spans="10:32" s="40" customFormat="1" ht="18" customHeight="1" x14ac:dyDescent="0.15">
      <c r="J153" s="41"/>
      <c r="K153" s="41"/>
      <c r="Y153" s="96"/>
      <c r="Z153" s="96"/>
      <c r="AA153" s="96"/>
      <c r="AB153" s="96"/>
      <c r="AC153" s="96"/>
      <c r="AD153" s="96"/>
      <c r="AE153" s="96"/>
      <c r="AF153" s="96"/>
    </row>
    <row r="154" spans="10:32" s="40" customFormat="1" ht="18" customHeight="1" x14ac:dyDescent="0.15">
      <c r="J154" s="41"/>
      <c r="K154" s="41"/>
      <c r="Y154" s="96"/>
      <c r="Z154" s="96"/>
      <c r="AA154" s="96"/>
      <c r="AB154" s="96"/>
      <c r="AC154" s="96"/>
      <c r="AD154" s="96"/>
      <c r="AE154" s="96"/>
      <c r="AF154" s="96"/>
    </row>
    <row r="155" spans="10:32" s="40" customFormat="1" ht="18" customHeight="1" x14ac:dyDescent="0.15">
      <c r="J155" s="41"/>
      <c r="K155" s="41"/>
      <c r="Y155" s="96"/>
      <c r="Z155" s="96"/>
      <c r="AA155" s="96"/>
      <c r="AB155" s="96"/>
      <c r="AC155" s="96"/>
      <c r="AD155" s="96"/>
      <c r="AE155" s="96"/>
      <c r="AF155" s="96"/>
    </row>
    <row r="156" spans="10:32" s="40" customFormat="1" ht="18" customHeight="1" x14ac:dyDescent="0.15">
      <c r="J156" s="41"/>
      <c r="K156" s="41"/>
      <c r="Y156" s="96"/>
      <c r="Z156" s="96"/>
      <c r="AA156" s="96"/>
      <c r="AB156" s="96"/>
      <c r="AC156" s="96"/>
      <c r="AD156" s="96"/>
      <c r="AE156" s="96"/>
      <c r="AF156" s="96"/>
    </row>
    <row r="157" spans="10:32" s="40" customFormat="1" ht="18" customHeight="1" x14ac:dyDescent="0.15">
      <c r="J157" s="41"/>
      <c r="K157" s="41"/>
      <c r="Y157" s="96"/>
      <c r="Z157" s="96"/>
      <c r="AA157" s="96"/>
      <c r="AB157" s="96"/>
      <c r="AC157" s="96"/>
      <c r="AD157" s="96"/>
      <c r="AE157" s="96"/>
      <c r="AF157" s="96"/>
    </row>
    <row r="158" spans="10:32" s="40" customFormat="1" ht="18" customHeight="1" x14ac:dyDescent="0.15">
      <c r="J158" s="41"/>
      <c r="K158" s="41"/>
      <c r="Y158" s="96"/>
      <c r="Z158" s="96"/>
      <c r="AA158" s="96"/>
      <c r="AB158" s="96"/>
      <c r="AC158" s="96"/>
      <c r="AD158" s="96"/>
      <c r="AE158" s="96"/>
      <c r="AF158" s="96"/>
    </row>
    <row r="159" spans="10:32" s="40" customFormat="1" ht="18" customHeight="1" x14ac:dyDescent="0.15">
      <c r="J159" s="41"/>
      <c r="K159" s="41"/>
      <c r="Y159" s="96"/>
      <c r="Z159" s="96"/>
      <c r="AA159" s="96"/>
      <c r="AB159" s="96"/>
      <c r="AC159" s="96"/>
      <c r="AD159" s="96"/>
      <c r="AE159" s="96"/>
      <c r="AF159" s="96"/>
    </row>
    <row r="160" spans="10:32" s="40" customFormat="1" ht="18" customHeight="1" x14ac:dyDescent="0.15">
      <c r="J160" s="41"/>
      <c r="K160" s="41"/>
      <c r="Y160" s="96"/>
      <c r="Z160" s="96"/>
      <c r="AA160" s="96"/>
      <c r="AB160" s="96"/>
      <c r="AC160" s="96"/>
      <c r="AD160" s="96"/>
      <c r="AE160" s="96"/>
      <c r="AF160" s="96"/>
    </row>
    <row r="161" spans="10:32" s="40" customFormat="1" ht="18" customHeight="1" x14ac:dyDescent="0.15">
      <c r="J161" s="41"/>
      <c r="K161" s="41"/>
      <c r="Y161" s="96"/>
      <c r="Z161" s="96"/>
      <c r="AA161" s="96"/>
      <c r="AB161" s="96"/>
      <c r="AC161" s="96"/>
      <c r="AD161" s="96"/>
      <c r="AE161" s="96"/>
      <c r="AF161" s="96"/>
    </row>
    <row r="162" spans="10:32" s="40" customFormat="1" ht="18" customHeight="1" x14ac:dyDescent="0.15">
      <c r="J162" s="41"/>
      <c r="K162" s="41"/>
      <c r="Y162" s="96"/>
      <c r="Z162" s="96"/>
      <c r="AA162" s="96"/>
      <c r="AB162" s="96"/>
      <c r="AC162" s="96"/>
      <c r="AD162" s="96"/>
      <c r="AE162" s="96"/>
      <c r="AF162" s="96"/>
    </row>
    <row r="163" spans="10:32" s="40" customFormat="1" ht="18" customHeight="1" x14ac:dyDescent="0.15">
      <c r="J163" s="41"/>
      <c r="K163" s="41"/>
      <c r="Y163" s="96"/>
      <c r="Z163" s="96"/>
      <c r="AA163" s="96"/>
      <c r="AB163" s="96"/>
      <c r="AC163" s="96"/>
      <c r="AD163" s="96"/>
      <c r="AE163" s="96"/>
      <c r="AF163" s="96"/>
    </row>
    <row r="164" spans="10:32" s="40" customFormat="1" ht="18" customHeight="1" x14ac:dyDescent="0.15">
      <c r="J164" s="41"/>
      <c r="K164" s="41"/>
      <c r="Y164" s="96"/>
      <c r="Z164" s="96"/>
      <c r="AA164" s="96"/>
      <c r="AB164" s="96"/>
      <c r="AC164" s="96"/>
      <c r="AD164" s="96"/>
      <c r="AE164" s="96"/>
      <c r="AF164" s="96"/>
    </row>
    <row r="165" spans="10:32" s="40" customFormat="1" ht="18" customHeight="1" x14ac:dyDescent="0.15">
      <c r="J165" s="41"/>
      <c r="K165" s="41"/>
      <c r="Y165" s="96"/>
      <c r="Z165" s="96"/>
      <c r="AA165" s="96"/>
      <c r="AB165" s="96"/>
      <c r="AC165" s="96"/>
      <c r="AD165" s="96"/>
      <c r="AE165" s="96"/>
      <c r="AF165" s="96"/>
    </row>
    <row r="166" spans="10:32" s="40" customFormat="1" ht="18" customHeight="1" x14ac:dyDescent="0.15">
      <c r="J166" s="41"/>
      <c r="K166" s="41"/>
      <c r="Y166" s="96"/>
      <c r="Z166" s="96"/>
      <c r="AA166" s="96"/>
      <c r="AB166" s="96"/>
      <c r="AC166" s="96"/>
      <c r="AD166" s="96"/>
      <c r="AE166" s="96"/>
      <c r="AF166" s="96"/>
    </row>
    <row r="167" spans="10:32" s="40" customFormat="1" ht="18" customHeight="1" x14ac:dyDescent="0.15">
      <c r="J167" s="41"/>
      <c r="K167" s="41"/>
      <c r="Y167" s="96"/>
      <c r="Z167" s="96"/>
      <c r="AA167" s="96"/>
      <c r="AB167" s="96"/>
      <c r="AC167" s="96"/>
      <c r="AD167" s="96"/>
      <c r="AE167" s="96"/>
      <c r="AF167" s="96"/>
    </row>
    <row r="168" spans="10:32" s="40" customFormat="1" ht="18" customHeight="1" x14ac:dyDescent="0.15">
      <c r="J168" s="41"/>
      <c r="K168" s="41"/>
      <c r="Y168" s="96"/>
      <c r="Z168" s="96"/>
      <c r="AA168" s="96"/>
      <c r="AB168" s="96"/>
      <c r="AC168" s="96"/>
      <c r="AD168" s="96"/>
      <c r="AE168" s="96"/>
      <c r="AF168" s="96"/>
    </row>
    <row r="169" spans="10:32" s="40" customFormat="1" ht="18" customHeight="1" x14ac:dyDescent="0.15">
      <c r="J169" s="41"/>
      <c r="K169" s="41"/>
      <c r="Y169" s="96"/>
      <c r="Z169" s="96"/>
      <c r="AA169" s="96"/>
      <c r="AB169" s="96"/>
      <c r="AC169" s="96"/>
      <c r="AD169" s="96"/>
      <c r="AE169" s="96"/>
      <c r="AF169" s="96"/>
    </row>
    <row r="170" spans="10:32" s="40" customFormat="1" ht="18" customHeight="1" x14ac:dyDescent="0.15">
      <c r="J170" s="41"/>
      <c r="K170" s="41"/>
      <c r="Y170" s="96"/>
      <c r="Z170" s="96"/>
      <c r="AA170" s="96"/>
      <c r="AB170" s="96"/>
      <c r="AC170" s="96"/>
      <c r="AD170" s="96"/>
      <c r="AE170" s="96"/>
      <c r="AF170" s="96"/>
    </row>
    <row r="171" spans="10:32" s="40" customFormat="1" ht="18" customHeight="1" x14ac:dyDescent="0.15">
      <c r="J171" s="41"/>
      <c r="K171" s="41"/>
      <c r="Y171" s="96"/>
      <c r="Z171" s="96"/>
      <c r="AA171" s="96"/>
      <c r="AB171" s="96"/>
      <c r="AC171" s="96"/>
      <c r="AD171" s="96"/>
      <c r="AE171" s="96"/>
      <c r="AF171" s="96"/>
    </row>
    <row r="172" spans="10:32" s="40" customFormat="1" ht="18" customHeight="1" x14ac:dyDescent="0.15">
      <c r="J172" s="41"/>
      <c r="K172" s="41"/>
      <c r="Y172" s="96"/>
      <c r="Z172" s="96"/>
      <c r="AA172" s="96"/>
      <c r="AB172" s="96"/>
      <c r="AC172" s="96"/>
      <c r="AD172" s="96"/>
      <c r="AE172" s="96"/>
      <c r="AF172" s="96"/>
    </row>
    <row r="173" spans="10:32" s="40" customFormat="1" ht="18" customHeight="1" x14ac:dyDescent="0.15">
      <c r="J173" s="41"/>
      <c r="K173" s="41"/>
      <c r="Y173" s="96"/>
      <c r="Z173" s="96"/>
      <c r="AA173" s="96"/>
      <c r="AB173" s="96"/>
      <c r="AC173" s="96"/>
      <c r="AD173" s="96"/>
      <c r="AE173" s="96"/>
      <c r="AF173" s="96"/>
    </row>
    <row r="174" spans="10:32" s="40" customFormat="1" ht="18" customHeight="1" x14ac:dyDescent="0.15">
      <c r="J174" s="41"/>
      <c r="K174" s="41"/>
      <c r="Y174" s="96"/>
      <c r="Z174" s="96"/>
      <c r="AA174" s="96"/>
      <c r="AB174" s="96"/>
      <c r="AC174" s="96"/>
      <c r="AD174" s="96"/>
      <c r="AE174" s="96"/>
      <c r="AF174" s="96"/>
    </row>
    <row r="175" spans="10:32" s="40" customFormat="1" ht="18" customHeight="1" x14ac:dyDescent="0.15">
      <c r="J175" s="41"/>
      <c r="K175" s="41"/>
      <c r="Y175" s="96"/>
      <c r="Z175" s="96"/>
      <c r="AA175" s="96"/>
      <c r="AB175" s="96"/>
      <c r="AC175" s="96"/>
      <c r="AD175" s="96"/>
      <c r="AE175" s="96"/>
      <c r="AF175" s="96"/>
    </row>
    <row r="176" spans="10:32" s="40" customFormat="1" ht="18" customHeight="1" x14ac:dyDescent="0.15">
      <c r="J176" s="41"/>
      <c r="K176" s="41"/>
      <c r="Y176" s="96"/>
      <c r="Z176" s="96"/>
      <c r="AA176" s="96"/>
      <c r="AB176" s="96"/>
      <c r="AC176" s="96"/>
      <c r="AD176" s="96"/>
      <c r="AE176" s="96"/>
      <c r="AF176" s="96"/>
    </row>
    <row r="177" spans="10:32" s="40" customFormat="1" ht="18" customHeight="1" x14ac:dyDescent="0.15">
      <c r="J177" s="41"/>
      <c r="K177" s="41"/>
      <c r="Y177" s="96"/>
      <c r="Z177" s="96"/>
      <c r="AA177" s="96"/>
      <c r="AB177" s="96"/>
      <c r="AC177" s="96"/>
      <c r="AD177" s="96"/>
      <c r="AE177" s="96"/>
      <c r="AF177" s="96"/>
    </row>
    <row r="178" spans="10:32" s="40" customFormat="1" ht="18" customHeight="1" x14ac:dyDescent="0.15">
      <c r="J178" s="41"/>
      <c r="K178" s="41"/>
      <c r="Y178" s="96"/>
      <c r="Z178" s="96"/>
      <c r="AA178" s="96"/>
      <c r="AB178" s="96"/>
      <c r="AC178" s="96"/>
      <c r="AD178" s="96"/>
      <c r="AE178" s="96"/>
      <c r="AF178" s="96"/>
    </row>
    <row r="179" spans="10:32" s="40" customFormat="1" ht="18" customHeight="1" x14ac:dyDescent="0.15">
      <c r="J179" s="41"/>
      <c r="K179" s="41"/>
      <c r="Y179" s="96"/>
      <c r="Z179" s="96"/>
      <c r="AA179" s="96"/>
      <c r="AB179" s="96"/>
      <c r="AC179" s="96"/>
      <c r="AD179" s="96"/>
      <c r="AE179" s="96"/>
      <c r="AF179" s="96"/>
    </row>
    <row r="180" spans="10:32" s="40" customFormat="1" ht="18" customHeight="1" x14ac:dyDescent="0.15">
      <c r="J180" s="41"/>
      <c r="K180" s="41"/>
      <c r="Y180" s="96"/>
      <c r="Z180" s="96"/>
      <c r="AA180" s="96"/>
      <c r="AB180" s="96"/>
      <c r="AC180" s="96"/>
      <c r="AD180" s="96"/>
      <c r="AE180" s="96"/>
      <c r="AF180" s="96"/>
    </row>
    <row r="181" spans="10:32" s="40" customFormat="1" ht="18" customHeight="1" x14ac:dyDescent="0.15">
      <c r="J181" s="41"/>
      <c r="K181" s="41"/>
      <c r="Y181" s="96"/>
      <c r="Z181" s="96"/>
      <c r="AA181" s="96"/>
      <c r="AB181" s="96"/>
      <c r="AC181" s="96"/>
      <c r="AD181" s="96"/>
      <c r="AE181" s="96"/>
      <c r="AF181" s="96"/>
    </row>
    <row r="182" spans="10:32" s="40" customFormat="1" ht="18" customHeight="1" x14ac:dyDescent="0.15">
      <c r="J182" s="41"/>
      <c r="K182" s="41"/>
      <c r="Y182" s="96"/>
      <c r="Z182" s="96"/>
      <c r="AA182" s="96"/>
      <c r="AB182" s="96"/>
      <c r="AC182" s="96"/>
      <c r="AD182" s="96"/>
      <c r="AE182" s="96"/>
      <c r="AF182" s="96"/>
    </row>
    <row r="183" spans="10:32" s="40" customFormat="1" ht="18" customHeight="1" x14ac:dyDescent="0.15">
      <c r="J183" s="41"/>
      <c r="K183" s="41"/>
      <c r="Y183" s="96"/>
      <c r="Z183" s="96"/>
      <c r="AA183" s="96"/>
      <c r="AB183" s="96"/>
      <c r="AC183" s="96"/>
      <c r="AD183" s="96"/>
      <c r="AE183" s="96"/>
      <c r="AF183" s="96"/>
    </row>
    <row r="184" spans="10:32" s="40" customFormat="1" ht="18" customHeight="1" x14ac:dyDescent="0.15">
      <c r="J184" s="41"/>
      <c r="K184" s="41"/>
      <c r="Y184" s="96"/>
      <c r="Z184" s="96"/>
      <c r="AA184" s="96"/>
      <c r="AB184" s="96"/>
      <c r="AC184" s="96"/>
      <c r="AD184" s="96"/>
      <c r="AE184" s="96"/>
      <c r="AF184" s="96"/>
    </row>
    <row r="185" spans="10:32" s="40" customFormat="1" ht="18" customHeight="1" x14ac:dyDescent="0.15">
      <c r="J185" s="41"/>
      <c r="K185" s="41"/>
      <c r="Y185" s="96"/>
      <c r="Z185" s="96"/>
      <c r="AA185" s="96"/>
      <c r="AB185" s="96"/>
      <c r="AC185" s="96"/>
      <c r="AD185" s="96"/>
      <c r="AE185" s="96"/>
      <c r="AF185" s="96"/>
    </row>
    <row r="186" spans="10:32" s="40" customFormat="1" ht="18" customHeight="1" x14ac:dyDescent="0.15">
      <c r="J186" s="41"/>
      <c r="K186" s="41"/>
      <c r="Y186" s="96"/>
      <c r="Z186" s="96"/>
      <c r="AA186" s="96"/>
      <c r="AB186" s="96"/>
      <c r="AC186" s="96"/>
      <c r="AD186" s="96"/>
      <c r="AE186" s="96"/>
      <c r="AF186" s="96"/>
    </row>
    <row r="187" spans="10:32" s="40" customFormat="1" ht="18" customHeight="1" x14ac:dyDescent="0.15">
      <c r="J187" s="41"/>
      <c r="K187" s="41"/>
      <c r="Y187" s="96"/>
      <c r="Z187" s="96"/>
      <c r="AA187" s="96"/>
      <c r="AB187" s="96"/>
      <c r="AC187" s="96"/>
      <c r="AD187" s="96"/>
      <c r="AE187" s="96"/>
      <c r="AF187" s="96"/>
    </row>
    <row r="188" spans="10:32" s="40" customFormat="1" ht="18" customHeight="1" x14ac:dyDescent="0.15">
      <c r="J188" s="41"/>
      <c r="K188" s="41"/>
      <c r="Y188" s="96"/>
      <c r="Z188" s="96"/>
      <c r="AA188" s="96"/>
      <c r="AB188" s="96"/>
      <c r="AC188" s="96"/>
      <c r="AD188" s="96"/>
      <c r="AE188" s="96"/>
      <c r="AF188" s="96"/>
    </row>
    <row r="189" spans="10:32" s="40" customFormat="1" ht="18" customHeight="1" x14ac:dyDescent="0.15">
      <c r="J189" s="41"/>
      <c r="K189" s="41"/>
      <c r="Y189" s="96"/>
      <c r="Z189" s="96"/>
      <c r="AA189" s="96"/>
      <c r="AB189" s="96"/>
      <c r="AC189" s="96"/>
      <c r="AD189" s="96"/>
      <c r="AE189" s="96"/>
      <c r="AF189" s="96"/>
    </row>
    <row r="190" spans="10:32" s="40" customFormat="1" ht="18" customHeight="1" x14ac:dyDescent="0.15">
      <c r="J190" s="41"/>
      <c r="K190" s="41"/>
      <c r="Y190" s="96"/>
      <c r="Z190" s="96"/>
      <c r="AA190" s="96"/>
      <c r="AB190" s="96"/>
      <c r="AC190" s="96"/>
      <c r="AD190" s="96"/>
      <c r="AE190" s="96"/>
      <c r="AF190" s="96"/>
    </row>
    <row r="191" spans="10:32" s="40" customFormat="1" ht="18" customHeight="1" x14ac:dyDescent="0.15">
      <c r="J191" s="41"/>
      <c r="K191" s="41"/>
      <c r="Y191" s="96"/>
      <c r="Z191" s="96"/>
      <c r="AA191" s="96"/>
      <c r="AB191" s="96"/>
      <c r="AC191" s="96"/>
      <c r="AD191" s="96"/>
      <c r="AE191" s="96"/>
      <c r="AF191" s="96"/>
    </row>
    <row r="192" spans="10:32" s="40" customFormat="1" ht="18" customHeight="1" x14ac:dyDescent="0.15">
      <c r="J192" s="41"/>
      <c r="K192" s="41"/>
      <c r="Y192" s="96"/>
      <c r="Z192" s="96"/>
      <c r="AA192" s="96"/>
      <c r="AB192" s="96"/>
      <c r="AC192" s="96"/>
      <c r="AD192" s="96"/>
      <c r="AE192" s="96"/>
      <c r="AF192" s="96"/>
    </row>
    <row r="193" spans="10:32" s="40" customFormat="1" ht="18" customHeight="1" x14ac:dyDescent="0.15">
      <c r="J193" s="41"/>
      <c r="K193" s="41"/>
      <c r="Y193" s="96"/>
      <c r="Z193" s="96"/>
      <c r="AA193" s="96"/>
      <c r="AB193" s="96"/>
      <c r="AC193" s="96"/>
      <c r="AD193" s="96"/>
      <c r="AE193" s="96"/>
      <c r="AF193" s="96"/>
    </row>
    <row r="194" spans="10:32" s="40" customFormat="1" ht="18" customHeight="1" x14ac:dyDescent="0.15">
      <c r="J194" s="41"/>
      <c r="K194" s="41"/>
      <c r="Y194" s="96"/>
      <c r="Z194" s="96"/>
      <c r="AA194" s="96"/>
      <c r="AB194" s="96"/>
      <c r="AC194" s="96"/>
      <c r="AD194" s="96"/>
      <c r="AE194" s="96"/>
      <c r="AF194" s="96"/>
    </row>
    <row r="195" spans="10:32" s="40" customFormat="1" ht="18" customHeight="1" x14ac:dyDescent="0.15">
      <c r="J195" s="41"/>
      <c r="K195" s="41"/>
      <c r="Y195" s="96"/>
      <c r="Z195" s="96"/>
      <c r="AA195" s="96"/>
      <c r="AB195" s="96"/>
      <c r="AC195" s="96"/>
      <c r="AD195" s="96"/>
      <c r="AE195" s="96"/>
      <c r="AF195" s="96"/>
    </row>
    <row r="196" spans="10:32" s="40" customFormat="1" ht="18" customHeight="1" x14ac:dyDescent="0.15">
      <c r="J196" s="41"/>
      <c r="K196" s="41"/>
      <c r="Y196" s="96"/>
      <c r="Z196" s="96"/>
      <c r="AA196" s="96"/>
      <c r="AB196" s="96"/>
      <c r="AC196" s="96"/>
      <c r="AD196" s="96"/>
      <c r="AE196" s="96"/>
      <c r="AF196" s="96"/>
    </row>
    <row r="197" spans="10:32" s="40" customFormat="1" ht="18" customHeight="1" x14ac:dyDescent="0.15">
      <c r="J197" s="41"/>
      <c r="K197" s="41"/>
      <c r="Y197" s="96"/>
      <c r="Z197" s="96"/>
      <c r="AA197" s="96"/>
      <c r="AB197" s="96"/>
      <c r="AC197" s="96"/>
      <c r="AD197" s="96"/>
      <c r="AE197" s="96"/>
      <c r="AF197" s="96"/>
    </row>
    <row r="198" spans="10:32" s="40" customFormat="1" ht="18" customHeight="1" x14ac:dyDescent="0.15">
      <c r="J198" s="41"/>
      <c r="K198" s="41"/>
      <c r="Y198" s="96"/>
      <c r="Z198" s="96"/>
      <c r="AA198" s="96"/>
      <c r="AB198" s="96"/>
      <c r="AC198" s="96"/>
      <c r="AD198" s="96"/>
      <c r="AE198" s="96"/>
      <c r="AF198" s="96"/>
    </row>
    <row r="199" spans="10:32" s="40" customFormat="1" ht="18" customHeight="1" x14ac:dyDescent="0.15">
      <c r="J199" s="41"/>
      <c r="K199" s="41"/>
      <c r="Y199" s="96"/>
      <c r="Z199" s="96"/>
      <c r="AA199" s="96"/>
      <c r="AB199" s="96"/>
      <c r="AC199" s="96"/>
      <c r="AD199" s="96"/>
      <c r="AE199" s="96"/>
      <c r="AF199" s="96"/>
    </row>
    <row r="200" spans="10:32" s="40" customFormat="1" ht="18" customHeight="1" x14ac:dyDescent="0.15">
      <c r="J200" s="41"/>
      <c r="K200" s="41"/>
      <c r="Y200" s="96"/>
      <c r="Z200" s="96"/>
      <c r="AA200" s="96"/>
      <c r="AB200" s="96"/>
      <c r="AC200" s="96"/>
      <c r="AD200" s="96"/>
      <c r="AE200" s="96"/>
      <c r="AF200" s="96"/>
    </row>
    <row r="201" spans="10:32" s="40" customFormat="1" ht="18" customHeight="1" x14ac:dyDescent="0.15">
      <c r="J201" s="41"/>
      <c r="K201" s="41"/>
      <c r="Y201" s="96"/>
      <c r="Z201" s="96"/>
      <c r="AA201" s="96"/>
      <c r="AB201" s="96"/>
      <c r="AC201" s="96"/>
      <c r="AD201" s="96"/>
      <c r="AE201" s="96"/>
      <c r="AF201" s="96"/>
    </row>
    <row r="202" spans="10:32" s="40" customFormat="1" ht="18" customHeight="1" x14ac:dyDescent="0.15">
      <c r="J202" s="41"/>
      <c r="K202" s="41"/>
      <c r="Y202" s="96"/>
      <c r="Z202" s="96"/>
      <c r="AA202" s="96"/>
      <c r="AB202" s="96"/>
      <c r="AC202" s="96"/>
      <c r="AD202" s="96"/>
      <c r="AE202" s="96"/>
      <c r="AF202" s="96"/>
    </row>
    <row r="203" spans="10:32" s="40" customFormat="1" ht="18" customHeight="1" x14ac:dyDescent="0.15">
      <c r="J203" s="41"/>
      <c r="K203" s="41"/>
      <c r="Y203" s="96"/>
      <c r="Z203" s="96"/>
      <c r="AA203" s="96"/>
      <c r="AB203" s="96"/>
      <c r="AC203" s="96"/>
      <c r="AD203" s="96"/>
      <c r="AE203" s="96"/>
      <c r="AF203" s="96"/>
    </row>
    <row r="204" spans="10:32" s="40" customFormat="1" ht="18" customHeight="1" x14ac:dyDescent="0.15">
      <c r="J204" s="41"/>
      <c r="K204" s="41"/>
      <c r="Y204" s="96"/>
      <c r="Z204" s="96"/>
      <c r="AA204" s="96"/>
      <c r="AB204" s="96"/>
      <c r="AC204" s="96"/>
      <c r="AD204" s="96"/>
      <c r="AE204" s="96"/>
      <c r="AF204" s="96"/>
    </row>
    <row r="205" spans="10:32" s="40" customFormat="1" ht="18" customHeight="1" x14ac:dyDescent="0.15">
      <c r="J205" s="41"/>
      <c r="K205" s="41"/>
      <c r="Y205" s="96"/>
      <c r="Z205" s="96"/>
      <c r="AA205" s="96"/>
      <c r="AB205" s="96"/>
      <c r="AC205" s="96"/>
      <c r="AD205" s="96"/>
      <c r="AE205" s="96"/>
      <c r="AF205" s="96"/>
    </row>
    <row r="206" spans="10:32" s="40" customFormat="1" ht="18" customHeight="1" x14ac:dyDescent="0.15">
      <c r="J206" s="41"/>
      <c r="K206" s="41"/>
      <c r="Y206" s="96"/>
      <c r="Z206" s="96"/>
      <c r="AA206" s="96"/>
      <c r="AB206" s="96"/>
      <c r="AC206" s="96"/>
      <c r="AD206" s="96"/>
      <c r="AE206" s="96"/>
      <c r="AF206" s="96"/>
    </row>
    <row r="207" spans="10:32" s="40" customFormat="1" ht="18" customHeight="1" x14ac:dyDescent="0.15">
      <c r="J207" s="41"/>
      <c r="K207" s="41"/>
      <c r="Y207" s="96"/>
      <c r="Z207" s="96"/>
      <c r="AA207" s="96"/>
      <c r="AB207" s="96"/>
      <c r="AC207" s="96"/>
      <c r="AD207" s="96"/>
      <c r="AE207" s="96"/>
      <c r="AF207" s="96"/>
    </row>
    <row r="208" spans="10:32" s="40" customFormat="1" ht="18" customHeight="1" x14ac:dyDescent="0.15">
      <c r="J208" s="41"/>
      <c r="K208" s="41"/>
      <c r="Y208" s="96"/>
      <c r="Z208" s="96"/>
      <c r="AA208" s="96"/>
      <c r="AB208" s="96"/>
      <c r="AC208" s="96"/>
      <c r="AD208" s="96"/>
      <c r="AE208" s="96"/>
      <c r="AF208" s="96"/>
    </row>
    <row r="209" spans="10:32" s="40" customFormat="1" ht="18" customHeight="1" x14ac:dyDescent="0.15">
      <c r="J209" s="41"/>
      <c r="K209" s="41"/>
      <c r="Y209" s="96"/>
      <c r="Z209" s="96"/>
      <c r="AA209" s="96"/>
      <c r="AB209" s="96"/>
      <c r="AC209" s="96"/>
      <c r="AD209" s="96"/>
      <c r="AE209" s="96"/>
      <c r="AF209" s="96"/>
    </row>
    <row r="210" spans="10:32" s="40" customFormat="1" ht="18" customHeight="1" x14ac:dyDescent="0.15">
      <c r="J210" s="41"/>
      <c r="K210" s="41"/>
      <c r="Y210" s="96"/>
      <c r="Z210" s="96"/>
      <c r="AA210" s="96"/>
      <c r="AB210" s="96"/>
      <c r="AC210" s="96"/>
      <c r="AD210" s="96"/>
      <c r="AE210" s="96"/>
      <c r="AF210" s="96"/>
    </row>
    <row r="211" spans="10:32" s="40" customFormat="1" ht="18" customHeight="1" x14ac:dyDescent="0.15">
      <c r="J211" s="41"/>
      <c r="K211" s="41"/>
      <c r="Y211" s="96"/>
      <c r="Z211" s="96"/>
      <c r="AA211" s="96"/>
      <c r="AB211" s="96"/>
      <c r="AC211" s="96"/>
      <c r="AD211" s="96"/>
      <c r="AE211" s="96"/>
      <c r="AF211" s="96"/>
    </row>
    <row r="212" spans="10:32" s="40" customFormat="1" ht="18" customHeight="1" x14ac:dyDescent="0.15">
      <c r="J212" s="41"/>
      <c r="K212" s="41"/>
      <c r="Y212" s="96"/>
      <c r="Z212" s="96"/>
      <c r="AA212" s="96"/>
      <c r="AB212" s="96"/>
      <c r="AC212" s="96"/>
      <c r="AD212" s="96"/>
      <c r="AE212" s="96"/>
      <c r="AF212" s="96"/>
    </row>
    <row r="213" spans="10:32" s="40" customFormat="1" ht="18" customHeight="1" x14ac:dyDescent="0.15">
      <c r="J213" s="41"/>
      <c r="K213" s="41"/>
      <c r="Y213" s="96"/>
      <c r="Z213" s="96"/>
      <c r="AA213" s="96"/>
      <c r="AB213" s="96"/>
      <c r="AC213" s="96"/>
      <c r="AD213" s="96"/>
      <c r="AE213" s="96"/>
      <c r="AF213" s="96"/>
    </row>
    <row r="214" spans="10:32" s="40" customFormat="1" ht="18" customHeight="1" x14ac:dyDescent="0.15">
      <c r="J214" s="41"/>
      <c r="K214" s="41"/>
      <c r="Y214" s="96"/>
      <c r="Z214" s="96"/>
      <c r="AA214" s="96"/>
      <c r="AB214" s="96"/>
      <c r="AC214" s="96"/>
      <c r="AD214" s="96"/>
      <c r="AE214" s="96"/>
      <c r="AF214" s="96"/>
    </row>
    <row r="215" spans="10:32" s="40" customFormat="1" ht="18" customHeight="1" x14ac:dyDescent="0.15">
      <c r="J215" s="41"/>
      <c r="K215" s="41"/>
      <c r="Y215" s="96"/>
      <c r="Z215" s="96"/>
      <c r="AA215" s="96"/>
      <c r="AB215" s="96"/>
      <c r="AC215" s="96"/>
      <c r="AD215" s="96"/>
      <c r="AE215" s="96"/>
      <c r="AF215" s="96"/>
    </row>
    <row r="216" spans="10:32" s="40" customFormat="1" ht="18" customHeight="1" x14ac:dyDescent="0.15">
      <c r="J216" s="41"/>
      <c r="K216" s="41"/>
      <c r="Y216" s="96"/>
      <c r="Z216" s="96"/>
      <c r="AA216" s="96"/>
      <c r="AB216" s="96"/>
      <c r="AC216" s="96"/>
      <c r="AD216" s="96"/>
      <c r="AE216" s="96"/>
      <c r="AF216" s="96"/>
    </row>
    <row r="217" spans="10:32" s="40" customFormat="1" ht="18" customHeight="1" x14ac:dyDescent="0.15">
      <c r="J217" s="41"/>
      <c r="K217" s="41"/>
      <c r="Y217" s="96"/>
      <c r="Z217" s="96"/>
      <c r="AA217" s="96"/>
      <c r="AB217" s="96"/>
      <c r="AC217" s="96"/>
      <c r="AD217" s="96"/>
      <c r="AE217" s="96"/>
      <c r="AF217" s="96"/>
    </row>
    <row r="218" spans="10:32" s="40" customFormat="1" ht="18" customHeight="1" x14ac:dyDescent="0.15">
      <c r="J218" s="41"/>
      <c r="K218" s="41"/>
      <c r="Y218" s="96"/>
      <c r="Z218" s="96"/>
      <c r="AA218" s="96"/>
      <c r="AB218" s="96"/>
      <c r="AC218" s="96"/>
      <c r="AD218" s="96"/>
      <c r="AE218" s="96"/>
      <c r="AF218" s="96"/>
    </row>
    <row r="219" spans="10:32" s="40" customFormat="1" ht="18" customHeight="1" x14ac:dyDescent="0.15">
      <c r="J219" s="41"/>
      <c r="K219" s="41"/>
      <c r="Y219" s="96"/>
      <c r="Z219" s="96"/>
      <c r="AA219" s="96"/>
      <c r="AB219" s="96"/>
      <c r="AC219" s="96"/>
      <c r="AD219" s="96"/>
      <c r="AE219" s="96"/>
      <c r="AF219" s="96"/>
    </row>
    <row r="220" spans="10:32" s="40" customFormat="1" ht="18" customHeight="1" x14ac:dyDescent="0.15">
      <c r="J220" s="41"/>
      <c r="K220" s="41"/>
      <c r="Y220" s="96"/>
      <c r="Z220" s="96"/>
      <c r="AA220" s="96"/>
      <c r="AB220" s="96"/>
      <c r="AC220" s="96"/>
      <c r="AD220" s="96"/>
      <c r="AE220" s="96"/>
      <c r="AF220" s="96"/>
    </row>
    <row r="221" spans="10:32" s="40" customFormat="1" ht="18" customHeight="1" x14ac:dyDescent="0.15">
      <c r="J221" s="41"/>
      <c r="K221" s="41"/>
      <c r="Y221" s="96"/>
      <c r="Z221" s="96"/>
      <c r="AA221" s="96"/>
      <c r="AB221" s="96"/>
      <c r="AC221" s="96"/>
      <c r="AD221" s="96"/>
      <c r="AE221" s="96"/>
      <c r="AF221" s="96"/>
    </row>
    <row r="222" spans="10:32" s="40" customFormat="1" ht="18" customHeight="1" x14ac:dyDescent="0.15">
      <c r="J222" s="41"/>
      <c r="K222" s="41"/>
      <c r="Y222" s="96"/>
      <c r="Z222" s="96"/>
      <c r="AA222" s="96"/>
      <c r="AB222" s="96"/>
      <c r="AC222" s="96"/>
      <c r="AD222" s="96"/>
      <c r="AE222" s="96"/>
      <c r="AF222" s="96"/>
    </row>
    <row r="223" spans="10:32" s="40" customFormat="1" ht="18" customHeight="1" x14ac:dyDescent="0.15">
      <c r="J223" s="41"/>
      <c r="K223" s="41"/>
      <c r="Y223" s="96"/>
      <c r="Z223" s="96"/>
      <c r="AA223" s="96"/>
      <c r="AB223" s="96"/>
      <c r="AC223" s="96"/>
      <c r="AD223" s="96"/>
      <c r="AE223" s="96"/>
      <c r="AF223" s="96"/>
    </row>
    <row r="224" spans="10:32" s="40" customFormat="1" ht="18" customHeight="1" x14ac:dyDescent="0.15">
      <c r="J224" s="41"/>
      <c r="K224" s="41"/>
      <c r="Y224" s="96"/>
      <c r="Z224" s="96"/>
      <c r="AA224" s="96"/>
      <c r="AB224" s="96"/>
      <c r="AC224" s="96"/>
      <c r="AD224" s="96"/>
      <c r="AE224" s="96"/>
      <c r="AF224" s="96"/>
    </row>
    <row r="225" spans="10:32" s="40" customFormat="1" ht="18" customHeight="1" x14ac:dyDescent="0.15">
      <c r="J225" s="41"/>
      <c r="K225" s="41"/>
      <c r="Y225" s="96"/>
      <c r="Z225" s="96"/>
      <c r="AA225" s="96"/>
      <c r="AB225" s="96"/>
      <c r="AC225" s="96"/>
      <c r="AD225" s="96"/>
      <c r="AE225" s="96"/>
      <c r="AF225" s="96"/>
    </row>
    <row r="226" spans="10:32" s="40" customFormat="1" ht="18" customHeight="1" x14ac:dyDescent="0.15">
      <c r="J226" s="41"/>
      <c r="K226" s="41"/>
      <c r="Y226" s="96"/>
      <c r="Z226" s="96"/>
      <c r="AA226" s="96"/>
      <c r="AB226" s="96"/>
      <c r="AC226" s="96"/>
      <c r="AD226" s="96"/>
      <c r="AE226" s="96"/>
      <c r="AF226" s="96"/>
    </row>
    <row r="227" spans="10:32" s="40" customFormat="1" ht="18" customHeight="1" x14ac:dyDescent="0.15">
      <c r="J227" s="41"/>
      <c r="K227" s="41"/>
      <c r="Y227" s="96"/>
      <c r="Z227" s="96"/>
      <c r="AA227" s="96"/>
      <c r="AB227" s="96"/>
      <c r="AC227" s="96"/>
      <c r="AD227" s="96"/>
      <c r="AE227" s="96"/>
      <c r="AF227" s="96"/>
    </row>
    <row r="228" spans="10:32" s="40" customFormat="1" ht="18" customHeight="1" x14ac:dyDescent="0.15">
      <c r="J228" s="41"/>
      <c r="K228" s="41"/>
      <c r="Y228" s="96"/>
      <c r="Z228" s="96"/>
      <c r="AA228" s="96"/>
      <c r="AB228" s="96"/>
      <c r="AC228" s="96"/>
      <c r="AD228" s="96"/>
      <c r="AE228" s="96"/>
      <c r="AF228" s="96"/>
    </row>
    <row r="229" spans="10:32" s="40" customFormat="1" ht="18" customHeight="1" x14ac:dyDescent="0.15">
      <c r="J229" s="41"/>
      <c r="K229" s="41"/>
      <c r="Y229" s="96"/>
      <c r="Z229" s="96"/>
      <c r="AA229" s="96"/>
      <c r="AB229" s="96"/>
      <c r="AC229" s="96"/>
      <c r="AD229" s="96"/>
      <c r="AE229" s="96"/>
      <c r="AF229" s="96"/>
    </row>
    <row r="230" spans="10:32" s="40" customFormat="1" x14ac:dyDescent="0.15">
      <c r="J230" s="41"/>
      <c r="K230" s="41"/>
      <c r="Y230" s="96"/>
      <c r="Z230" s="96"/>
      <c r="AA230" s="96"/>
      <c r="AB230" s="96"/>
      <c r="AC230" s="96"/>
      <c r="AD230" s="96"/>
      <c r="AE230" s="96"/>
      <c r="AF230" s="96"/>
    </row>
    <row r="231" spans="10:32" s="40" customFormat="1" x14ac:dyDescent="0.15">
      <c r="J231" s="41"/>
      <c r="K231" s="41"/>
      <c r="Y231" s="96"/>
      <c r="Z231" s="96"/>
      <c r="AA231" s="96"/>
      <c r="AB231" s="96"/>
      <c r="AC231" s="96"/>
      <c r="AD231" s="96"/>
      <c r="AE231" s="96"/>
      <c r="AF231" s="96"/>
    </row>
    <row r="232" spans="10:32" s="40" customFormat="1" x14ac:dyDescent="0.15">
      <c r="J232" s="41"/>
      <c r="K232" s="41"/>
      <c r="Y232" s="96"/>
      <c r="Z232" s="96"/>
      <c r="AA232" s="96"/>
      <c r="AB232" s="96"/>
      <c r="AC232" s="96"/>
      <c r="AD232" s="96"/>
      <c r="AE232" s="96"/>
      <c r="AF232" s="96"/>
    </row>
    <row r="233" spans="10:32" s="40" customFormat="1" x14ac:dyDescent="0.15">
      <c r="J233" s="41"/>
      <c r="K233" s="41"/>
      <c r="Y233" s="96"/>
      <c r="Z233" s="96"/>
      <c r="AA233" s="96"/>
      <c r="AB233" s="96"/>
      <c r="AC233" s="96"/>
      <c r="AD233" s="96"/>
      <c r="AE233" s="96"/>
      <c r="AF233" s="96"/>
    </row>
    <row r="234" spans="10:32" s="40" customFormat="1" x14ac:dyDescent="0.15">
      <c r="J234" s="41"/>
      <c r="K234" s="41"/>
      <c r="Y234" s="96"/>
      <c r="Z234" s="96"/>
      <c r="AA234" s="96"/>
      <c r="AB234" s="96"/>
      <c r="AC234" s="96"/>
      <c r="AD234" s="96"/>
      <c r="AE234" s="96"/>
      <c r="AF234" s="96"/>
    </row>
    <row r="235" spans="10:32" s="40" customFormat="1" x14ac:dyDescent="0.15">
      <c r="J235" s="41"/>
      <c r="K235" s="41"/>
      <c r="Y235" s="96"/>
      <c r="Z235" s="96"/>
      <c r="AA235" s="96"/>
      <c r="AB235" s="96"/>
      <c r="AC235" s="96"/>
      <c r="AD235" s="96"/>
      <c r="AE235" s="96"/>
      <c r="AF235" s="96"/>
    </row>
    <row r="236" spans="10:32" s="40" customFormat="1" x14ac:dyDescent="0.15">
      <c r="J236" s="41"/>
      <c r="K236" s="41"/>
      <c r="Y236" s="96"/>
      <c r="Z236" s="96"/>
      <c r="AA236" s="96"/>
      <c r="AB236" s="96"/>
      <c r="AC236" s="96"/>
      <c r="AD236" s="96"/>
      <c r="AE236" s="96"/>
      <c r="AF236" s="96"/>
    </row>
    <row r="237" spans="10:32" s="40" customFormat="1" x14ac:dyDescent="0.15">
      <c r="J237" s="41"/>
      <c r="K237" s="41"/>
      <c r="Y237" s="96"/>
      <c r="Z237" s="96"/>
      <c r="AA237" s="96"/>
      <c r="AB237" s="96"/>
      <c r="AC237" s="96"/>
      <c r="AD237" s="96"/>
      <c r="AE237" s="96"/>
      <c r="AF237" s="96"/>
    </row>
    <row r="238" spans="10:32" s="40" customFormat="1" x14ac:dyDescent="0.15">
      <c r="J238" s="41"/>
      <c r="K238" s="41"/>
      <c r="Y238" s="96"/>
      <c r="Z238" s="96"/>
      <c r="AA238" s="96"/>
      <c r="AB238" s="96"/>
      <c r="AC238" s="96"/>
      <c r="AD238" s="96"/>
      <c r="AE238" s="96"/>
      <c r="AF238" s="96"/>
    </row>
    <row r="239" spans="10:32" s="40" customFormat="1" x14ac:dyDescent="0.15">
      <c r="J239" s="41"/>
      <c r="K239" s="41"/>
      <c r="Y239" s="96"/>
      <c r="Z239" s="96"/>
      <c r="AA239" s="96"/>
      <c r="AB239" s="96"/>
      <c r="AC239" s="96"/>
      <c r="AD239" s="96"/>
      <c r="AE239" s="96"/>
      <c r="AF239" s="96"/>
    </row>
    <row r="240" spans="10:32" s="40" customFormat="1" x14ac:dyDescent="0.15">
      <c r="J240" s="41"/>
      <c r="K240" s="41"/>
      <c r="Y240" s="96"/>
      <c r="Z240" s="96"/>
      <c r="AA240" s="96"/>
      <c r="AB240" s="96"/>
      <c r="AC240" s="96"/>
      <c r="AD240" s="96"/>
      <c r="AE240" s="96"/>
      <c r="AF240" s="96"/>
    </row>
    <row r="241" spans="10:32" s="40" customFormat="1" x14ac:dyDescent="0.15">
      <c r="J241" s="41"/>
      <c r="K241" s="41"/>
      <c r="Y241" s="96"/>
      <c r="Z241" s="96"/>
      <c r="AA241" s="96"/>
      <c r="AB241" s="96"/>
      <c r="AC241" s="96"/>
      <c r="AD241" s="96"/>
      <c r="AE241" s="96"/>
      <c r="AF241" s="96"/>
    </row>
    <row r="242" spans="10:32" s="40" customFormat="1" x14ac:dyDescent="0.15">
      <c r="J242" s="41"/>
      <c r="K242" s="41"/>
      <c r="Y242" s="96"/>
      <c r="Z242" s="96"/>
      <c r="AA242" s="96"/>
      <c r="AB242" s="96"/>
      <c r="AC242" s="96"/>
      <c r="AD242" s="96"/>
      <c r="AE242" s="96"/>
      <c r="AF242" s="96"/>
    </row>
    <row r="243" spans="10:32" s="40" customFormat="1" x14ac:dyDescent="0.15">
      <c r="J243" s="41"/>
      <c r="K243" s="41"/>
      <c r="Y243" s="96"/>
      <c r="Z243" s="96"/>
      <c r="AA243" s="96"/>
      <c r="AB243" s="96"/>
      <c r="AC243" s="96"/>
      <c r="AD243" s="96"/>
      <c r="AE243" s="96"/>
      <c r="AF243" s="96"/>
    </row>
    <row r="244" spans="10:32" s="40" customFormat="1" x14ac:dyDescent="0.15">
      <c r="J244" s="41"/>
      <c r="K244" s="41"/>
      <c r="Y244" s="96"/>
      <c r="Z244" s="96"/>
      <c r="AA244" s="96"/>
      <c r="AB244" s="96"/>
      <c r="AC244" s="96"/>
      <c r="AD244" s="96"/>
      <c r="AE244" s="96"/>
      <c r="AF244" s="96"/>
    </row>
    <row r="245" spans="10:32" s="40" customFormat="1" x14ac:dyDescent="0.15">
      <c r="J245" s="41"/>
      <c r="K245" s="41"/>
      <c r="Y245" s="96"/>
      <c r="Z245" s="96"/>
      <c r="AA245" s="96"/>
      <c r="AB245" s="96"/>
      <c r="AC245" s="96"/>
      <c r="AD245" s="96"/>
      <c r="AE245" s="96"/>
      <c r="AF245" s="96"/>
    </row>
    <row r="246" spans="10:32" s="40" customFormat="1" x14ac:dyDescent="0.15">
      <c r="J246" s="41"/>
      <c r="K246" s="41"/>
      <c r="Y246" s="96"/>
      <c r="Z246" s="96"/>
      <c r="AA246" s="96"/>
      <c r="AB246" s="96"/>
      <c r="AC246" s="96"/>
      <c r="AD246" s="96"/>
      <c r="AE246" s="96"/>
      <c r="AF246" s="96"/>
    </row>
    <row r="247" spans="10:32" s="40" customFormat="1" x14ac:dyDescent="0.15">
      <c r="J247" s="41"/>
      <c r="K247" s="41"/>
      <c r="Y247" s="96"/>
      <c r="Z247" s="96"/>
      <c r="AA247" s="96"/>
      <c r="AB247" s="96"/>
      <c r="AC247" s="96"/>
      <c r="AD247" s="96"/>
      <c r="AE247" s="96"/>
      <c r="AF247" s="96"/>
    </row>
    <row r="248" spans="10:32" s="40" customFormat="1" x14ac:dyDescent="0.15">
      <c r="J248" s="41"/>
      <c r="K248" s="41"/>
      <c r="Y248" s="96"/>
      <c r="Z248" s="96"/>
      <c r="AA248" s="96"/>
      <c r="AB248" s="96"/>
      <c r="AC248" s="96"/>
      <c r="AD248" s="96"/>
      <c r="AE248" s="96"/>
      <c r="AF248" s="96"/>
    </row>
    <row r="249" spans="10:32" s="40" customFormat="1" x14ac:dyDescent="0.15">
      <c r="J249" s="41"/>
      <c r="K249" s="41"/>
      <c r="Y249" s="96"/>
      <c r="Z249" s="96"/>
      <c r="AA249" s="96"/>
      <c r="AB249" s="96"/>
      <c r="AC249" s="96"/>
      <c r="AD249" s="96"/>
      <c r="AE249" s="96"/>
      <c r="AF249" s="96"/>
    </row>
    <row r="250" spans="10:32" s="40" customFormat="1" x14ac:dyDescent="0.15">
      <c r="J250" s="41"/>
      <c r="K250" s="41"/>
      <c r="Y250" s="96"/>
      <c r="Z250" s="96"/>
      <c r="AA250" s="96"/>
      <c r="AB250" s="96"/>
      <c r="AC250" s="96"/>
      <c r="AD250" s="96"/>
      <c r="AE250" s="96"/>
      <c r="AF250" s="96"/>
    </row>
    <row r="251" spans="10:32" s="40" customFormat="1" x14ac:dyDescent="0.15">
      <c r="J251" s="41"/>
      <c r="K251" s="41"/>
      <c r="Y251" s="96"/>
      <c r="Z251" s="96"/>
      <c r="AA251" s="96"/>
      <c r="AB251" s="96"/>
      <c r="AC251" s="96"/>
      <c r="AD251" s="96"/>
      <c r="AE251" s="96"/>
      <c r="AF251" s="96"/>
    </row>
    <row r="252" spans="10:32" s="40" customFormat="1" x14ac:dyDescent="0.15">
      <c r="J252" s="41"/>
      <c r="K252" s="41"/>
      <c r="Y252" s="96"/>
      <c r="Z252" s="96"/>
      <c r="AA252" s="96"/>
      <c r="AB252" s="96"/>
      <c r="AC252" s="96"/>
      <c r="AD252" s="96"/>
      <c r="AE252" s="96"/>
      <c r="AF252" s="96"/>
    </row>
    <row r="253" spans="10:32" s="40" customFormat="1" x14ac:dyDescent="0.15">
      <c r="J253" s="41"/>
      <c r="K253" s="41"/>
      <c r="Y253" s="96"/>
      <c r="Z253" s="96"/>
      <c r="AA253" s="96"/>
      <c r="AB253" s="96"/>
      <c r="AC253" s="96"/>
      <c r="AD253" s="96"/>
      <c r="AE253" s="96"/>
      <c r="AF253" s="96"/>
    </row>
    <row r="254" spans="10:32" s="40" customFormat="1" x14ac:dyDescent="0.15">
      <c r="J254" s="41"/>
      <c r="K254" s="41"/>
      <c r="Y254" s="96"/>
      <c r="Z254" s="96"/>
      <c r="AA254" s="96"/>
      <c r="AB254" s="96"/>
      <c r="AC254" s="96"/>
      <c r="AD254" s="96"/>
      <c r="AE254" s="96"/>
      <c r="AF254" s="96"/>
    </row>
    <row r="255" spans="10:32" s="40" customFormat="1" x14ac:dyDescent="0.15">
      <c r="J255" s="41"/>
      <c r="K255" s="41"/>
      <c r="Y255" s="96"/>
      <c r="Z255" s="96"/>
      <c r="AA255" s="96"/>
      <c r="AB255" s="96"/>
      <c r="AC255" s="96"/>
      <c r="AD255" s="96"/>
      <c r="AE255" s="96"/>
      <c r="AF255" s="96"/>
    </row>
    <row r="256" spans="10:32" s="40" customFormat="1" x14ac:dyDescent="0.15">
      <c r="J256" s="41"/>
      <c r="K256" s="41"/>
      <c r="Y256" s="96"/>
      <c r="Z256" s="96"/>
      <c r="AA256" s="96"/>
      <c r="AB256" s="96"/>
      <c r="AC256" s="96"/>
      <c r="AD256" s="96"/>
      <c r="AE256" s="96"/>
      <c r="AF256" s="96"/>
    </row>
    <row r="257" spans="10:32" s="40" customFormat="1" x14ac:dyDescent="0.15">
      <c r="J257" s="41"/>
      <c r="K257" s="41"/>
      <c r="Y257" s="96"/>
      <c r="Z257" s="96"/>
      <c r="AA257" s="96"/>
      <c r="AB257" s="96"/>
      <c r="AC257" s="96"/>
      <c r="AD257" s="96"/>
      <c r="AE257" s="96"/>
      <c r="AF257" s="96"/>
    </row>
    <row r="258" spans="10:32" s="40" customFormat="1" x14ac:dyDescent="0.15">
      <c r="J258" s="41"/>
      <c r="K258" s="41"/>
      <c r="Y258" s="96"/>
      <c r="Z258" s="96"/>
      <c r="AA258" s="96"/>
      <c r="AB258" s="96"/>
      <c r="AC258" s="96"/>
      <c r="AD258" s="96"/>
      <c r="AE258" s="96"/>
      <c r="AF258" s="96"/>
    </row>
    <row r="259" spans="10:32" s="40" customFormat="1" x14ac:dyDescent="0.15">
      <c r="J259" s="41"/>
      <c r="K259" s="41"/>
      <c r="Y259" s="96"/>
      <c r="Z259" s="96"/>
      <c r="AA259" s="96"/>
      <c r="AB259" s="96"/>
      <c r="AC259" s="96"/>
      <c r="AD259" s="96"/>
      <c r="AE259" s="96"/>
      <c r="AF259" s="96"/>
    </row>
    <row r="260" spans="10:32" s="40" customFormat="1" x14ac:dyDescent="0.15">
      <c r="J260" s="41"/>
      <c r="K260" s="41"/>
      <c r="Y260" s="96"/>
      <c r="Z260" s="96"/>
      <c r="AA260" s="96"/>
      <c r="AB260" s="96"/>
      <c r="AC260" s="96"/>
      <c r="AD260" s="96"/>
      <c r="AE260" s="96"/>
      <c r="AF260" s="96"/>
    </row>
    <row r="261" spans="10:32" s="40" customFormat="1" x14ac:dyDescent="0.15">
      <c r="J261" s="41"/>
      <c r="K261" s="41"/>
      <c r="Y261" s="96"/>
      <c r="Z261" s="96"/>
      <c r="AA261" s="96"/>
      <c r="AB261" s="96"/>
      <c r="AC261" s="96"/>
      <c r="AD261" s="96"/>
      <c r="AE261" s="96"/>
      <c r="AF261" s="96"/>
    </row>
    <row r="262" spans="10:32" s="40" customFormat="1" x14ac:dyDescent="0.15">
      <c r="J262" s="41"/>
      <c r="K262" s="41"/>
      <c r="Y262" s="96"/>
      <c r="Z262" s="96"/>
      <c r="AA262" s="96"/>
      <c r="AB262" s="96"/>
      <c r="AC262" s="96"/>
      <c r="AD262" s="96"/>
      <c r="AE262" s="96"/>
      <c r="AF262" s="96"/>
    </row>
    <row r="263" spans="10:32" s="40" customFormat="1" x14ac:dyDescent="0.15">
      <c r="J263" s="41"/>
      <c r="K263" s="41"/>
      <c r="Y263" s="96"/>
      <c r="Z263" s="96"/>
      <c r="AA263" s="96"/>
      <c r="AB263" s="96"/>
      <c r="AC263" s="96"/>
      <c r="AD263" s="96"/>
      <c r="AE263" s="96"/>
      <c r="AF263" s="96"/>
    </row>
    <row r="264" spans="10:32" s="40" customFormat="1" x14ac:dyDescent="0.15">
      <c r="J264" s="41"/>
      <c r="K264" s="41"/>
      <c r="Y264" s="96"/>
      <c r="Z264" s="96"/>
      <c r="AA264" s="96"/>
      <c r="AB264" s="96"/>
      <c r="AC264" s="96"/>
      <c r="AD264" s="96"/>
      <c r="AE264" s="96"/>
      <c r="AF264" s="96"/>
    </row>
    <row r="265" spans="10:32" s="40" customFormat="1" x14ac:dyDescent="0.15">
      <c r="J265" s="41"/>
      <c r="K265" s="41"/>
      <c r="Y265" s="96"/>
      <c r="Z265" s="96"/>
      <c r="AA265" s="96"/>
      <c r="AB265" s="96"/>
      <c r="AC265" s="96"/>
      <c r="AD265" s="96"/>
      <c r="AE265" s="96"/>
      <c r="AF265" s="96"/>
    </row>
    <row r="266" spans="10:32" s="40" customFormat="1" x14ac:dyDescent="0.15">
      <c r="J266" s="41"/>
      <c r="K266" s="41"/>
      <c r="Y266" s="96"/>
      <c r="Z266" s="96"/>
      <c r="AA266" s="96"/>
      <c r="AB266" s="96"/>
      <c r="AC266" s="96"/>
      <c r="AD266" s="96"/>
      <c r="AE266" s="96"/>
      <c r="AF266" s="96"/>
    </row>
    <row r="267" spans="10:32" s="40" customFormat="1" x14ac:dyDescent="0.15">
      <c r="J267" s="41"/>
      <c r="K267" s="41"/>
      <c r="Y267" s="96"/>
      <c r="Z267" s="96"/>
      <c r="AA267" s="96"/>
      <c r="AB267" s="96"/>
      <c r="AC267" s="96"/>
      <c r="AD267" s="96"/>
      <c r="AE267" s="96"/>
      <c r="AF267" s="96"/>
    </row>
    <row r="268" spans="10:32" s="40" customFormat="1" x14ac:dyDescent="0.15">
      <c r="J268" s="41"/>
      <c r="K268" s="41"/>
      <c r="Y268" s="96"/>
      <c r="Z268" s="96"/>
      <c r="AA268" s="96"/>
      <c r="AB268" s="96"/>
      <c r="AC268" s="96"/>
      <c r="AD268" s="96"/>
      <c r="AE268" s="96"/>
      <c r="AF268" s="96"/>
    </row>
    <row r="269" spans="10:32" s="40" customFormat="1" x14ac:dyDescent="0.15">
      <c r="J269" s="41"/>
      <c r="K269" s="41"/>
      <c r="Y269" s="96"/>
      <c r="Z269" s="96"/>
      <c r="AA269" s="96"/>
      <c r="AB269" s="96"/>
      <c r="AC269" s="96"/>
      <c r="AD269" s="96"/>
      <c r="AE269" s="96"/>
      <c r="AF269" s="96"/>
    </row>
    <row r="270" spans="10:32" s="40" customFormat="1" x14ac:dyDescent="0.15">
      <c r="J270" s="41"/>
      <c r="K270" s="41"/>
      <c r="Y270" s="96"/>
      <c r="Z270" s="96"/>
      <c r="AA270" s="96"/>
      <c r="AB270" s="96"/>
      <c r="AC270" s="96"/>
      <c r="AD270" s="96"/>
      <c r="AE270" s="96"/>
      <c r="AF270" s="96"/>
    </row>
    <row r="271" spans="10:32" s="40" customFormat="1" x14ac:dyDescent="0.15">
      <c r="J271" s="41"/>
      <c r="K271" s="41"/>
      <c r="Y271" s="96"/>
      <c r="Z271" s="96"/>
      <c r="AA271" s="96"/>
      <c r="AB271" s="96"/>
      <c r="AC271" s="96"/>
      <c r="AD271" s="96"/>
      <c r="AE271" s="96"/>
      <c r="AF271" s="96"/>
    </row>
    <row r="272" spans="10:32" s="40" customFormat="1" x14ac:dyDescent="0.15">
      <c r="J272" s="41"/>
      <c r="K272" s="41"/>
      <c r="Y272" s="96"/>
      <c r="Z272" s="96"/>
      <c r="AA272" s="96"/>
      <c r="AB272" s="96"/>
      <c r="AC272" s="96"/>
      <c r="AD272" s="96"/>
      <c r="AE272" s="96"/>
      <c r="AF272" s="96"/>
    </row>
    <row r="273" spans="10:32" s="40" customFormat="1" x14ac:dyDescent="0.15">
      <c r="J273" s="41"/>
      <c r="K273" s="41"/>
      <c r="Y273" s="96"/>
      <c r="Z273" s="96"/>
      <c r="AA273" s="96"/>
      <c r="AB273" s="96"/>
      <c r="AC273" s="96"/>
      <c r="AD273" s="96"/>
      <c r="AE273" s="96"/>
      <c r="AF273" s="96"/>
    </row>
    <row r="274" spans="10:32" s="40" customFormat="1" x14ac:dyDescent="0.15">
      <c r="J274" s="41"/>
      <c r="K274" s="41"/>
      <c r="Y274" s="96"/>
      <c r="Z274" s="96"/>
      <c r="AA274" s="96"/>
      <c r="AB274" s="96"/>
      <c r="AC274" s="96"/>
      <c r="AD274" s="96"/>
      <c r="AE274" s="96"/>
      <c r="AF274" s="96"/>
    </row>
    <row r="275" spans="10:32" s="40" customFormat="1" x14ac:dyDescent="0.15">
      <c r="J275" s="41"/>
      <c r="K275" s="41"/>
      <c r="Y275" s="96"/>
      <c r="Z275" s="96"/>
      <c r="AA275" s="96"/>
      <c r="AB275" s="96"/>
      <c r="AC275" s="96"/>
      <c r="AD275" s="96"/>
      <c r="AE275" s="96"/>
      <c r="AF275" s="96"/>
    </row>
    <row r="276" spans="10:32" s="40" customFormat="1" x14ac:dyDescent="0.15">
      <c r="J276" s="41"/>
      <c r="K276" s="41"/>
      <c r="Y276" s="96"/>
      <c r="Z276" s="96"/>
      <c r="AA276" s="96"/>
      <c r="AB276" s="96"/>
      <c r="AC276" s="96"/>
      <c r="AD276" s="96"/>
      <c r="AE276" s="96"/>
      <c r="AF276" s="96"/>
    </row>
    <row r="277" spans="10:32" s="40" customFormat="1" x14ac:dyDescent="0.15">
      <c r="J277" s="41"/>
      <c r="K277" s="41"/>
      <c r="Y277" s="96"/>
      <c r="Z277" s="96"/>
      <c r="AA277" s="96"/>
      <c r="AB277" s="96"/>
      <c r="AC277" s="96"/>
      <c r="AD277" s="96"/>
      <c r="AE277" s="96"/>
      <c r="AF277" s="96"/>
    </row>
    <row r="278" spans="10:32" s="40" customFormat="1" x14ac:dyDescent="0.15">
      <c r="J278" s="41"/>
      <c r="K278" s="41"/>
      <c r="Y278" s="96"/>
      <c r="Z278" s="96"/>
      <c r="AA278" s="96"/>
      <c r="AB278" s="96"/>
      <c r="AC278" s="96"/>
      <c r="AD278" s="96"/>
      <c r="AE278" s="96"/>
      <c r="AF278" s="96"/>
    </row>
    <row r="279" spans="10:32" s="40" customFormat="1" x14ac:dyDescent="0.15">
      <c r="J279" s="41"/>
      <c r="K279" s="41"/>
      <c r="Y279" s="96"/>
      <c r="Z279" s="96"/>
      <c r="AA279" s="96"/>
      <c r="AB279" s="96"/>
      <c r="AC279" s="96"/>
      <c r="AD279" s="96"/>
      <c r="AE279" s="96"/>
      <c r="AF279" s="96"/>
    </row>
    <row r="280" spans="10:32" s="40" customFormat="1" x14ac:dyDescent="0.15">
      <c r="J280" s="41"/>
      <c r="K280" s="41"/>
      <c r="Y280" s="96"/>
      <c r="Z280" s="96"/>
      <c r="AA280" s="96"/>
      <c r="AB280" s="96"/>
      <c r="AC280" s="96"/>
      <c r="AD280" s="96"/>
      <c r="AE280" s="96"/>
      <c r="AF280" s="96"/>
    </row>
    <row r="281" spans="10:32" s="40" customFormat="1" x14ac:dyDescent="0.15">
      <c r="J281" s="41"/>
      <c r="K281" s="41"/>
      <c r="Y281" s="96"/>
      <c r="Z281" s="96"/>
      <c r="AA281" s="96"/>
      <c r="AB281" s="96"/>
      <c r="AC281" s="96"/>
      <c r="AD281" s="96"/>
      <c r="AE281" s="96"/>
      <c r="AF281" s="96"/>
    </row>
    <row r="282" spans="10:32" s="40" customFormat="1" x14ac:dyDescent="0.15">
      <c r="J282" s="41"/>
      <c r="K282" s="41"/>
      <c r="Y282" s="96"/>
      <c r="Z282" s="96"/>
      <c r="AA282" s="96"/>
      <c r="AB282" s="96"/>
      <c r="AC282" s="96"/>
      <c r="AD282" s="96"/>
      <c r="AE282" s="96"/>
      <c r="AF282" s="96"/>
    </row>
    <row r="283" spans="10:32" s="40" customFormat="1" x14ac:dyDescent="0.15">
      <c r="J283" s="41"/>
      <c r="K283" s="41"/>
      <c r="Y283" s="96"/>
      <c r="Z283" s="96"/>
      <c r="AA283" s="96"/>
      <c r="AB283" s="96"/>
      <c r="AC283" s="96"/>
      <c r="AD283" s="96"/>
      <c r="AE283" s="96"/>
      <c r="AF283" s="96"/>
    </row>
    <row r="284" spans="10:32" s="40" customFormat="1" x14ac:dyDescent="0.15">
      <c r="J284" s="41"/>
      <c r="K284" s="41"/>
      <c r="Y284" s="96"/>
      <c r="Z284" s="96"/>
      <c r="AA284" s="96"/>
      <c r="AB284" s="96"/>
      <c r="AC284" s="96"/>
      <c r="AD284" s="96"/>
      <c r="AE284" s="96"/>
      <c r="AF284" s="96"/>
    </row>
    <row r="285" spans="10:32" s="40" customFormat="1" x14ac:dyDescent="0.15">
      <c r="J285" s="41"/>
      <c r="K285" s="41"/>
      <c r="Y285" s="96"/>
      <c r="Z285" s="96"/>
      <c r="AA285" s="96"/>
      <c r="AB285" s="96"/>
      <c r="AC285" s="96"/>
      <c r="AD285" s="96"/>
      <c r="AE285" s="96"/>
      <c r="AF285" s="96"/>
    </row>
    <row r="286" spans="10:32" s="40" customFormat="1" x14ac:dyDescent="0.15">
      <c r="J286" s="41"/>
      <c r="K286" s="41"/>
      <c r="Y286" s="96"/>
      <c r="Z286" s="96"/>
      <c r="AA286" s="96"/>
      <c r="AB286" s="96"/>
      <c r="AC286" s="96"/>
      <c r="AD286" s="96"/>
      <c r="AE286" s="96"/>
      <c r="AF286" s="96"/>
    </row>
    <row r="287" spans="10:32" s="40" customFormat="1" x14ac:dyDescent="0.15">
      <c r="J287" s="41"/>
      <c r="K287" s="41"/>
      <c r="Y287" s="96"/>
      <c r="Z287" s="96"/>
      <c r="AA287" s="96"/>
      <c r="AB287" s="96"/>
      <c r="AC287" s="96"/>
      <c r="AD287" s="96"/>
      <c r="AE287" s="96"/>
      <c r="AF287" s="96"/>
    </row>
    <row r="288" spans="10:32" s="40" customFormat="1" x14ac:dyDescent="0.15">
      <c r="J288" s="41"/>
      <c r="K288" s="41"/>
      <c r="Y288" s="96"/>
      <c r="Z288" s="96"/>
      <c r="AA288" s="96"/>
      <c r="AB288" s="96"/>
      <c r="AC288" s="96"/>
      <c r="AD288" s="96"/>
      <c r="AE288" s="96"/>
      <c r="AF288" s="96"/>
    </row>
    <row r="289" spans="10:32" s="40" customFormat="1" x14ac:dyDescent="0.15">
      <c r="J289" s="41"/>
      <c r="K289" s="41"/>
      <c r="Y289" s="96"/>
      <c r="Z289" s="96"/>
      <c r="AA289" s="96"/>
      <c r="AB289" s="96"/>
      <c r="AC289" s="96"/>
      <c r="AD289" s="96"/>
      <c r="AE289" s="96"/>
      <c r="AF289" s="96"/>
    </row>
    <row r="290" spans="10:32" s="40" customFormat="1" x14ac:dyDescent="0.15">
      <c r="J290" s="41"/>
      <c r="K290" s="41"/>
      <c r="Y290" s="96"/>
      <c r="Z290" s="96"/>
      <c r="AA290" s="96"/>
      <c r="AB290" s="96"/>
      <c r="AC290" s="96"/>
      <c r="AD290" s="96"/>
      <c r="AE290" s="96"/>
      <c r="AF290" s="96"/>
    </row>
    <row r="291" spans="10:32" s="40" customFormat="1" x14ac:dyDescent="0.15">
      <c r="J291" s="41"/>
      <c r="K291" s="41"/>
      <c r="Y291" s="96"/>
      <c r="Z291" s="96"/>
      <c r="AA291" s="96"/>
      <c r="AB291" s="96"/>
      <c r="AC291" s="96"/>
      <c r="AD291" s="96"/>
      <c r="AE291" s="96"/>
      <c r="AF291" s="96"/>
    </row>
    <row r="292" spans="10:32" s="40" customFormat="1" x14ac:dyDescent="0.15">
      <c r="J292" s="41"/>
      <c r="K292" s="41"/>
      <c r="Y292" s="96"/>
      <c r="Z292" s="96"/>
      <c r="AA292" s="96"/>
      <c r="AB292" s="96"/>
      <c r="AC292" s="96"/>
      <c r="AD292" s="96"/>
      <c r="AE292" s="96"/>
      <c r="AF292" s="96"/>
    </row>
    <row r="293" spans="10:32" s="40" customFormat="1" x14ac:dyDescent="0.15">
      <c r="J293" s="41"/>
      <c r="K293" s="41"/>
      <c r="Y293" s="96"/>
      <c r="Z293" s="96"/>
      <c r="AA293" s="96"/>
      <c r="AB293" s="96"/>
      <c r="AC293" s="96"/>
      <c r="AD293" s="96"/>
      <c r="AE293" s="96"/>
      <c r="AF293" s="96"/>
    </row>
    <row r="294" spans="10:32" s="40" customFormat="1" x14ac:dyDescent="0.15">
      <c r="J294" s="41"/>
      <c r="K294" s="41"/>
      <c r="Y294" s="96"/>
      <c r="Z294" s="96"/>
      <c r="AA294" s="96"/>
      <c r="AB294" s="96"/>
      <c r="AC294" s="96"/>
      <c r="AD294" s="96"/>
      <c r="AE294" s="96"/>
      <c r="AF294" s="96"/>
    </row>
    <row r="295" spans="10:32" s="40" customFormat="1" x14ac:dyDescent="0.15">
      <c r="J295" s="41"/>
      <c r="K295" s="41"/>
      <c r="Y295" s="96"/>
      <c r="Z295" s="96"/>
      <c r="AA295" s="96"/>
      <c r="AB295" s="96"/>
      <c r="AC295" s="96"/>
      <c r="AD295" s="96"/>
      <c r="AE295" s="96"/>
      <c r="AF295" s="96"/>
    </row>
    <row r="296" spans="10:32" s="40" customFormat="1" x14ac:dyDescent="0.15">
      <c r="J296" s="41"/>
      <c r="K296" s="41"/>
      <c r="Y296" s="96"/>
      <c r="Z296" s="96"/>
      <c r="AA296" s="96"/>
      <c r="AB296" s="96"/>
      <c r="AC296" s="96"/>
      <c r="AD296" s="96"/>
      <c r="AE296" s="96"/>
      <c r="AF296" s="96"/>
    </row>
    <row r="297" spans="10:32" s="40" customFormat="1" x14ac:dyDescent="0.15">
      <c r="J297" s="41"/>
      <c r="K297" s="41"/>
      <c r="Y297" s="96"/>
      <c r="Z297" s="96"/>
      <c r="AA297" s="96"/>
      <c r="AB297" s="96"/>
      <c r="AC297" s="96"/>
      <c r="AD297" s="96"/>
      <c r="AE297" s="96"/>
      <c r="AF297" s="96"/>
    </row>
    <row r="298" spans="10:32" s="40" customFormat="1" x14ac:dyDescent="0.15">
      <c r="J298" s="41"/>
      <c r="K298" s="41"/>
      <c r="Y298" s="96"/>
      <c r="Z298" s="96"/>
      <c r="AA298" s="96"/>
      <c r="AB298" s="96"/>
      <c r="AC298" s="96"/>
      <c r="AD298" s="96"/>
      <c r="AE298" s="96"/>
      <c r="AF298" s="96"/>
    </row>
    <row r="299" spans="10:32" s="40" customFormat="1" x14ac:dyDescent="0.15">
      <c r="J299" s="41"/>
      <c r="K299" s="41"/>
      <c r="Y299" s="96"/>
      <c r="Z299" s="96"/>
      <c r="AA299" s="96"/>
      <c r="AB299" s="96"/>
      <c r="AC299" s="96"/>
      <c r="AD299" s="96"/>
      <c r="AE299" s="96"/>
      <c r="AF299" s="96"/>
    </row>
    <row r="300" spans="10:32" s="40" customFormat="1" x14ac:dyDescent="0.15">
      <c r="J300" s="41"/>
      <c r="K300" s="41"/>
      <c r="Y300" s="96"/>
      <c r="Z300" s="96"/>
      <c r="AA300" s="96"/>
      <c r="AB300" s="96"/>
      <c r="AC300" s="96"/>
      <c r="AD300" s="96"/>
      <c r="AE300" s="96"/>
      <c r="AF300" s="96"/>
    </row>
    <row r="301" spans="10:32" s="40" customFormat="1" x14ac:dyDescent="0.15">
      <c r="J301" s="41"/>
      <c r="K301" s="41"/>
      <c r="Y301" s="96"/>
      <c r="Z301" s="96"/>
      <c r="AA301" s="96"/>
      <c r="AB301" s="96"/>
      <c r="AC301" s="96"/>
      <c r="AD301" s="96"/>
      <c r="AE301" s="96"/>
      <c r="AF301" s="96"/>
    </row>
    <row r="302" spans="10:32" s="40" customFormat="1" x14ac:dyDescent="0.15">
      <c r="J302" s="41"/>
      <c r="K302" s="41"/>
      <c r="Y302" s="96"/>
      <c r="Z302" s="96"/>
      <c r="AA302" s="96"/>
      <c r="AB302" s="96"/>
      <c r="AC302" s="96"/>
      <c r="AD302" s="96"/>
      <c r="AE302" s="96"/>
      <c r="AF302" s="96"/>
    </row>
    <row r="303" spans="10:32" s="40" customFormat="1" x14ac:dyDescent="0.15">
      <c r="J303" s="41"/>
      <c r="K303" s="41"/>
      <c r="Y303" s="96"/>
      <c r="Z303" s="96"/>
      <c r="AA303" s="96"/>
      <c r="AB303" s="96"/>
      <c r="AC303" s="96"/>
      <c r="AD303" s="96"/>
      <c r="AE303" s="96"/>
      <c r="AF303" s="96"/>
    </row>
    <row r="304" spans="10:32" s="40" customFormat="1" x14ac:dyDescent="0.15">
      <c r="J304" s="41"/>
      <c r="K304" s="41"/>
      <c r="Y304" s="96"/>
      <c r="Z304" s="96"/>
      <c r="AA304" s="96"/>
      <c r="AB304" s="96"/>
      <c r="AC304" s="96"/>
      <c r="AD304" s="96"/>
      <c r="AE304" s="96"/>
      <c r="AF304" s="96"/>
    </row>
    <row r="305" spans="10:32" s="40" customFormat="1" x14ac:dyDescent="0.15">
      <c r="J305" s="41"/>
      <c r="K305" s="41"/>
      <c r="Y305" s="96"/>
      <c r="Z305" s="96"/>
      <c r="AA305" s="96"/>
      <c r="AB305" s="96"/>
      <c r="AC305" s="96"/>
      <c r="AD305" s="96"/>
      <c r="AE305" s="96"/>
      <c r="AF305" s="96"/>
    </row>
    <row r="306" spans="10:32" s="40" customFormat="1" x14ac:dyDescent="0.15">
      <c r="J306" s="41"/>
      <c r="K306" s="41"/>
      <c r="Y306" s="96"/>
      <c r="Z306" s="96"/>
      <c r="AA306" s="96"/>
      <c r="AB306" s="96"/>
      <c r="AC306" s="96"/>
      <c r="AD306" s="96"/>
      <c r="AE306" s="96"/>
      <c r="AF306" s="96"/>
    </row>
    <row r="307" spans="10:32" s="40" customFormat="1" x14ac:dyDescent="0.15">
      <c r="J307" s="41"/>
      <c r="K307" s="41"/>
      <c r="Y307" s="96"/>
      <c r="Z307" s="96"/>
      <c r="AA307" s="96"/>
      <c r="AB307" s="96"/>
      <c r="AC307" s="96"/>
      <c r="AD307" s="96"/>
      <c r="AE307" s="96"/>
      <c r="AF307" s="96"/>
    </row>
    <row r="308" spans="10:32" s="40" customFormat="1" x14ac:dyDescent="0.15">
      <c r="J308" s="41"/>
      <c r="K308" s="41"/>
      <c r="Y308" s="96"/>
      <c r="Z308" s="96"/>
      <c r="AA308" s="96"/>
      <c r="AB308" s="96"/>
      <c r="AC308" s="96"/>
      <c r="AD308" s="96"/>
      <c r="AE308" s="96"/>
      <c r="AF308" s="96"/>
    </row>
    <row r="309" spans="10:32" s="40" customFormat="1" x14ac:dyDescent="0.15">
      <c r="J309" s="41"/>
      <c r="K309" s="41"/>
      <c r="Y309" s="96"/>
      <c r="Z309" s="96"/>
      <c r="AA309" s="96"/>
      <c r="AB309" s="96"/>
      <c r="AC309" s="96"/>
      <c r="AD309" s="96"/>
      <c r="AE309" s="96"/>
      <c r="AF309" s="96"/>
    </row>
    <row r="310" spans="10:32" s="40" customFormat="1" x14ac:dyDescent="0.15">
      <c r="J310" s="41"/>
      <c r="K310" s="41"/>
      <c r="Y310" s="96"/>
      <c r="Z310" s="96"/>
      <c r="AA310" s="96"/>
      <c r="AB310" s="96"/>
      <c r="AC310" s="96"/>
      <c r="AD310" s="96"/>
      <c r="AE310" s="96"/>
      <c r="AF310" s="96"/>
    </row>
    <row r="311" spans="10:32" s="40" customFormat="1" x14ac:dyDescent="0.15">
      <c r="J311" s="41"/>
      <c r="K311" s="41"/>
      <c r="Y311" s="96"/>
      <c r="Z311" s="96"/>
      <c r="AA311" s="96"/>
      <c r="AB311" s="96"/>
      <c r="AC311" s="96"/>
      <c r="AD311" s="96"/>
      <c r="AE311" s="96"/>
      <c r="AF311" s="96"/>
    </row>
    <row r="312" spans="10:32" s="40" customFormat="1" x14ac:dyDescent="0.15">
      <c r="J312" s="41"/>
      <c r="K312" s="41"/>
      <c r="Y312" s="96"/>
      <c r="Z312" s="96"/>
      <c r="AA312" s="96"/>
      <c r="AB312" s="96"/>
      <c r="AC312" s="96"/>
      <c r="AD312" s="96"/>
      <c r="AE312" s="96"/>
      <c r="AF312" s="96"/>
    </row>
    <row r="313" spans="10:32" s="40" customFormat="1" x14ac:dyDescent="0.15">
      <c r="J313" s="41"/>
      <c r="K313" s="41"/>
      <c r="Y313" s="96"/>
      <c r="Z313" s="96"/>
      <c r="AA313" s="96"/>
      <c r="AB313" s="96"/>
      <c r="AC313" s="96"/>
      <c r="AD313" s="96"/>
      <c r="AE313" s="96"/>
      <c r="AF313" s="96"/>
    </row>
    <row r="314" spans="10:32" s="40" customFormat="1" x14ac:dyDescent="0.15">
      <c r="J314" s="41"/>
      <c r="K314" s="41"/>
      <c r="Y314" s="96"/>
      <c r="Z314" s="96"/>
      <c r="AA314" s="96"/>
      <c r="AB314" s="96"/>
      <c r="AC314" s="96"/>
      <c r="AD314" s="96"/>
      <c r="AE314" s="96"/>
      <c r="AF314" s="96"/>
    </row>
    <row r="315" spans="10:32" s="40" customFormat="1" x14ac:dyDescent="0.15">
      <c r="J315" s="41"/>
      <c r="K315" s="41"/>
      <c r="Y315" s="96"/>
      <c r="Z315" s="96"/>
      <c r="AA315" s="96"/>
      <c r="AB315" s="96"/>
      <c r="AC315" s="96"/>
      <c r="AD315" s="96"/>
      <c r="AE315" s="96"/>
      <c r="AF315" s="96"/>
    </row>
    <row r="316" spans="10:32" s="40" customFormat="1" x14ac:dyDescent="0.15">
      <c r="J316" s="41"/>
      <c r="K316" s="41"/>
      <c r="Y316" s="96"/>
      <c r="Z316" s="96"/>
      <c r="AA316" s="96"/>
      <c r="AB316" s="96"/>
      <c r="AC316" s="96"/>
      <c r="AD316" s="96"/>
      <c r="AE316" s="96"/>
      <c r="AF316" s="96"/>
    </row>
    <row r="317" spans="10:32" s="40" customFormat="1" x14ac:dyDescent="0.15">
      <c r="J317" s="41"/>
      <c r="K317" s="41"/>
      <c r="Y317" s="96"/>
      <c r="Z317" s="96"/>
      <c r="AA317" s="96"/>
      <c r="AB317" s="96"/>
      <c r="AC317" s="96"/>
      <c r="AD317" s="96"/>
      <c r="AE317" s="96"/>
      <c r="AF317" s="96"/>
    </row>
    <row r="318" spans="10:32" s="40" customFormat="1" x14ac:dyDescent="0.15">
      <c r="J318" s="41"/>
      <c r="K318" s="41"/>
      <c r="Y318" s="96"/>
      <c r="Z318" s="96"/>
      <c r="AA318" s="96"/>
      <c r="AB318" s="96"/>
      <c r="AC318" s="96"/>
      <c r="AD318" s="96"/>
      <c r="AE318" s="96"/>
      <c r="AF318" s="96"/>
    </row>
    <row r="319" spans="10:32" s="40" customFormat="1" x14ac:dyDescent="0.15">
      <c r="J319" s="41"/>
      <c r="K319" s="41"/>
      <c r="Y319" s="96"/>
      <c r="Z319" s="96"/>
      <c r="AA319" s="96"/>
      <c r="AB319" s="96"/>
      <c r="AC319" s="96"/>
      <c r="AD319" s="96"/>
      <c r="AE319" s="96"/>
      <c r="AF319" s="96"/>
    </row>
    <row r="320" spans="10:32" s="40" customFormat="1" x14ac:dyDescent="0.15">
      <c r="J320" s="41"/>
      <c r="K320" s="41"/>
      <c r="Y320" s="96"/>
      <c r="Z320" s="96"/>
      <c r="AA320" s="96"/>
      <c r="AB320" s="96"/>
      <c r="AC320" s="96"/>
      <c r="AD320" s="96"/>
      <c r="AE320" s="96"/>
      <c r="AF320" s="96"/>
    </row>
    <row r="321" spans="10:32" s="40" customFormat="1" x14ac:dyDescent="0.15">
      <c r="J321" s="41"/>
      <c r="K321" s="41"/>
      <c r="Y321" s="96"/>
      <c r="Z321" s="96"/>
      <c r="AA321" s="96"/>
      <c r="AB321" s="96"/>
      <c r="AC321" s="96"/>
      <c r="AD321" s="96"/>
      <c r="AE321" s="96"/>
      <c r="AF321" s="96"/>
    </row>
    <row r="322" spans="10:32" s="40" customFormat="1" x14ac:dyDescent="0.15">
      <c r="J322" s="41"/>
      <c r="K322" s="41"/>
      <c r="Y322" s="96"/>
      <c r="Z322" s="96"/>
      <c r="AA322" s="96"/>
      <c r="AB322" s="96"/>
      <c r="AC322" s="96"/>
      <c r="AD322" s="96"/>
      <c r="AE322" s="96"/>
      <c r="AF322" s="96"/>
    </row>
    <row r="323" spans="10:32" s="40" customFormat="1" x14ac:dyDescent="0.15">
      <c r="J323" s="41"/>
      <c r="K323" s="41"/>
      <c r="Y323" s="96"/>
      <c r="Z323" s="96"/>
      <c r="AA323" s="96"/>
      <c r="AB323" s="96"/>
      <c r="AC323" s="96"/>
      <c r="AD323" s="96"/>
      <c r="AE323" s="96"/>
      <c r="AF323" s="96"/>
    </row>
    <row r="324" spans="10:32" s="40" customFormat="1" x14ac:dyDescent="0.15">
      <c r="J324" s="41"/>
      <c r="K324" s="41"/>
      <c r="Y324" s="96"/>
      <c r="Z324" s="96"/>
      <c r="AA324" s="96"/>
      <c r="AB324" s="96"/>
      <c r="AC324" s="96"/>
      <c r="AD324" s="96"/>
      <c r="AE324" s="96"/>
      <c r="AF324" s="96"/>
    </row>
    <row r="325" spans="10:32" s="40" customFormat="1" x14ac:dyDescent="0.15">
      <c r="J325" s="41"/>
      <c r="K325" s="41"/>
      <c r="Y325" s="96"/>
      <c r="Z325" s="96"/>
      <c r="AA325" s="96"/>
      <c r="AB325" s="96"/>
      <c r="AC325" s="96"/>
      <c r="AD325" s="96"/>
      <c r="AE325" s="96"/>
      <c r="AF325" s="96"/>
    </row>
    <row r="326" spans="10:32" s="40" customFormat="1" x14ac:dyDescent="0.15">
      <c r="J326" s="41"/>
      <c r="K326" s="41"/>
      <c r="Y326" s="96"/>
      <c r="Z326" s="96"/>
      <c r="AA326" s="96"/>
      <c r="AB326" s="96"/>
      <c r="AC326" s="96"/>
      <c r="AD326" s="96"/>
      <c r="AE326" s="96"/>
      <c r="AF326" s="96"/>
    </row>
    <row r="327" spans="10:32" s="40" customFormat="1" x14ac:dyDescent="0.15">
      <c r="J327" s="41"/>
      <c r="K327" s="41"/>
      <c r="Y327" s="96"/>
      <c r="Z327" s="96"/>
      <c r="AA327" s="96"/>
      <c r="AB327" s="96"/>
      <c r="AC327" s="96"/>
      <c r="AD327" s="96"/>
      <c r="AE327" s="96"/>
      <c r="AF327" s="96"/>
    </row>
    <row r="328" spans="10:32" s="40" customFormat="1" x14ac:dyDescent="0.15">
      <c r="J328" s="41"/>
      <c r="K328" s="41"/>
      <c r="Y328" s="96"/>
      <c r="Z328" s="96"/>
      <c r="AA328" s="96"/>
      <c r="AB328" s="96"/>
      <c r="AC328" s="96"/>
      <c r="AD328" s="96"/>
      <c r="AE328" s="96"/>
      <c r="AF328" s="96"/>
    </row>
    <row r="329" spans="10:32" s="40" customFormat="1" x14ac:dyDescent="0.15">
      <c r="J329" s="41"/>
      <c r="K329" s="41"/>
      <c r="Y329" s="96"/>
      <c r="Z329" s="96"/>
      <c r="AA329" s="96"/>
      <c r="AB329" s="96"/>
      <c r="AC329" s="96"/>
      <c r="AD329" s="96"/>
      <c r="AE329" s="96"/>
      <c r="AF329" s="96"/>
    </row>
    <row r="330" spans="10:32" s="40" customFormat="1" x14ac:dyDescent="0.15">
      <c r="J330" s="41"/>
      <c r="K330" s="41"/>
      <c r="Y330" s="96"/>
      <c r="Z330" s="96"/>
      <c r="AA330" s="96"/>
      <c r="AB330" s="96"/>
      <c r="AC330" s="96"/>
      <c r="AD330" s="96"/>
      <c r="AE330" s="96"/>
      <c r="AF330" s="96"/>
    </row>
    <row r="331" spans="10:32" s="40" customFormat="1" x14ac:dyDescent="0.15">
      <c r="J331" s="41"/>
      <c r="K331" s="41"/>
      <c r="Y331" s="96"/>
      <c r="Z331" s="96"/>
      <c r="AA331" s="96"/>
      <c r="AB331" s="96"/>
      <c r="AC331" s="96"/>
      <c r="AD331" s="96"/>
      <c r="AE331" s="96"/>
      <c r="AF331" s="96"/>
    </row>
    <row r="332" spans="10:32" s="40" customFormat="1" x14ac:dyDescent="0.15">
      <c r="J332" s="41"/>
      <c r="K332" s="41"/>
      <c r="Y332" s="96"/>
      <c r="Z332" s="96"/>
      <c r="AA332" s="96"/>
      <c r="AB332" s="96"/>
      <c r="AC332" s="96"/>
      <c r="AD332" s="96"/>
      <c r="AE332" s="96"/>
      <c r="AF332" s="96"/>
    </row>
    <row r="333" spans="10:32" s="40" customFormat="1" x14ac:dyDescent="0.15">
      <c r="J333" s="41"/>
      <c r="K333" s="41"/>
      <c r="Y333" s="96"/>
      <c r="Z333" s="96"/>
      <c r="AA333" s="96"/>
      <c r="AB333" s="96"/>
      <c r="AC333" s="96"/>
      <c r="AD333" s="96"/>
      <c r="AE333" s="96"/>
      <c r="AF333" s="96"/>
    </row>
    <row r="334" spans="10:32" s="40" customFormat="1" x14ac:dyDescent="0.15">
      <c r="J334" s="41"/>
      <c r="K334" s="41"/>
      <c r="Y334" s="96"/>
      <c r="Z334" s="96"/>
      <c r="AA334" s="96"/>
      <c r="AB334" s="96"/>
      <c r="AC334" s="96"/>
      <c r="AD334" s="96"/>
      <c r="AE334" s="96"/>
      <c r="AF334" s="96"/>
    </row>
    <row r="335" spans="10:32" s="40" customFormat="1" x14ac:dyDescent="0.15">
      <c r="J335" s="41"/>
      <c r="K335" s="41"/>
      <c r="Y335" s="96"/>
      <c r="Z335" s="96"/>
      <c r="AA335" s="96"/>
      <c r="AB335" s="96"/>
      <c r="AC335" s="96"/>
      <c r="AD335" s="96"/>
      <c r="AE335" s="96"/>
      <c r="AF335" s="96"/>
    </row>
    <row r="336" spans="10:32" s="40" customFormat="1" x14ac:dyDescent="0.15">
      <c r="J336" s="41"/>
      <c r="K336" s="41"/>
      <c r="Y336" s="96"/>
      <c r="Z336" s="96"/>
      <c r="AA336" s="96"/>
      <c r="AB336" s="96"/>
      <c r="AC336" s="96"/>
      <c r="AD336" s="96"/>
      <c r="AE336" s="96"/>
      <c r="AF336" s="96"/>
    </row>
    <row r="337" spans="10:32" s="40" customFormat="1" x14ac:dyDescent="0.15">
      <c r="J337" s="41"/>
      <c r="K337" s="41"/>
      <c r="Y337" s="96"/>
      <c r="Z337" s="96"/>
      <c r="AA337" s="96"/>
      <c r="AB337" s="96"/>
      <c r="AC337" s="96"/>
      <c r="AD337" s="96"/>
      <c r="AE337" s="96"/>
      <c r="AF337" s="96"/>
    </row>
    <row r="338" spans="10:32" s="40" customFormat="1" x14ac:dyDescent="0.15">
      <c r="J338" s="41"/>
      <c r="K338" s="41"/>
      <c r="Y338" s="96"/>
      <c r="Z338" s="96"/>
      <c r="AA338" s="96"/>
      <c r="AB338" s="96"/>
      <c r="AC338" s="96"/>
      <c r="AD338" s="96"/>
      <c r="AE338" s="96"/>
      <c r="AF338" s="96"/>
    </row>
    <row r="339" spans="10:32" s="40" customFormat="1" x14ac:dyDescent="0.15">
      <c r="J339" s="41"/>
      <c r="K339" s="41"/>
      <c r="Y339" s="96"/>
      <c r="Z339" s="96"/>
      <c r="AA339" s="96"/>
      <c r="AB339" s="96"/>
      <c r="AC339" s="96"/>
      <c r="AD339" s="96"/>
      <c r="AE339" s="96"/>
      <c r="AF339" s="96"/>
    </row>
    <row r="340" spans="10:32" s="40" customFormat="1" x14ac:dyDescent="0.15">
      <c r="J340" s="41"/>
      <c r="K340" s="41"/>
      <c r="Y340" s="96"/>
      <c r="Z340" s="96"/>
      <c r="AA340" s="96"/>
      <c r="AB340" s="96"/>
      <c r="AC340" s="96"/>
      <c r="AD340" s="96"/>
      <c r="AE340" s="96"/>
      <c r="AF340" s="96"/>
    </row>
    <row r="341" spans="10:32" s="40" customFormat="1" x14ac:dyDescent="0.15">
      <c r="J341" s="41"/>
      <c r="K341" s="41"/>
      <c r="Y341" s="96"/>
      <c r="Z341" s="96"/>
      <c r="AA341" s="96"/>
      <c r="AB341" s="96"/>
      <c r="AC341" s="96"/>
      <c r="AD341" s="96"/>
      <c r="AE341" s="96"/>
      <c r="AF341" s="96"/>
    </row>
    <row r="342" spans="10:32" s="40" customFormat="1" x14ac:dyDescent="0.15">
      <c r="J342" s="41"/>
      <c r="K342" s="41"/>
      <c r="Y342" s="96"/>
      <c r="Z342" s="96"/>
      <c r="AA342" s="96"/>
      <c r="AB342" s="96"/>
      <c r="AC342" s="96"/>
      <c r="AD342" s="96"/>
      <c r="AE342" s="96"/>
      <c r="AF342" s="96"/>
    </row>
    <row r="343" spans="10:32" s="40" customFormat="1" x14ac:dyDescent="0.15">
      <c r="J343" s="41"/>
      <c r="K343" s="41"/>
      <c r="Y343" s="96"/>
      <c r="Z343" s="96"/>
      <c r="AA343" s="96"/>
      <c r="AB343" s="96"/>
      <c r="AC343" s="96"/>
      <c r="AD343" s="96"/>
      <c r="AE343" s="96"/>
      <c r="AF343" s="96"/>
    </row>
    <row r="344" spans="10:32" s="40" customFormat="1" x14ac:dyDescent="0.15">
      <c r="J344" s="41"/>
      <c r="K344" s="41"/>
      <c r="Y344" s="96"/>
      <c r="Z344" s="96"/>
      <c r="AA344" s="96"/>
      <c r="AB344" s="96"/>
      <c r="AC344" s="96"/>
      <c r="AD344" s="96"/>
      <c r="AE344" s="96"/>
      <c r="AF344" s="96"/>
    </row>
    <row r="345" spans="10:32" s="40" customFormat="1" x14ac:dyDescent="0.15">
      <c r="J345" s="41"/>
      <c r="K345" s="41"/>
      <c r="Y345" s="96"/>
      <c r="Z345" s="96"/>
      <c r="AA345" s="96"/>
      <c r="AB345" s="96"/>
      <c r="AC345" s="96"/>
      <c r="AD345" s="96"/>
      <c r="AE345" s="96"/>
      <c r="AF345" s="96"/>
    </row>
    <row r="346" spans="10:32" s="40" customFormat="1" x14ac:dyDescent="0.15">
      <c r="J346" s="41"/>
      <c r="K346" s="41"/>
      <c r="Y346" s="96"/>
      <c r="Z346" s="96"/>
      <c r="AA346" s="96"/>
      <c r="AB346" s="96"/>
      <c r="AC346" s="96"/>
      <c r="AD346" s="96"/>
      <c r="AE346" s="96"/>
      <c r="AF346" s="96"/>
    </row>
    <row r="347" spans="10:32" s="40" customFormat="1" x14ac:dyDescent="0.15">
      <c r="J347" s="41"/>
      <c r="K347" s="41"/>
      <c r="Y347" s="96"/>
      <c r="Z347" s="96"/>
      <c r="AA347" s="96"/>
      <c r="AB347" s="96"/>
      <c r="AC347" s="96"/>
      <c r="AD347" s="96"/>
      <c r="AE347" s="96"/>
      <c r="AF347" s="96"/>
    </row>
    <row r="348" spans="10:32" s="40" customFormat="1" x14ac:dyDescent="0.15">
      <c r="J348" s="41"/>
      <c r="K348" s="41"/>
      <c r="Y348" s="96"/>
      <c r="Z348" s="96"/>
      <c r="AA348" s="96"/>
      <c r="AB348" s="96"/>
      <c r="AC348" s="96"/>
      <c r="AD348" s="96"/>
      <c r="AE348" s="96"/>
      <c r="AF348" s="96"/>
    </row>
    <row r="349" spans="10:32" s="40" customFormat="1" x14ac:dyDescent="0.15">
      <c r="J349" s="41"/>
      <c r="K349" s="41"/>
      <c r="Y349" s="96"/>
      <c r="Z349" s="96"/>
      <c r="AA349" s="96"/>
      <c r="AB349" s="96"/>
      <c r="AC349" s="96"/>
      <c r="AD349" s="96"/>
      <c r="AE349" s="96"/>
      <c r="AF349" s="96"/>
    </row>
    <row r="350" spans="10:32" s="40" customFormat="1" x14ac:dyDescent="0.15">
      <c r="J350" s="41"/>
      <c r="K350" s="41"/>
      <c r="Y350" s="96"/>
      <c r="Z350" s="96"/>
      <c r="AA350" s="96"/>
      <c r="AB350" s="96"/>
      <c r="AC350" s="96"/>
      <c r="AD350" s="96"/>
      <c r="AE350" s="96"/>
      <c r="AF350" s="96"/>
    </row>
    <row r="351" spans="10:32" s="40" customFormat="1" x14ac:dyDescent="0.15">
      <c r="J351" s="41"/>
      <c r="K351" s="41"/>
      <c r="Y351" s="96"/>
      <c r="Z351" s="96"/>
      <c r="AA351" s="96"/>
      <c r="AB351" s="96"/>
      <c r="AC351" s="96"/>
      <c r="AD351" s="96"/>
      <c r="AE351" s="96"/>
      <c r="AF351" s="96"/>
    </row>
    <row r="352" spans="10:32" s="40" customFormat="1" x14ac:dyDescent="0.15">
      <c r="J352" s="41"/>
      <c r="K352" s="41"/>
      <c r="Y352" s="96"/>
      <c r="Z352" s="96"/>
      <c r="AA352" s="96"/>
      <c r="AB352" s="96"/>
      <c r="AC352" s="96"/>
      <c r="AD352" s="96"/>
      <c r="AE352" s="96"/>
      <c r="AF352" s="96"/>
    </row>
    <row r="353" spans="10:32" s="40" customFormat="1" x14ac:dyDescent="0.15">
      <c r="J353" s="41"/>
      <c r="K353" s="41"/>
      <c r="Y353" s="96"/>
      <c r="Z353" s="96"/>
      <c r="AA353" s="96"/>
      <c r="AB353" s="96"/>
      <c r="AC353" s="96"/>
      <c r="AD353" s="96"/>
      <c r="AE353" s="96"/>
      <c r="AF353" s="96"/>
    </row>
    <row r="354" spans="10:32" s="40" customFormat="1" x14ac:dyDescent="0.15">
      <c r="J354" s="41"/>
      <c r="K354" s="41"/>
      <c r="Y354" s="96"/>
      <c r="Z354" s="96"/>
      <c r="AA354" s="96"/>
      <c r="AB354" s="96"/>
      <c r="AC354" s="96"/>
      <c r="AD354" s="96"/>
      <c r="AE354" s="96"/>
      <c r="AF354" s="96"/>
    </row>
    <row r="355" spans="10:32" s="40" customFormat="1" x14ac:dyDescent="0.15">
      <c r="J355" s="41"/>
      <c r="K355" s="41"/>
      <c r="Y355" s="96"/>
      <c r="Z355" s="96"/>
      <c r="AA355" s="96"/>
      <c r="AB355" s="96"/>
      <c r="AC355" s="96"/>
      <c r="AD355" s="96"/>
      <c r="AE355" s="96"/>
      <c r="AF355" s="96"/>
    </row>
    <row r="356" spans="10:32" s="40" customFormat="1" x14ac:dyDescent="0.15">
      <c r="J356" s="41"/>
      <c r="K356" s="41"/>
      <c r="Y356" s="96"/>
      <c r="Z356" s="96"/>
      <c r="AA356" s="96"/>
      <c r="AB356" s="96"/>
      <c r="AC356" s="96"/>
      <c r="AD356" s="96"/>
      <c r="AE356" s="96"/>
      <c r="AF356" s="96"/>
    </row>
    <row r="357" spans="10:32" s="40" customFormat="1" x14ac:dyDescent="0.15">
      <c r="J357" s="41"/>
      <c r="K357" s="41"/>
      <c r="Y357" s="96"/>
      <c r="Z357" s="96"/>
      <c r="AA357" s="96"/>
      <c r="AB357" s="96"/>
      <c r="AC357" s="96"/>
      <c r="AD357" s="96"/>
      <c r="AE357" s="96"/>
      <c r="AF357" s="96"/>
    </row>
    <row r="358" spans="10:32" s="40" customFormat="1" x14ac:dyDescent="0.15">
      <c r="J358" s="41"/>
      <c r="K358" s="41"/>
      <c r="Y358" s="96"/>
      <c r="Z358" s="96"/>
      <c r="AA358" s="96"/>
      <c r="AB358" s="96"/>
      <c r="AC358" s="96"/>
      <c r="AD358" s="96"/>
      <c r="AE358" s="96"/>
      <c r="AF358" s="96"/>
    </row>
    <row r="359" spans="10:32" s="40" customFormat="1" x14ac:dyDescent="0.15">
      <c r="J359" s="41"/>
      <c r="K359" s="41"/>
      <c r="Y359" s="96"/>
      <c r="Z359" s="96"/>
      <c r="AA359" s="96"/>
      <c r="AB359" s="96"/>
      <c r="AC359" s="96"/>
      <c r="AD359" s="96"/>
      <c r="AE359" s="96"/>
      <c r="AF359" s="96"/>
    </row>
    <row r="360" spans="10:32" s="40" customFormat="1" x14ac:dyDescent="0.15">
      <c r="J360" s="41"/>
      <c r="K360" s="41"/>
      <c r="Y360" s="96"/>
      <c r="Z360" s="96"/>
      <c r="AA360" s="96"/>
      <c r="AB360" s="96"/>
      <c r="AC360" s="96"/>
      <c r="AD360" s="96"/>
      <c r="AE360" s="96"/>
      <c r="AF360" s="96"/>
    </row>
    <row r="361" spans="10:32" s="40" customFormat="1" x14ac:dyDescent="0.15">
      <c r="J361" s="41"/>
      <c r="K361" s="41"/>
      <c r="Y361" s="96"/>
      <c r="Z361" s="96"/>
      <c r="AA361" s="96"/>
      <c r="AB361" s="96"/>
      <c r="AC361" s="96"/>
      <c r="AD361" s="96"/>
      <c r="AE361" s="96"/>
      <c r="AF361" s="96"/>
    </row>
    <row r="362" spans="10:32" s="40" customFormat="1" x14ac:dyDescent="0.15">
      <c r="J362" s="41"/>
      <c r="K362" s="41"/>
      <c r="Y362" s="96"/>
      <c r="Z362" s="96"/>
      <c r="AA362" s="96"/>
      <c r="AB362" s="96"/>
      <c r="AC362" s="96"/>
      <c r="AD362" s="96"/>
      <c r="AE362" s="96"/>
      <c r="AF362" s="96"/>
    </row>
    <row r="363" spans="10:32" s="40" customFormat="1" x14ac:dyDescent="0.15">
      <c r="J363" s="41"/>
      <c r="K363" s="41"/>
      <c r="Y363" s="96"/>
      <c r="Z363" s="96"/>
      <c r="AA363" s="96"/>
      <c r="AB363" s="96"/>
      <c r="AC363" s="96"/>
      <c r="AD363" s="96"/>
      <c r="AE363" s="96"/>
      <c r="AF363" s="96"/>
    </row>
    <row r="364" spans="10:32" s="40" customFormat="1" x14ac:dyDescent="0.15">
      <c r="J364" s="41"/>
      <c r="K364" s="41"/>
      <c r="Y364" s="96"/>
      <c r="Z364" s="96"/>
      <c r="AA364" s="96"/>
      <c r="AB364" s="96"/>
      <c r="AC364" s="96"/>
      <c r="AD364" s="96"/>
      <c r="AE364" s="96"/>
      <c r="AF364" s="96"/>
    </row>
    <row r="365" spans="10:32" s="40" customFormat="1" x14ac:dyDescent="0.15">
      <c r="J365" s="41"/>
      <c r="K365" s="41"/>
      <c r="Y365" s="96"/>
      <c r="Z365" s="96"/>
      <c r="AA365" s="96"/>
      <c r="AB365" s="96"/>
      <c r="AC365" s="96"/>
      <c r="AD365" s="96"/>
      <c r="AE365" s="96"/>
      <c r="AF365" s="96"/>
    </row>
    <row r="366" spans="10:32" s="40" customFormat="1" x14ac:dyDescent="0.15">
      <c r="J366" s="41"/>
      <c r="K366" s="41"/>
      <c r="Y366" s="96"/>
      <c r="Z366" s="96"/>
      <c r="AA366" s="96"/>
      <c r="AB366" s="96"/>
      <c r="AC366" s="96"/>
      <c r="AD366" s="96"/>
      <c r="AE366" s="96"/>
      <c r="AF366" s="96"/>
    </row>
    <row r="367" spans="10:32" s="40" customFormat="1" x14ac:dyDescent="0.15">
      <c r="J367" s="41"/>
      <c r="K367" s="41"/>
      <c r="Y367" s="96"/>
      <c r="Z367" s="96"/>
      <c r="AA367" s="96"/>
      <c r="AB367" s="96"/>
      <c r="AC367" s="96"/>
      <c r="AD367" s="96"/>
      <c r="AE367" s="96"/>
      <c r="AF367" s="96"/>
    </row>
    <row r="368" spans="10:32" s="40" customFormat="1" x14ac:dyDescent="0.15">
      <c r="J368" s="41"/>
      <c r="K368" s="41"/>
      <c r="Y368" s="96"/>
      <c r="Z368" s="96"/>
      <c r="AA368" s="96"/>
      <c r="AB368" s="96"/>
      <c r="AC368" s="96"/>
      <c r="AD368" s="96"/>
      <c r="AE368" s="96"/>
      <c r="AF368" s="96"/>
    </row>
    <row r="369" spans="10:32" s="40" customFormat="1" x14ac:dyDescent="0.15">
      <c r="J369" s="41"/>
      <c r="K369" s="41"/>
      <c r="Y369" s="96"/>
      <c r="Z369" s="96"/>
      <c r="AA369" s="96"/>
      <c r="AB369" s="96"/>
      <c r="AC369" s="96"/>
      <c r="AD369" s="96"/>
      <c r="AE369" s="96"/>
      <c r="AF369" s="96"/>
    </row>
    <row r="370" spans="10:32" s="40" customFormat="1" x14ac:dyDescent="0.15">
      <c r="J370" s="41"/>
      <c r="K370" s="41"/>
      <c r="Y370" s="96"/>
      <c r="Z370" s="96"/>
      <c r="AA370" s="96"/>
      <c r="AB370" s="96"/>
      <c r="AC370" s="96"/>
      <c r="AD370" s="96"/>
      <c r="AE370" s="96"/>
      <c r="AF370" s="96"/>
    </row>
    <row r="371" spans="10:32" s="40" customFormat="1" x14ac:dyDescent="0.15">
      <c r="J371" s="41"/>
      <c r="K371" s="41"/>
      <c r="Y371" s="96"/>
      <c r="Z371" s="96"/>
      <c r="AA371" s="96"/>
      <c r="AB371" s="96"/>
      <c r="AC371" s="96"/>
      <c r="AD371" s="96"/>
      <c r="AE371" s="96"/>
      <c r="AF371" s="96"/>
    </row>
    <row r="372" spans="10:32" s="40" customFormat="1" x14ac:dyDescent="0.15">
      <c r="J372" s="41"/>
      <c r="K372" s="41"/>
      <c r="Y372" s="96"/>
      <c r="Z372" s="96"/>
      <c r="AA372" s="96"/>
      <c r="AB372" s="96"/>
      <c r="AC372" s="96"/>
      <c r="AD372" s="96"/>
      <c r="AE372" s="96"/>
      <c r="AF372" s="96"/>
    </row>
    <row r="373" spans="10:32" s="40" customFormat="1" x14ac:dyDescent="0.15">
      <c r="J373" s="41"/>
      <c r="K373" s="41"/>
      <c r="Y373" s="96"/>
      <c r="Z373" s="96"/>
      <c r="AA373" s="96"/>
      <c r="AB373" s="96"/>
      <c r="AC373" s="96"/>
      <c r="AD373" s="96"/>
      <c r="AE373" s="96"/>
      <c r="AF373" s="96"/>
    </row>
    <row r="374" spans="10:32" s="40" customFormat="1" x14ac:dyDescent="0.15">
      <c r="J374" s="41"/>
      <c r="K374" s="41"/>
      <c r="Y374" s="96"/>
      <c r="Z374" s="96"/>
      <c r="AA374" s="96"/>
      <c r="AB374" s="96"/>
      <c r="AC374" s="96"/>
      <c r="AD374" s="96"/>
      <c r="AE374" s="96"/>
      <c r="AF374" s="96"/>
    </row>
    <row r="375" spans="10:32" s="40" customFormat="1" x14ac:dyDescent="0.15">
      <c r="J375" s="41"/>
      <c r="K375" s="41"/>
      <c r="Y375" s="96"/>
      <c r="Z375" s="96"/>
      <c r="AA375" s="96"/>
      <c r="AB375" s="96"/>
      <c r="AC375" s="96"/>
      <c r="AD375" s="96"/>
      <c r="AE375" s="96"/>
      <c r="AF375" s="96"/>
    </row>
    <row r="376" spans="10:32" s="40" customFormat="1" x14ac:dyDescent="0.15">
      <c r="J376" s="41"/>
      <c r="K376" s="41"/>
      <c r="Y376" s="96"/>
      <c r="Z376" s="96"/>
      <c r="AA376" s="96"/>
      <c r="AB376" s="96"/>
      <c r="AC376" s="96"/>
      <c r="AD376" s="96"/>
      <c r="AE376" s="96"/>
      <c r="AF376" s="96"/>
    </row>
    <row r="377" spans="10:32" s="40" customFormat="1" x14ac:dyDescent="0.15">
      <c r="J377" s="41"/>
      <c r="K377" s="41"/>
      <c r="Y377" s="96"/>
      <c r="Z377" s="96"/>
      <c r="AA377" s="96"/>
      <c r="AB377" s="96"/>
      <c r="AC377" s="96"/>
      <c r="AD377" s="96"/>
      <c r="AE377" s="96"/>
      <c r="AF377" s="96"/>
    </row>
    <row r="378" spans="10:32" s="40" customFormat="1" x14ac:dyDescent="0.15">
      <c r="J378" s="41"/>
      <c r="K378" s="41"/>
      <c r="Y378" s="96"/>
      <c r="Z378" s="96"/>
      <c r="AA378" s="96"/>
      <c r="AB378" s="96"/>
      <c r="AC378" s="96"/>
      <c r="AD378" s="96"/>
      <c r="AE378" s="96"/>
      <c r="AF378" s="96"/>
    </row>
    <row r="379" spans="10:32" s="40" customFormat="1" x14ac:dyDescent="0.15">
      <c r="J379" s="41"/>
      <c r="K379" s="41"/>
      <c r="Y379" s="96"/>
      <c r="Z379" s="96"/>
      <c r="AA379" s="96"/>
      <c r="AB379" s="96"/>
      <c r="AC379" s="96"/>
      <c r="AD379" s="96"/>
      <c r="AE379" s="96"/>
      <c r="AF379" s="96"/>
    </row>
    <row r="380" spans="10:32" s="40" customFormat="1" x14ac:dyDescent="0.15">
      <c r="J380" s="41"/>
      <c r="K380" s="41"/>
      <c r="Y380" s="96"/>
      <c r="Z380" s="96"/>
      <c r="AA380" s="96"/>
      <c r="AB380" s="96"/>
      <c r="AC380" s="96"/>
      <c r="AD380" s="96"/>
      <c r="AE380" s="96"/>
      <c r="AF380" s="96"/>
    </row>
    <row r="381" spans="10:32" s="40" customFormat="1" x14ac:dyDescent="0.15">
      <c r="J381" s="41"/>
      <c r="K381" s="41"/>
      <c r="Y381" s="96"/>
      <c r="Z381" s="96"/>
      <c r="AA381" s="96"/>
      <c r="AB381" s="96"/>
      <c r="AC381" s="96"/>
      <c r="AD381" s="96"/>
      <c r="AE381" s="96"/>
      <c r="AF381" s="96"/>
    </row>
  </sheetData>
  <phoneticPr fontId="2"/>
  <pageMargins left="0.78740157480314965" right="0.78740157480314965" top="0.78740157480314965" bottom="0.78740157480314965" header="0.51181102362204722" footer="0.51181102362204722"/>
  <pageSetup paperSize="9" firstPageNumber="8" orientation="landscape" useFirstPageNumber="1" r:id="rId1"/>
  <headerFooter alignWithMargins="0">
    <oddFooter>&amp;C-&amp;P--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M1:AT202"/>
  <sheetViews>
    <sheetView view="pageBreakPreview" topLeftCell="A197" zoomScale="70" zoomScaleNormal="50" zoomScaleSheetLayoutView="70" workbookViewId="0">
      <selection activeCell="T33" sqref="T33"/>
    </sheetView>
  </sheetViews>
  <sheetFormatPr defaultRowHeight="13.2" x14ac:dyDescent="0.2"/>
  <cols>
    <col min="1" max="13" width="9.109375" customWidth="1"/>
    <col min="14" max="15" width="10.109375" customWidth="1"/>
    <col min="16" max="16" width="11.21875" customWidth="1"/>
    <col min="17" max="17" width="11.77734375" hidden="1" customWidth="1"/>
    <col min="18" max="23" width="11.77734375" bestFit="1" customWidth="1"/>
  </cols>
  <sheetData>
    <row r="1" spans="13:46" x14ac:dyDescent="0.2">
      <c r="M1" s="38" t="s">
        <v>181</v>
      </c>
      <c r="Q1" t="str">
        <f>歳入!B3</f>
        <v>８９（元）</v>
      </c>
      <c r="R1" t="str">
        <f>歳入!D3</f>
        <v>９１（H3）</v>
      </c>
      <c r="S1" t="str">
        <f>歳入!E3</f>
        <v>９２（H4）</v>
      </c>
      <c r="T1" t="str">
        <f>歳入!F3</f>
        <v>９３（H5）</v>
      </c>
      <c r="U1" t="str">
        <f>歳入!G3</f>
        <v>９４（H6）</v>
      </c>
      <c r="V1" t="str">
        <f>歳入!H3</f>
        <v>９５（H7）</v>
      </c>
      <c r="W1" t="str">
        <f>歳入!I3</f>
        <v>９６（H8）</v>
      </c>
      <c r="X1" t="str">
        <f>歳入!J3</f>
        <v>９７(H9）</v>
      </c>
      <c r="Y1" t="str">
        <f>歳入!K3</f>
        <v>９８(H10）</v>
      </c>
      <c r="Z1" t="str">
        <f>歳入!L3</f>
        <v>９９(H11）</v>
      </c>
      <c r="AA1" t="str">
        <f>歳入!M3</f>
        <v>００(H12）</v>
      </c>
      <c r="AB1" t="str">
        <f>歳入!N3</f>
        <v>０１(H13)</v>
      </c>
      <c r="AC1" t="str">
        <f>歳入!O3</f>
        <v>０２(H14)</v>
      </c>
      <c r="AD1" t="str">
        <f>歳入!P3</f>
        <v>０３(H15)</v>
      </c>
      <c r="AE1" t="str">
        <f>歳入!Q3</f>
        <v>０４(H16)</v>
      </c>
      <c r="AF1" t="str">
        <f>歳入!R3</f>
        <v>０５(H17)</v>
      </c>
      <c r="AG1" t="str">
        <f>歳入!S3</f>
        <v>０６(H18)</v>
      </c>
      <c r="AH1" t="str">
        <f>歳入!T3</f>
        <v>０７(H19)</v>
      </c>
      <c r="AI1" t="str">
        <f>歳入!U3</f>
        <v>０８(H20)</v>
      </c>
      <c r="AJ1" t="str">
        <f>歳入!V3</f>
        <v>０９(H21)</v>
      </c>
      <c r="AK1" t="str">
        <f>歳入!W3</f>
        <v>１０(H22)</v>
      </c>
      <c r="AL1" t="str">
        <f>歳入!X3</f>
        <v>１１(H23)</v>
      </c>
      <c r="AM1" t="str">
        <f>歳入!Y3</f>
        <v>１２(H24)</v>
      </c>
      <c r="AN1" t="str">
        <f>歳入!Z3</f>
        <v>１３(H25)</v>
      </c>
      <c r="AO1" t="str">
        <f>歳入!AA3</f>
        <v>１４(H26)</v>
      </c>
      <c r="AP1" t="str">
        <f>歳入!AB3</f>
        <v>１５(H27)</v>
      </c>
      <c r="AQ1" t="str">
        <f>歳入!AC3</f>
        <v>１６(H28)</v>
      </c>
      <c r="AR1" t="str">
        <f>歳入!AD3</f>
        <v>１７(H29)</v>
      </c>
      <c r="AS1" t="str">
        <f>歳入!AE3</f>
        <v>１８(H30)</v>
      </c>
      <c r="AT1" t="str">
        <f>歳入!AF3</f>
        <v>１９(R１)</v>
      </c>
    </row>
    <row r="2" spans="13:46" x14ac:dyDescent="0.2">
      <c r="P2" t="s">
        <v>138</v>
      </c>
      <c r="Q2" s="46">
        <f>歳入!B4</f>
        <v>4116660</v>
      </c>
      <c r="R2" s="46">
        <f>歳入!D4</f>
        <v>4729976</v>
      </c>
      <c r="S2" s="46">
        <f>歳入!E4</f>
        <v>4597143</v>
      </c>
      <c r="T2" s="46">
        <f>歳入!F4</f>
        <v>4299753</v>
      </c>
      <c r="U2" s="46">
        <f>歳入!G4</f>
        <v>4084988</v>
      </c>
      <c r="V2" s="46">
        <f>歳入!H4</f>
        <v>4088419</v>
      </c>
      <c r="W2" s="46">
        <f>歳入!I4</f>
        <v>4290588</v>
      </c>
      <c r="X2" s="46">
        <f>歳入!J4</f>
        <v>4458975</v>
      </c>
      <c r="Y2" s="46">
        <f>歳入!K4</f>
        <v>4489386</v>
      </c>
      <c r="Z2" s="46">
        <f>歳入!L4</f>
        <v>4579266</v>
      </c>
      <c r="AA2" s="46">
        <f>歳入!M4</f>
        <v>4503353</v>
      </c>
      <c r="AB2" s="46">
        <f>歳入!N4</f>
        <v>4677941</v>
      </c>
      <c r="AC2" s="46">
        <f>歳入!O4</f>
        <v>4891967</v>
      </c>
      <c r="AD2" s="46">
        <f>歳入!P4</f>
        <v>4807180</v>
      </c>
      <c r="AE2" s="46">
        <f>歳入!Q4</f>
        <v>7014414</v>
      </c>
      <c r="AF2" s="46">
        <f>歳入!R4</f>
        <v>6767386</v>
      </c>
      <c r="AG2" s="46">
        <f>歳入!S4</f>
        <v>7304805</v>
      </c>
      <c r="AH2" s="46">
        <f>歳入!T4</f>
        <v>6027907</v>
      </c>
      <c r="AI2" s="46">
        <f>歳入!U4</f>
        <v>6436013</v>
      </c>
      <c r="AJ2" s="46">
        <f>歳入!V4</f>
        <v>6109108</v>
      </c>
      <c r="AK2" s="46">
        <f>歳入!W4</f>
        <v>5891902</v>
      </c>
      <c r="AL2" s="46">
        <f>歳入!X4</f>
        <v>5827808</v>
      </c>
      <c r="AM2" s="46">
        <f>歳入!Y4</f>
        <v>5773775</v>
      </c>
      <c r="AN2" s="46">
        <f>歳入!Z4</f>
        <v>5720893</v>
      </c>
      <c r="AO2" s="46">
        <f>歳入!AA4</f>
        <v>5748852</v>
      </c>
      <c r="AP2" s="46">
        <f>歳入!AB4</f>
        <v>7636453</v>
      </c>
      <c r="AQ2" s="46">
        <f>歳入!AC4</f>
        <v>5725868</v>
      </c>
      <c r="AR2" s="46">
        <f>歳入!AD4</f>
        <v>8523139</v>
      </c>
      <c r="AS2" s="46">
        <f>歳入!AE4</f>
        <v>6290792</v>
      </c>
      <c r="AT2" s="46">
        <f>歳入!AF4</f>
        <v>6004379</v>
      </c>
    </row>
    <row r="3" spans="13:46" x14ac:dyDescent="0.2">
      <c r="P3" s="46" t="s">
        <v>173</v>
      </c>
      <c r="Q3" s="46">
        <f>歳入!B15</f>
        <v>24037</v>
      </c>
      <c r="R3" s="46">
        <f>歳入!D15</f>
        <v>31106</v>
      </c>
      <c r="S3" s="46">
        <f>歳入!E15</f>
        <v>396957</v>
      </c>
      <c r="T3" s="46">
        <f>歳入!F15</f>
        <v>505920</v>
      </c>
      <c r="U3" s="46">
        <f>歳入!G15</f>
        <v>891292</v>
      </c>
      <c r="V3" s="46">
        <f>歳入!H15</f>
        <v>1148350</v>
      </c>
      <c r="W3" s="46">
        <f>歳入!I15</f>
        <v>1089647</v>
      </c>
      <c r="X3" s="46">
        <f>歳入!J15</f>
        <v>1075315</v>
      </c>
      <c r="Y3" s="46">
        <f>歳入!K15</f>
        <v>1088835</v>
      </c>
      <c r="Z3" s="46">
        <f>歳入!L15</f>
        <v>1184412</v>
      </c>
      <c r="AA3" s="46">
        <f>歳入!M15</f>
        <v>1217999</v>
      </c>
      <c r="AB3" s="46">
        <f>歳入!N15</f>
        <v>1025005</v>
      </c>
      <c r="AC3" s="46">
        <f>歳入!O15</f>
        <v>646697</v>
      </c>
      <c r="AD3" s="46">
        <f>歳入!P15</f>
        <v>476293</v>
      </c>
      <c r="AE3" s="46">
        <f>歳入!Q15</f>
        <v>276858</v>
      </c>
      <c r="AF3" s="46">
        <f>歳入!R15</f>
        <v>28010</v>
      </c>
      <c r="AG3" s="46">
        <f>歳入!S15</f>
        <v>21008</v>
      </c>
      <c r="AH3" s="46">
        <f>歳入!T15</f>
        <v>37483</v>
      </c>
      <c r="AI3" s="46">
        <f>歳入!U15</f>
        <v>99705</v>
      </c>
      <c r="AJ3" s="46">
        <f>歳入!V15</f>
        <v>134351</v>
      </c>
      <c r="AK3" s="46">
        <f>歳入!W15</f>
        <v>405515</v>
      </c>
      <c r="AL3" s="46">
        <f>歳入!X15</f>
        <v>641786</v>
      </c>
      <c r="AM3" s="46">
        <f>歳入!Y15</f>
        <v>581733</v>
      </c>
      <c r="AN3" s="46">
        <f>歳入!Z15</f>
        <v>597335</v>
      </c>
      <c r="AO3" s="46">
        <f>歳入!AA15</f>
        <v>607450</v>
      </c>
      <c r="AP3" s="46">
        <f>歳入!AB15</f>
        <v>580525</v>
      </c>
      <c r="AQ3" s="46">
        <f>歳入!AC15</f>
        <v>41251</v>
      </c>
      <c r="AR3" s="46">
        <f>歳入!AD15</f>
        <v>412294</v>
      </c>
      <c r="AS3" s="46">
        <f>歳入!AE15</f>
        <v>125088</v>
      </c>
      <c r="AT3" s="46">
        <f>歳入!AF15</f>
        <v>383619</v>
      </c>
    </row>
    <row r="4" spans="13:46" x14ac:dyDescent="0.2">
      <c r="P4" t="s">
        <v>139</v>
      </c>
      <c r="Q4" s="46">
        <f>歳入!B23</f>
        <v>500413</v>
      </c>
      <c r="R4" s="46">
        <f>歳入!D23</f>
        <v>597198</v>
      </c>
      <c r="S4" s="46">
        <f>歳入!E23</f>
        <v>624416</v>
      </c>
      <c r="T4" s="46">
        <f>歳入!F23</f>
        <v>517515</v>
      </c>
      <c r="U4" s="46">
        <f>歳入!G23</f>
        <v>368920</v>
      </c>
      <c r="V4" s="46">
        <f>歳入!H23</f>
        <v>382105</v>
      </c>
      <c r="W4" s="46">
        <f>歳入!I23</f>
        <v>346119</v>
      </c>
      <c r="X4" s="46">
        <f>歳入!J23</f>
        <v>342397</v>
      </c>
      <c r="Y4" s="46">
        <f>歳入!K23</f>
        <v>494459</v>
      </c>
      <c r="Z4" s="46">
        <f>歳入!L23</f>
        <v>727885</v>
      </c>
      <c r="AA4" s="46">
        <f>歳入!M23</f>
        <v>411298</v>
      </c>
      <c r="AB4" s="46">
        <f>歳入!N23</f>
        <v>547408</v>
      </c>
      <c r="AC4" s="46">
        <f>歳入!O23</f>
        <v>413949</v>
      </c>
      <c r="AD4" s="46">
        <f>歳入!P23</f>
        <v>588341</v>
      </c>
      <c r="AE4" s="46">
        <f>歳入!Q23</f>
        <v>478983</v>
      </c>
      <c r="AF4" s="46">
        <f>歳入!R23</f>
        <v>542097</v>
      </c>
      <c r="AG4" s="46">
        <f>歳入!S23</f>
        <v>411610</v>
      </c>
      <c r="AH4" s="46">
        <f>歳入!T23</f>
        <v>1019156</v>
      </c>
      <c r="AI4" s="46">
        <f>歳入!U23</f>
        <v>855462</v>
      </c>
      <c r="AJ4" s="46">
        <f>歳入!V23</f>
        <v>1552392</v>
      </c>
      <c r="AK4" s="46">
        <f>歳入!W23</f>
        <v>1200261</v>
      </c>
      <c r="AL4" s="46">
        <f>歳入!X23</f>
        <v>1244362</v>
      </c>
      <c r="AM4" s="46">
        <f>歳入!Y23</f>
        <v>1098181</v>
      </c>
      <c r="AN4" s="46">
        <f>歳入!Z23</f>
        <v>1232791</v>
      </c>
      <c r="AO4" s="46">
        <f>歳入!AA23</f>
        <v>1163857</v>
      </c>
      <c r="AP4" s="46">
        <f>歳入!AB23</f>
        <v>1071917</v>
      </c>
      <c r="AQ4" s="46">
        <f>歳入!AC23</f>
        <v>1199051</v>
      </c>
      <c r="AR4" s="46">
        <f>歳入!AD23</f>
        <v>1404240</v>
      </c>
      <c r="AS4" s="46">
        <f>歳入!AE23</f>
        <v>1105019</v>
      </c>
      <c r="AT4" s="46">
        <f>歳入!AF23</f>
        <v>1363507</v>
      </c>
    </row>
    <row r="5" spans="13:46" x14ac:dyDescent="0.2">
      <c r="P5" t="s">
        <v>180</v>
      </c>
      <c r="Q5" s="46">
        <f>歳入!B29</f>
        <v>76139</v>
      </c>
      <c r="R5" s="46">
        <f>歳入!D24</f>
        <v>315062</v>
      </c>
      <c r="S5" s="46">
        <f>歳入!E24</f>
        <v>353926</v>
      </c>
      <c r="T5" s="46">
        <f>歳入!F24</f>
        <v>353404</v>
      </c>
      <c r="U5" s="46">
        <f>歳入!G24</f>
        <v>434114</v>
      </c>
      <c r="V5" s="46">
        <f>歳入!H24</f>
        <v>804686</v>
      </c>
      <c r="W5" s="46">
        <f>歳入!I24</f>
        <v>593673</v>
      </c>
      <c r="X5" s="46">
        <f>歳入!J24</f>
        <v>498608</v>
      </c>
      <c r="Y5" s="46">
        <f>歳入!K24</f>
        <v>434007</v>
      </c>
      <c r="Z5" s="46">
        <f>歳入!L24</f>
        <v>358679</v>
      </c>
      <c r="AA5" s="46">
        <f>歳入!M24</f>
        <v>322307</v>
      </c>
      <c r="AB5" s="46">
        <f>歳入!N24</f>
        <v>321960</v>
      </c>
      <c r="AC5" s="46">
        <f>歳入!O24</f>
        <v>389610</v>
      </c>
      <c r="AD5" s="46">
        <f>歳入!P24</f>
        <v>495824</v>
      </c>
      <c r="AE5" s="46">
        <f>歳入!Q24</f>
        <v>431509</v>
      </c>
      <c r="AF5" s="46">
        <f>歳入!R24</f>
        <v>413199</v>
      </c>
      <c r="AG5" s="46">
        <f>歳入!S24</f>
        <v>424082</v>
      </c>
      <c r="AH5" s="46">
        <f>歳入!T24</f>
        <v>520052</v>
      </c>
      <c r="AI5" s="46">
        <f>歳入!U24</f>
        <v>579022</v>
      </c>
      <c r="AJ5" s="46">
        <f>歳入!V24</f>
        <v>647132</v>
      </c>
      <c r="AK5" s="46">
        <f>歳入!W24</f>
        <v>641116</v>
      </c>
      <c r="AL5" s="46">
        <f>歳入!X24</f>
        <v>798894</v>
      </c>
      <c r="AM5" s="46">
        <f>歳入!Y24</f>
        <v>736755</v>
      </c>
      <c r="AN5" s="46">
        <f>歳入!Z24</f>
        <v>703843</v>
      </c>
      <c r="AO5" s="46">
        <f>歳入!AA24</f>
        <v>932118</v>
      </c>
      <c r="AP5" s="46">
        <f>歳入!AB24</f>
        <v>823929</v>
      </c>
      <c r="AQ5" s="46">
        <f>歳入!AC24</f>
        <v>834287</v>
      </c>
      <c r="AR5" s="46">
        <f>歳入!AD24</f>
        <v>977433</v>
      </c>
      <c r="AS5" s="46">
        <f>歳入!AE24</f>
        <v>808277</v>
      </c>
      <c r="AT5" s="46">
        <f>歳入!AF24</f>
        <v>865486</v>
      </c>
    </row>
    <row r="6" spans="13:46" x14ac:dyDescent="0.2">
      <c r="P6" t="s">
        <v>140</v>
      </c>
      <c r="Q6" s="46">
        <f>歳入!B30</f>
        <v>305300</v>
      </c>
      <c r="R6" s="46">
        <f>歳入!D30</f>
        <v>268500</v>
      </c>
      <c r="S6" s="46">
        <f>歳入!E30</f>
        <v>302900</v>
      </c>
      <c r="T6" s="46">
        <f>歳入!F30</f>
        <v>714600</v>
      </c>
      <c r="U6" s="46">
        <f>歳入!G30</f>
        <v>317400</v>
      </c>
      <c r="V6" s="46">
        <f>歳入!H30</f>
        <v>611500</v>
      </c>
      <c r="W6" s="46">
        <f>歳入!I30</f>
        <v>755800</v>
      </c>
      <c r="X6" s="46">
        <f>歳入!J30</f>
        <v>719900</v>
      </c>
      <c r="Y6" s="46">
        <f>歳入!K30</f>
        <v>825700</v>
      </c>
      <c r="Z6" s="46">
        <f>歳入!L30</f>
        <v>853700</v>
      </c>
      <c r="AA6" s="46">
        <f>歳入!M30</f>
        <v>667800</v>
      </c>
      <c r="AB6" s="46">
        <f>歳入!N30</f>
        <v>1135936</v>
      </c>
      <c r="AC6" s="46">
        <f>歳入!O30</f>
        <v>2029037</v>
      </c>
      <c r="AD6" s="46">
        <f>歳入!P30</f>
        <v>1317300</v>
      </c>
      <c r="AE6" s="46">
        <f>歳入!Q30</f>
        <v>969800</v>
      </c>
      <c r="AF6" s="46">
        <f>歳入!R30</f>
        <v>611000</v>
      </c>
      <c r="AG6" s="46">
        <f>歳入!S30</f>
        <v>551700</v>
      </c>
      <c r="AH6" s="46">
        <f>歳入!T30</f>
        <v>2456900</v>
      </c>
      <c r="AI6" s="46">
        <f>歳入!U30</f>
        <v>719953</v>
      </c>
      <c r="AJ6" s="46">
        <f>歳入!V30</f>
        <v>684600</v>
      </c>
      <c r="AK6" s="46">
        <f>歳入!W30</f>
        <v>613600</v>
      </c>
      <c r="AL6" s="46">
        <f>歳入!X30</f>
        <v>456800</v>
      </c>
      <c r="AM6" s="46">
        <f>歳入!Y30</f>
        <v>385900</v>
      </c>
      <c r="AN6" s="46">
        <f>歳入!Z30</f>
        <v>371600</v>
      </c>
      <c r="AO6" s="46">
        <f>歳入!AA30</f>
        <v>383100</v>
      </c>
      <c r="AP6" s="46">
        <f>歳入!AB30</f>
        <v>88800</v>
      </c>
      <c r="AQ6" s="46">
        <f>歳入!AC30</f>
        <v>516700</v>
      </c>
      <c r="AR6" s="46">
        <f>歳入!AD30</f>
        <v>502900</v>
      </c>
      <c r="AS6" s="46">
        <f>歳入!AE30</f>
        <v>208400</v>
      </c>
      <c r="AT6" s="46">
        <f>歳入!AF30</f>
        <v>846900</v>
      </c>
    </row>
    <row r="7" spans="13:46" x14ac:dyDescent="0.2">
      <c r="P7" s="71" t="str">
        <f>歳入!A33</f>
        <v>　 歳 入 合 計</v>
      </c>
      <c r="Q7" s="46">
        <f>歳入!B33</f>
        <v>6663633</v>
      </c>
      <c r="R7" s="46">
        <f>歳入!D33</f>
        <v>7631481</v>
      </c>
      <c r="S7" s="46">
        <f>歳入!E33</f>
        <v>7893065</v>
      </c>
      <c r="T7" s="46">
        <f>歳入!F33</f>
        <v>7816225</v>
      </c>
      <c r="U7" s="46">
        <f>歳入!G33</f>
        <v>7741925</v>
      </c>
      <c r="V7" s="46">
        <f>歳入!H33</f>
        <v>8327706</v>
      </c>
      <c r="W7" s="46">
        <f>歳入!I33</f>
        <v>8391592</v>
      </c>
      <c r="X7" s="46">
        <f>歳入!J33</f>
        <v>8416449</v>
      </c>
      <c r="Y7" s="46">
        <f>歳入!K33</f>
        <v>8960863</v>
      </c>
      <c r="Z7" s="46">
        <f>歳入!L33</f>
        <v>9873388</v>
      </c>
      <c r="AA7" s="46">
        <f>歳入!M33</f>
        <v>9021770</v>
      </c>
      <c r="AB7" s="46">
        <f>歳入!N33</f>
        <v>10038735</v>
      </c>
      <c r="AC7" s="46">
        <f>歳入!O33</f>
        <v>10172958</v>
      </c>
      <c r="AD7" s="46">
        <f>歳入!P33</f>
        <v>9793546</v>
      </c>
      <c r="AE7" s="46">
        <f>歳入!Q33</f>
        <v>11200877</v>
      </c>
      <c r="AF7" s="46">
        <f>歳入!R33</f>
        <v>10946889</v>
      </c>
      <c r="AG7" s="46">
        <f>歳入!S33</f>
        <v>10654462</v>
      </c>
      <c r="AH7" s="46">
        <f>歳入!T33</f>
        <v>13127103</v>
      </c>
      <c r="AI7" s="46">
        <f>歳入!U33</f>
        <v>10225834</v>
      </c>
      <c r="AJ7" s="46">
        <f>歳入!V33</f>
        <v>11208617</v>
      </c>
      <c r="AK7" s="46">
        <f>歳入!W33</f>
        <v>10657571</v>
      </c>
      <c r="AL7" s="46">
        <f>歳入!X33</f>
        <v>11021515</v>
      </c>
      <c r="AM7" s="46">
        <f>歳入!Y33</f>
        <v>10595121</v>
      </c>
      <c r="AN7" s="46">
        <f>歳入!Z33</f>
        <v>10254781</v>
      </c>
      <c r="AO7" s="46">
        <f>歳入!AA33</f>
        <v>10534963</v>
      </c>
      <c r="AP7" s="46">
        <f>歳入!AB33</f>
        <v>11920096</v>
      </c>
      <c r="AQ7" s="46">
        <f>歳入!AC33</f>
        <v>11303380</v>
      </c>
      <c r="AR7" s="46">
        <f>歳入!AD33</f>
        <v>13448519</v>
      </c>
      <c r="AS7" s="46">
        <f>歳入!AE33</f>
        <v>10629143</v>
      </c>
      <c r="AT7" s="46">
        <f>歳入!AF33</f>
        <v>11115730</v>
      </c>
    </row>
    <row r="40" spans="13:46" x14ac:dyDescent="0.2">
      <c r="M40" s="38" t="s">
        <v>181</v>
      </c>
    </row>
    <row r="42" spans="13:46" x14ac:dyDescent="0.2">
      <c r="Q42" t="str">
        <f>税!B3</f>
        <v>８９（元）</v>
      </c>
      <c r="R42" t="str">
        <f>税!D3</f>
        <v>９１（H3）</v>
      </c>
      <c r="S42" t="str">
        <f>税!E3</f>
        <v>９２（H4）</v>
      </c>
      <c r="T42" t="str">
        <f>税!F3</f>
        <v>９３（H5）</v>
      </c>
      <c r="U42" t="str">
        <f>税!G3</f>
        <v>９４（H6）</v>
      </c>
      <c r="V42" t="str">
        <f>税!H3</f>
        <v>９５（H7）</v>
      </c>
      <c r="W42" t="str">
        <f>税!I3</f>
        <v>９６（H8）</v>
      </c>
      <c r="X42" t="str">
        <f>税!J3</f>
        <v>９７（H9）</v>
      </c>
      <c r="Y42" t="str">
        <f>税!K3</f>
        <v>９８(H10)</v>
      </c>
      <c r="Z42" t="str">
        <f>税!L3</f>
        <v>９９(H11)</v>
      </c>
      <c r="AA42" t="str">
        <f>税!M3</f>
        <v>００(H12)</v>
      </c>
      <c r="AB42" t="str">
        <f>税!N3</f>
        <v>０１(H13)</v>
      </c>
      <c r="AC42" t="str">
        <f>税!O3</f>
        <v>０２(H14)</v>
      </c>
      <c r="AD42" t="str">
        <f>税!P3</f>
        <v>０３(H15)</v>
      </c>
      <c r="AE42" t="str">
        <f>税!Q3</f>
        <v>０４(H16)</v>
      </c>
      <c r="AF42" t="str">
        <f>税!R3</f>
        <v>０５(H17)</v>
      </c>
      <c r="AG42" t="str">
        <f>税!S3</f>
        <v>０６(H18)</v>
      </c>
      <c r="AH42" t="str">
        <f>税!T3</f>
        <v>０７(H19)</v>
      </c>
      <c r="AI42" t="str">
        <f>税!U3</f>
        <v>０８(H20)</v>
      </c>
      <c r="AJ42" t="str">
        <f>税!V3</f>
        <v>０９(H21)</v>
      </c>
      <c r="AK42" t="str">
        <f>税!W3</f>
        <v>１０(H22)</v>
      </c>
      <c r="AL42" t="str">
        <f>税!X3</f>
        <v>１１(H23)</v>
      </c>
      <c r="AM42" t="str">
        <f>税!Y3</f>
        <v>１２(H24)</v>
      </c>
      <c r="AN42" t="str">
        <f>税!Z3</f>
        <v>１３(H25)</v>
      </c>
      <c r="AO42" t="str">
        <f>税!AA3</f>
        <v>１４(H26)</v>
      </c>
      <c r="AP42" t="str">
        <f>税!AB3</f>
        <v>１５(H27)</v>
      </c>
      <c r="AQ42" t="str">
        <f>税!AC3</f>
        <v>１６(H28)</v>
      </c>
      <c r="AR42" t="str">
        <f>税!AD3</f>
        <v>１７(H29)</v>
      </c>
      <c r="AS42" t="str">
        <f>税!AE3</f>
        <v>１８(H30)</v>
      </c>
      <c r="AT42" t="str">
        <f>税!AF3</f>
        <v>１９(R１)</v>
      </c>
    </row>
    <row r="43" spans="13:46" x14ac:dyDescent="0.2">
      <c r="P43" t="s">
        <v>142</v>
      </c>
      <c r="Q43">
        <f>税!B4</f>
        <v>1930481</v>
      </c>
      <c r="R43" s="46">
        <f>税!D4</f>
        <v>2101166</v>
      </c>
      <c r="S43" s="46">
        <f>税!E4</f>
        <v>1626663</v>
      </c>
      <c r="T43" s="46">
        <f>税!F4</f>
        <v>1355102</v>
      </c>
      <c r="U43" s="46">
        <f>税!G4</f>
        <v>1139949</v>
      </c>
      <c r="V43" s="46">
        <f>税!H4</f>
        <v>1154377</v>
      </c>
      <c r="W43" s="46">
        <f>税!I4</f>
        <v>1181081</v>
      </c>
      <c r="X43" s="46">
        <f>税!J4</f>
        <v>1294926</v>
      </c>
      <c r="Y43" s="46">
        <f>税!K4</f>
        <v>1199499</v>
      </c>
      <c r="Z43" s="46">
        <f>税!L4</f>
        <v>1190820</v>
      </c>
      <c r="AA43" s="46">
        <f>税!M4</f>
        <v>1168812</v>
      </c>
      <c r="AB43" s="46">
        <f>税!N4</f>
        <v>1226535</v>
      </c>
      <c r="AC43" s="46">
        <f>税!O4</f>
        <v>1209764</v>
      </c>
      <c r="AD43" s="46">
        <f>税!P4</f>
        <v>1262657</v>
      </c>
      <c r="AE43" s="46">
        <f>税!Q4</f>
        <v>3435630</v>
      </c>
      <c r="AF43" s="46">
        <f>税!R4</f>
        <v>2905052</v>
      </c>
      <c r="AG43" s="46">
        <f>税!S4</f>
        <v>3484175</v>
      </c>
      <c r="AH43" s="46">
        <f>税!T4</f>
        <v>2024443</v>
      </c>
      <c r="AI43" s="46">
        <f>税!U4</f>
        <v>2245180</v>
      </c>
      <c r="AJ43" s="46">
        <f>税!V4</f>
        <v>1999006</v>
      </c>
      <c r="AK43" s="46">
        <f>税!W4</f>
        <v>1858027</v>
      </c>
      <c r="AL43" s="46">
        <f>税!X4</f>
        <v>1855147</v>
      </c>
      <c r="AM43" s="46">
        <f>税!Y4</f>
        <v>2083406</v>
      </c>
      <c r="AN43" s="46">
        <f>税!Z4</f>
        <v>2048685</v>
      </c>
      <c r="AO43" s="46">
        <f>税!AA4</f>
        <v>2084368</v>
      </c>
      <c r="AP43" s="46">
        <f>税!AB4</f>
        <v>4064633</v>
      </c>
      <c r="AQ43" s="46">
        <f>税!AC4</f>
        <v>2115651</v>
      </c>
      <c r="AR43" s="46">
        <f>税!AD4</f>
        <v>4899408</v>
      </c>
      <c r="AS43" s="46">
        <f>税!AE4</f>
        <v>2719274</v>
      </c>
      <c r="AT43" s="46">
        <f>税!AF4</f>
        <v>2393323</v>
      </c>
    </row>
    <row r="44" spans="13:46" x14ac:dyDescent="0.2">
      <c r="P44" t="s">
        <v>143</v>
      </c>
      <c r="Q44">
        <f>税!B9</f>
        <v>1849719</v>
      </c>
      <c r="R44" s="46">
        <f>税!D9</f>
        <v>2314663</v>
      </c>
      <c r="S44" s="46">
        <f>税!E9</f>
        <v>2641148</v>
      </c>
      <c r="T44" s="46">
        <f>税!F9</f>
        <v>2611499</v>
      </c>
      <c r="U44" s="46">
        <f>税!G9</f>
        <v>2604732</v>
      </c>
      <c r="V44" s="46">
        <f>税!H9</f>
        <v>2572449</v>
      </c>
      <c r="W44" s="46">
        <f>税!I9</f>
        <v>2746198</v>
      </c>
      <c r="X44" s="46">
        <f>税!J9</f>
        <v>2752368</v>
      </c>
      <c r="Y44" s="46">
        <f>税!K9</f>
        <v>2844070</v>
      </c>
      <c r="Z44" s="46">
        <f>税!L9</f>
        <v>2917719</v>
      </c>
      <c r="AA44" s="46">
        <f>税!M9</f>
        <v>2864387</v>
      </c>
      <c r="AB44" s="46">
        <f>税!N9</f>
        <v>2967394</v>
      </c>
      <c r="AC44" s="46">
        <f>税!O9</f>
        <v>3162521</v>
      </c>
      <c r="AD44" s="46">
        <f>税!P9</f>
        <v>3025787</v>
      </c>
      <c r="AE44" s="46">
        <f>税!Q9</f>
        <v>3036200</v>
      </c>
      <c r="AF44" s="46">
        <f>税!R9</f>
        <v>3309665</v>
      </c>
      <c r="AG44" s="46">
        <f>税!S9</f>
        <v>3278268</v>
      </c>
      <c r="AH44" s="46">
        <f>税!T9</f>
        <v>3452443</v>
      </c>
      <c r="AI44" s="46">
        <f>税!U9</f>
        <v>3639958</v>
      </c>
      <c r="AJ44" s="46">
        <f>税!V9</f>
        <v>3584930</v>
      </c>
      <c r="AK44" s="46">
        <f>税!W9</f>
        <v>3483002</v>
      </c>
      <c r="AL44" s="46">
        <f>税!X9</f>
        <v>3387141</v>
      </c>
      <c r="AM44" s="46">
        <f>税!Y9</f>
        <v>3120633</v>
      </c>
      <c r="AN44" s="46">
        <f>税!Z9</f>
        <v>3067585</v>
      </c>
      <c r="AO44" s="46">
        <f>税!AA9</f>
        <v>3067935</v>
      </c>
      <c r="AP44" s="46">
        <f>税!AB9</f>
        <v>2981690</v>
      </c>
      <c r="AQ44" s="46">
        <f>税!AC9</f>
        <v>3016780</v>
      </c>
      <c r="AR44" s="46">
        <f>税!AD9</f>
        <v>3039734</v>
      </c>
      <c r="AS44" s="46">
        <f>税!AE9</f>
        <v>2989635</v>
      </c>
      <c r="AT44" s="46">
        <f>税!AF9</f>
        <v>3022355</v>
      </c>
    </row>
    <row r="45" spans="13:46" x14ac:dyDescent="0.2">
      <c r="P45" t="s">
        <v>144</v>
      </c>
      <c r="Q45">
        <f>税!B12</f>
        <v>118088</v>
      </c>
      <c r="R45" s="46">
        <f>税!D12</f>
        <v>148748</v>
      </c>
      <c r="S45" s="46">
        <f>税!E12</f>
        <v>144033</v>
      </c>
      <c r="T45" s="46">
        <f>税!F12</f>
        <v>139992</v>
      </c>
      <c r="U45" s="46">
        <f>税!G12</f>
        <v>143424</v>
      </c>
      <c r="V45" s="46">
        <f>税!H12</f>
        <v>154661</v>
      </c>
      <c r="W45" s="46">
        <f>税!I12</f>
        <v>150436</v>
      </c>
      <c r="X45" s="46">
        <f>税!J12</f>
        <v>188463</v>
      </c>
      <c r="Y45" s="46">
        <f>税!K12</f>
        <v>201435</v>
      </c>
      <c r="Z45" s="46">
        <f>税!L12</f>
        <v>218266</v>
      </c>
      <c r="AA45" s="46">
        <f>税!M12</f>
        <v>219772</v>
      </c>
      <c r="AB45" s="46">
        <f>税!N12</f>
        <v>222624</v>
      </c>
      <c r="AC45" s="46">
        <f>税!O12</f>
        <v>253875</v>
      </c>
      <c r="AD45" s="46">
        <f>税!P12</f>
        <v>259075</v>
      </c>
      <c r="AE45" s="46">
        <f>税!Q12</f>
        <v>277261</v>
      </c>
      <c r="AF45" s="46">
        <f>税!R12</f>
        <v>269903</v>
      </c>
      <c r="AG45" s="46">
        <f>税!S12</f>
        <v>265402</v>
      </c>
      <c r="AH45" s="46">
        <f>税!T12</f>
        <v>265239</v>
      </c>
      <c r="AI45" s="46">
        <f>税!U12</f>
        <v>258028</v>
      </c>
      <c r="AJ45" s="46">
        <f>税!V12</f>
        <v>238199</v>
      </c>
      <c r="AK45" s="46">
        <f>税!W12</f>
        <v>258899</v>
      </c>
      <c r="AL45" s="46">
        <f>税!X12</f>
        <v>284737</v>
      </c>
      <c r="AM45" s="46">
        <f>税!Y12</f>
        <v>281944</v>
      </c>
      <c r="AN45" s="46">
        <f>税!Z12</f>
        <v>318677</v>
      </c>
      <c r="AO45" s="46">
        <f>税!AA12</f>
        <v>310238</v>
      </c>
      <c r="AP45" s="46">
        <f>税!AB12</f>
        <v>304218</v>
      </c>
      <c r="AQ45" s="46">
        <f>税!AC12</f>
        <v>295674</v>
      </c>
      <c r="AR45" s="46">
        <f>税!AD12</f>
        <v>281444</v>
      </c>
      <c r="AS45" s="46">
        <f>税!AE12</f>
        <v>279647</v>
      </c>
      <c r="AT45" s="46">
        <f>税!AF12</f>
        <v>276746</v>
      </c>
    </row>
    <row r="46" spans="13:46" x14ac:dyDescent="0.2">
      <c r="P46" t="s">
        <v>141</v>
      </c>
      <c r="Q46">
        <f>税!B22</f>
        <v>4116660</v>
      </c>
      <c r="R46" s="46">
        <f>税!D22</f>
        <v>4729976</v>
      </c>
      <c r="S46" s="46">
        <f>税!E22</f>
        <v>4597143</v>
      </c>
      <c r="T46" s="46">
        <f>税!F22</f>
        <v>4299753</v>
      </c>
      <c r="U46" s="46">
        <f>税!G22</f>
        <v>4084988</v>
      </c>
      <c r="V46" s="46">
        <f>税!H22</f>
        <v>4088419</v>
      </c>
      <c r="W46" s="46">
        <f>税!I22</f>
        <v>4290588</v>
      </c>
      <c r="X46" s="46">
        <f>税!J22</f>
        <v>4458975</v>
      </c>
      <c r="Y46" s="46">
        <f>税!K22</f>
        <v>4489386</v>
      </c>
      <c r="Z46" s="46">
        <f>税!L22</f>
        <v>4579266</v>
      </c>
      <c r="AA46" s="46">
        <f>税!M22</f>
        <v>4503353</v>
      </c>
      <c r="AB46" s="46">
        <f>税!N22</f>
        <v>4677941</v>
      </c>
      <c r="AC46" s="46">
        <f>税!O22</f>
        <v>4891973</v>
      </c>
      <c r="AD46" s="46">
        <f>税!P22</f>
        <v>4807185</v>
      </c>
      <c r="AE46" s="46">
        <f>税!Q22</f>
        <v>7014426</v>
      </c>
      <c r="AF46" s="46">
        <f>税!R22</f>
        <v>6767398</v>
      </c>
      <c r="AG46" s="46">
        <f>税!S22</f>
        <v>7304817</v>
      </c>
      <c r="AH46" s="46">
        <f>税!T22</f>
        <v>6027919</v>
      </c>
      <c r="AI46" s="46">
        <f>税!U22</f>
        <v>6436025</v>
      </c>
      <c r="AJ46" s="46">
        <f>税!V22</f>
        <v>6109120</v>
      </c>
      <c r="AK46" s="46">
        <f>税!W22</f>
        <v>5891914</v>
      </c>
      <c r="AL46" s="46">
        <f>税!X22</f>
        <v>5827820</v>
      </c>
      <c r="AM46" s="46">
        <f>税!Y22</f>
        <v>5773787</v>
      </c>
      <c r="AN46" s="46">
        <f>税!Z22</f>
        <v>5720905</v>
      </c>
      <c r="AO46" s="46">
        <f>税!AA22</f>
        <v>5748864</v>
      </c>
      <c r="AP46" s="46">
        <f>税!AB22</f>
        <v>7636465</v>
      </c>
      <c r="AQ46" s="46">
        <f>税!AC22</f>
        <v>5725880</v>
      </c>
      <c r="AR46" s="46">
        <f>税!AD22</f>
        <v>8523151</v>
      </c>
      <c r="AS46" s="46">
        <f>税!AE22</f>
        <v>6290804</v>
      </c>
      <c r="AT46" s="46">
        <f>税!AF22</f>
        <v>6004391</v>
      </c>
    </row>
    <row r="79" spans="13:46" x14ac:dyDescent="0.2">
      <c r="M79" s="38" t="s">
        <v>181</v>
      </c>
    </row>
    <row r="80" spans="13:46" x14ac:dyDescent="0.2">
      <c r="P80">
        <f>'歳出（性質別）'!A3</f>
        <v>0</v>
      </c>
      <c r="Q80" t="str">
        <f>'歳出（性質別）'!B3</f>
        <v>８９（元）</v>
      </c>
      <c r="R80" t="str">
        <f>'歳出（性質別）'!D3</f>
        <v>９１（H3）</v>
      </c>
      <c r="S80" t="str">
        <f>'歳出（性質別）'!E3</f>
        <v>９２（H4）</v>
      </c>
      <c r="T80" t="str">
        <f>'歳出（性質別）'!F3</f>
        <v>９３（H5）</v>
      </c>
      <c r="U80" t="str">
        <f>'歳出（性質別）'!G3</f>
        <v>９４（H6）</v>
      </c>
      <c r="V80" t="str">
        <f>'歳出（性質別）'!H3</f>
        <v>９５（H7）</v>
      </c>
      <c r="W80" t="str">
        <f>'歳出（性質別）'!I3</f>
        <v>９６（H8）</v>
      </c>
      <c r="X80" t="str">
        <f>'歳出（性質別）'!J3</f>
        <v>９７(H9）</v>
      </c>
      <c r="Y80" t="str">
        <f>'歳出（性質別）'!K3</f>
        <v>９８(H10）</v>
      </c>
      <c r="Z80" t="str">
        <f>'歳出（性質別）'!L3</f>
        <v>９９(H11)</v>
      </c>
      <c r="AA80" t="str">
        <f>'歳出（性質別）'!M3</f>
        <v>００(H12)</v>
      </c>
      <c r="AB80" t="str">
        <f>'歳出（性質別）'!N3</f>
        <v>０１(H13)</v>
      </c>
      <c r="AC80" t="str">
        <f>'歳出（性質別）'!O3</f>
        <v>０２(H14)</v>
      </c>
      <c r="AD80" t="str">
        <f>'歳出（性質別）'!P3</f>
        <v>０３(H15)</v>
      </c>
      <c r="AE80" t="str">
        <f>'歳出（性質別）'!Q3</f>
        <v>０４(H16)</v>
      </c>
      <c r="AF80" t="str">
        <f>'歳出（性質別）'!R3</f>
        <v>０５(H17)</v>
      </c>
      <c r="AG80" t="str">
        <f>'歳出（性質別）'!S3</f>
        <v>０６(H18)</v>
      </c>
      <c r="AH80" t="str">
        <f>'歳出（性質別）'!T3</f>
        <v>０７(H19)</v>
      </c>
      <c r="AI80" t="str">
        <f>'歳出（性質別）'!U3</f>
        <v>０８(H20)</v>
      </c>
      <c r="AJ80" t="str">
        <f>'歳出（性質別）'!V3</f>
        <v>０９(H21)</v>
      </c>
      <c r="AK80" t="str">
        <f>'歳出（性質別）'!W3</f>
        <v>１０(H22)</v>
      </c>
      <c r="AL80" t="str">
        <f>'歳出（性質別）'!X3</f>
        <v>１１(H23)</v>
      </c>
      <c r="AM80" t="str">
        <f>'歳出（性質別）'!Y3</f>
        <v>１２(H24)</v>
      </c>
      <c r="AN80" t="str">
        <f>'歳出（性質別）'!Z3</f>
        <v>１３(H25)</v>
      </c>
      <c r="AO80" t="str">
        <f>'歳出（性質別）'!AA3</f>
        <v>１４(H26)</v>
      </c>
      <c r="AP80" t="str">
        <f>'歳出（性質別）'!AB3</f>
        <v>１５(H27)</v>
      </c>
      <c r="AQ80" t="str">
        <f>'歳出（性質別）'!AC3</f>
        <v>１６(H28)</v>
      </c>
      <c r="AR80" t="str">
        <f>'歳出（性質別）'!AD3</f>
        <v>１７(H29)</v>
      </c>
      <c r="AS80" t="str">
        <f>'歳出（性質別）'!AE3</f>
        <v>１８(H30)</v>
      </c>
      <c r="AT80" t="str">
        <f>'歳出（性質別）'!AF3</f>
        <v>１９(R１)</v>
      </c>
    </row>
    <row r="81" spans="16:46" x14ac:dyDescent="0.2">
      <c r="P81" t="s">
        <v>147</v>
      </c>
      <c r="Q81">
        <f>'歳出（性質別）'!B4</f>
        <v>1555347</v>
      </c>
      <c r="R81" s="46">
        <f>'歳出（性質別）'!D4</f>
        <v>1653809</v>
      </c>
      <c r="S81" s="46">
        <f>'歳出（性質別）'!E4</f>
        <v>1765821</v>
      </c>
      <c r="T81" s="46">
        <f>'歳出（性質別）'!F4</f>
        <v>1854655</v>
      </c>
      <c r="U81" s="46">
        <f>'歳出（性質別）'!G4</f>
        <v>1894999</v>
      </c>
      <c r="V81" s="46">
        <f>'歳出（性質別）'!H4</f>
        <v>1962476</v>
      </c>
      <c r="W81" s="46">
        <f>'歳出（性質別）'!I4</f>
        <v>2019837</v>
      </c>
      <c r="X81" s="46">
        <f>'歳出（性質別）'!J4</f>
        <v>2029071</v>
      </c>
      <c r="Y81" s="46">
        <f>'歳出（性質別）'!K4</f>
        <v>2098360</v>
      </c>
      <c r="Z81" s="46">
        <f>'歳出（性質別）'!L4</f>
        <v>2145993</v>
      </c>
      <c r="AA81" s="46">
        <f>'歳出（性質別）'!M4</f>
        <v>2075916</v>
      </c>
      <c r="AB81" s="46">
        <f>'歳出（性質別）'!N4</f>
        <v>2055470</v>
      </c>
      <c r="AC81" s="46">
        <f>'歳出（性質別）'!O4</f>
        <v>2015418</v>
      </c>
      <c r="AD81" s="46">
        <f>'歳出（性質別）'!P4</f>
        <v>1934721</v>
      </c>
      <c r="AE81" s="46">
        <f>'歳出（性質別）'!Q4</f>
        <v>1969648</v>
      </c>
      <c r="AF81" s="46">
        <f>'歳出（性質別）'!R4</f>
        <v>1832354</v>
      </c>
      <c r="AG81" s="46">
        <f>'歳出（性質別）'!S4</f>
        <v>1794330</v>
      </c>
      <c r="AH81" s="46">
        <f>'歳出（性質別）'!T4</f>
        <v>1784650</v>
      </c>
      <c r="AI81" s="46">
        <f>'歳出（性質別）'!U4</f>
        <v>1681459</v>
      </c>
      <c r="AJ81" s="46">
        <f>'歳出（性質別）'!V4</f>
        <v>1618812</v>
      </c>
      <c r="AK81" s="46">
        <f>'歳出（性質別）'!W4</f>
        <v>1607838</v>
      </c>
      <c r="AL81" s="46">
        <f>'歳出（性質別）'!X4</f>
        <v>1605578</v>
      </c>
      <c r="AM81" s="46">
        <f>'歳出（性質別）'!Y4</f>
        <v>1576661</v>
      </c>
      <c r="AN81" s="46">
        <f>'歳出（性質別）'!Z4</f>
        <v>1574722</v>
      </c>
      <c r="AO81" s="46">
        <f>'歳出（性質別）'!AA4</f>
        <v>1635593</v>
      </c>
      <c r="AP81" s="46">
        <f>'歳出（性質別）'!AB4</f>
        <v>1619982</v>
      </c>
      <c r="AQ81" s="46">
        <f>'歳出（性質別）'!AC4</f>
        <v>1541474</v>
      </c>
      <c r="AR81" s="46">
        <f>'歳出（性質別）'!AD4</f>
        <v>1531566</v>
      </c>
      <c r="AS81" s="46">
        <f>'歳出（性質別）'!AE4</f>
        <v>1525649</v>
      </c>
      <c r="AT81" s="46">
        <f>'歳出（性質別）'!AF4</f>
        <v>1554294</v>
      </c>
    </row>
    <row r="82" spans="16:46" x14ac:dyDescent="0.2">
      <c r="P82" t="s">
        <v>148</v>
      </c>
      <c r="Q82">
        <f>'歳出（性質別）'!B6</f>
        <v>168708</v>
      </c>
      <c r="R82" s="46">
        <f>'歳出（性質別）'!D6</f>
        <v>178335</v>
      </c>
      <c r="S82" s="46">
        <f>'歳出（性質別）'!E6</f>
        <v>216967</v>
      </c>
      <c r="T82" s="46">
        <f>'歳出（性質別）'!F6</f>
        <v>295952</v>
      </c>
      <c r="U82" s="46">
        <f>'歳出（性質別）'!G6</f>
        <v>316151</v>
      </c>
      <c r="V82" s="46">
        <f>'歳出（性質別）'!H6</f>
        <v>375152</v>
      </c>
      <c r="W82" s="46">
        <f>'歳出（性質別）'!I6</f>
        <v>453051</v>
      </c>
      <c r="X82" s="46">
        <f>'歳出（性質別）'!J6</f>
        <v>487135</v>
      </c>
      <c r="Y82" s="46">
        <f>'歳出（性質別）'!K6</f>
        <v>545281</v>
      </c>
      <c r="Z82" s="46">
        <f>'歳出（性質別）'!L6</f>
        <v>626525</v>
      </c>
      <c r="AA82" s="46">
        <f>'歳出（性質別）'!M6</f>
        <v>412187</v>
      </c>
      <c r="AB82" s="46">
        <f>'歳出（性質別）'!N6</f>
        <v>473500</v>
      </c>
      <c r="AC82" s="46">
        <f>'歳出（性質別）'!O6</f>
        <v>531375</v>
      </c>
      <c r="AD82" s="46">
        <f>'歳出（性質別）'!P6</f>
        <v>659682</v>
      </c>
      <c r="AE82" s="46">
        <f>'歳出（性質別）'!Q6</f>
        <v>751283</v>
      </c>
      <c r="AF82" s="46">
        <f>'歳出（性質別）'!R6</f>
        <v>783612</v>
      </c>
      <c r="AG82" s="46">
        <f>'歳出（性質別）'!S6</f>
        <v>846369</v>
      </c>
      <c r="AH82" s="46">
        <f>'歳出（性質別）'!T6</f>
        <v>1017330</v>
      </c>
      <c r="AI82" s="46">
        <f>'歳出（性質別）'!U6</f>
        <v>1057688</v>
      </c>
      <c r="AJ82" s="46">
        <f>'歳出（性質別）'!V6</f>
        <v>1085791</v>
      </c>
      <c r="AK82" s="46">
        <f>'歳出（性質別）'!W6</f>
        <v>1609667</v>
      </c>
      <c r="AL82" s="46">
        <f>'歳出（性質別）'!X6</f>
        <v>1679375</v>
      </c>
      <c r="AM82" s="46">
        <f>'歳出（性質別）'!Y6</f>
        <v>1750280</v>
      </c>
      <c r="AN82" s="46">
        <f>'歳出（性質別）'!Z6</f>
        <v>1756654</v>
      </c>
      <c r="AO82" s="46">
        <f>'歳出（性質別）'!AA6</f>
        <v>1891344</v>
      </c>
      <c r="AP82" s="46">
        <f>'歳出（性質別）'!AB6</f>
        <v>1988397</v>
      </c>
      <c r="AQ82" s="46">
        <f>'歳出（性質別）'!AC6</f>
        <v>2069500</v>
      </c>
      <c r="AR82" s="46">
        <f>'歳出（性質別）'!AD6</f>
        <v>2064959</v>
      </c>
      <c r="AS82" s="46">
        <f>'歳出（性質別）'!AE6</f>
        <v>2198458</v>
      </c>
      <c r="AT82" s="46">
        <f>'歳出（性質別）'!AF6</f>
        <v>2399779</v>
      </c>
    </row>
    <row r="83" spans="16:46" x14ac:dyDescent="0.2">
      <c r="P83" t="s">
        <v>149</v>
      </c>
      <c r="Q83">
        <f>'歳出（性質別）'!B7</f>
        <v>452768</v>
      </c>
      <c r="R83" s="46">
        <f>'歳出（性質別）'!D7</f>
        <v>499085</v>
      </c>
      <c r="S83" s="46">
        <f>'歳出（性質別）'!E7</f>
        <v>494121</v>
      </c>
      <c r="T83" s="46">
        <f>'歳出（性質別）'!F7</f>
        <v>492465</v>
      </c>
      <c r="U83" s="46">
        <f>'歳出（性質別）'!G7</f>
        <v>497940</v>
      </c>
      <c r="V83" s="46">
        <f>'歳出（性質別）'!H7</f>
        <v>513621</v>
      </c>
      <c r="W83" s="46">
        <f>'歳出（性質別）'!I7</f>
        <v>569123</v>
      </c>
      <c r="X83" s="46">
        <f>'歳出（性質別）'!J7</f>
        <v>610386</v>
      </c>
      <c r="Y83" s="46">
        <f>'歳出（性質別）'!K7</f>
        <v>670005</v>
      </c>
      <c r="Z83" s="46">
        <f>'歳出（性質別）'!L7</f>
        <v>684180</v>
      </c>
      <c r="AA83" s="46">
        <f>'歳出（性質別）'!M7</f>
        <v>702155</v>
      </c>
      <c r="AB83" s="46">
        <f>'歳出（性質別）'!N7</f>
        <v>723348</v>
      </c>
      <c r="AC83" s="46">
        <f>'歳出（性質別）'!O7</f>
        <v>770000</v>
      </c>
      <c r="AD83" s="46">
        <f>'歳出（性質別）'!P7</f>
        <v>865270</v>
      </c>
      <c r="AE83" s="46">
        <f>'歳出（性質別）'!Q7</f>
        <v>811932</v>
      </c>
      <c r="AF83" s="46">
        <f>'歳出（性質別）'!R7</f>
        <v>948277</v>
      </c>
      <c r="AG83" s="46">
        <f>'歳出（性質別）'!S7</f>
        <v>1152737</v>
      </c>
      <c r="AH83" s="46">
        <f>'歳出（性質別）'!T7</f>
        <v>1480345</v>
      </c>
      <c r="AI83" s="46">
        <f>'歳出（性質別）'!U7</f>
        <v>933245</v>
      </c>
      <c r="AJ83" s="46">
        <f>'歳出（性質別）'!V7</f>
        <v>894326</v>
      </c>
      <c r="AK83" s="46">
        <f>'歳出（性質別）'!W7</f>
        <v>903127</v>
      </c>
      <c r="AL83" s="46">
        <f>'歳出（性質別）'!X7</f>
        <v>965469</v>
      </c>
      <c r="AM83" s="46">
        <f>'歳出（性質別）'!Y7</f>
        <v>976352</v>
      </c>
      <c r="AN83" s="46">
        <f>'歳出（性質別）'!Z7</f>
        <v>917939</v>
      </c>
      <c r="AO83" s="46">
        <f>'歳出（性質別）'!AA7</f>
        <v>881040</v>
      </c>
      <c r="AP83" s="46">
        <f>'歳出（性質別）'!AB7</f>
        <v>808708</v>
      </c>
      <c r="AQ83" s="46">
        <f>'歳出（性質別）'!AC7</f>
        <v>784901</v>
      </c>
      <c r="AR83" s="46">
        <f>'歳出（性質別）'!AD7</f>
        <v>810343</v>
      </c>
      <c r="AS83" s="46">
        <f>'歳出（性質別）'!AE7</f>
        <v>827434</v>
      </c>
      <c r="AT83" s="46">
        <f>'歳出（性質別）'!AF7</f>
        <v>793453</v>
      </c>
    </row>
    <row r="84" spans="16:46" x14ac:dyDescent="0.2">
      <c r="P84" t="s">
        <v>150</v>
      </c>
      <c r="Q84">
        <f>'歳出（性質別）'!B10</f>
        <v>642177</v>
      </c>
      <c r="R84" s="46">
        <f>'歳出（性質別）'!D10</f>
        <v>710710</v>
      </c>
      <c r="S84" s="46">
        <f>'歳出（性質別）'!E10</f>
        <v>745199</v>
      </c>
      <c r="T84" s="46">
        <f>'歳出（性質別）'!F10</f>
        <v>724690</v>
      </c>
      <c r="U84" s="46">
        <f>'歳出（性質別）'!G10</f>
        <v>740307</v>
      </c>
      <c r="V84" s="46">
        <f>'歳出（性質別）'!H10</f>
        <v>785764</v>
      </c>
      <c r="W84" s="46">
        <f>'歳出（性質別）'!I10</f>
        <v>828625</v>
      </c>
      <c r="X84" s="46">
        <f>'歳出（性質別）'!J10</f>
        <v>813590</v>
      </c>
      <c r="Y84" s="46">
        <f>'歳出（性質別）'!K10</f>
        <v>905791</v>
      </c>
      <c r="Z84" s="46">
        <f>'歳出（性質別）'!L10</f>
        <v>982812</v>
      </c>
      <c r="AA84" s="46">
        <f>'歳出（性質別）'!M10</f>
        <v>1093292</v>
      </c>
      <c r="AB84" s="46">
        <f>'歳出（性質別）'!N10</f>
        <v>1043282</v>
      </c>
      <c r="AC84" s="46">
        <f>'歳出（性質別）'!O10</f>
        <v>1062090</v>
      </c>
      <c r="AD84" s="46">
        <f>'歳出（性質別）'!P10</f>
        <v>1095796</v>
      </c>
      <c r="AE84" s="46">
        <f>'歳出（性質別）'!Q10</f>
        <v>1103459</v>
      </c>
      <c r="AF84" s="46">
        <f>'歳出（性質別）'!R10</f>
        <v>1065937</v>
      </c>
      <c r="AG84" s="46">
        <f>'歳出（性質別）'!S10</f>
        <v>1092317</v>
      </c>
      <c r="AH84" s="46">
        <f>'歳出（性質別）'!T10</f>
        <v>1113645</v>
      </c>
      <c r="AI84" s="46">
        <f>'歳出（性質別）'!U10</f>
        <v>1356214</v>
      </c>
      <c r="AJ84" s="46">
        <f>'歳出（性質別）'!V10</f>
        <v>1441758</v>
      </c>
      <c r="AK84" s="46">
        <f>'歳出（性質別）'!W10</f>
        <v>1423637</v>
      </c>
      <c r="AL84" s="46">
        <f>'歳出（性質別）'!X10</f>
        <v>1479503</v>
      </c>
      <c r="AM84" s="46">
        <f>'歳出（性質別）'!Y10</f>
        <v>1470642</v>
      </c>
      <c r="AN84" s="46">
        <f>'歳出（性質別）'!Z10</f>
        <v>1494188</v>
      </c>
      <c r="AO84" s="46">
        <f>'歳出（性質別）'!AA10</f>
        <v>1551893</v>
      </c>
      <c r="AP84" s="46">
        <f>'歳出（性質別）'!AB10</f>
        <v>1644385</v>
      </c>
      <c r="AQ84" s="46">
        <f>'歳出（性質別）'!AC10</f>
        <v>1587963</v>
      </c>
      <c r="AR84" s="46">
        <f>'歳出（性質別）'!AD10</f>
        <v>1602601</v>
      </c>
      <c r="AS84" s="46">
        <f>'歳出（性質別）'!AE10</f>
        <v>1589815</v>
      </c>
      <c r="AT84" s="46">
        <f>'歳出（性質別）'!AF10</f>
        <v>1651070</v>
      </c>
    </row>
    <row r="85" spans="16:46" x14ac:dyDescent="0.2">
      <c r="P85" t="s">
        <v>151</v>
      </c>
      <c r="Q85">
        <f>'歳出（性質別）'!B11</f>
        <v>73161</v>
      </c>
      <c r="R85" s="46">
        <f>'歳出（性質別）'!D11</f>
        <v>79800</v>
      </c>
      <c r="S85" s="46">
        <f>'歳出（性質別）'!E11</f>
        <v>70982</v>
      </c>
      <c r="T85" s="46">
        <f>'歳出（性質別）'!F11</f>
        <v>72075</v>
      </c>
      <c r="U85" s="46">
        <f>'歳出（性質別）'!G11</f>
        <v>94775</v>
      </c>
      <c r="V85" s="46">
        <f>'歳出（性質別）'!H11</f>
        <v>68890</v>
      </c>
      <c r="W85" s="46">
        <f>'歳出（性質別）'!I11</f>
        <v>60776</v>
      </c>
      <c r="X85" s="46">
        <f>'歳出（性質別）'!J11</f>
        <v>57843</v>
      </c>
      <c r="Y85" s="46">
        <f>'歳出（性質別）'!K11</f>
        <v>86149</v>
      </c>
      <c r="Z85" s="46">
        <f>'歳出（性質別）'!L11</f>
        <v>57004</v>
      </c>
      <c r="AA85" s="46">
        <f>'歳出（性質別）'!M11</f>
        <v>63437</v>
      </c>
      <c r="AB85" s="46">
        <f>'歳出（性質別）'!N11</f>
        <v>50175</v>
      </c>
      <c r="AC85" s="46">
        <f>'歳出（性質別）'!O11</f>
        <v>49868</v>
      </c>
      <c r="AD85" s="46">
        <f>'歳出（性質別）'!P11</f>
        <v>57287</v>
      </c>
      <c r="AE85" s="46">
        <f>'歳出（性質別）'!Q11</f>
        <v>239310</v>
      </c>
      <c r="AF85" s="46">
        <f>'歳出（性質別）'!R11</f>
        <v>31564</v>
      </c>
      <c r="AG85" s="46">
        <f>'歳出（性質別）'!S11</f>
        <v>28322</v>
      </c>
      <c r="AH85" s="46">
        <f>'歳出（性質別）'!T11</f>
        <v>31894</v>
      </c>
      <c r="AI85" s="46">
        <f>'歳出（性質別）'!U11</f>
        <v>26388</v>
      </c>
      <c r="AJ85" s="46">
        <f>'歳出（性質別）'!V11</f>
        <v>37617</v>
      </c>
      <c r="AK85" s="46">
        <f>'歳出（性質別）'!W11</f>
        <v>35611</v>
      </c>
      <c r="AL85" s="46">
        <f>'歳出（性質別）'!X11</f>
        <v>24624</v>
      </c>
      <c r="AM85" s="46">
        <f>'歳出（性質別）'!Y11</f>
        <v>26403</v>
      </c>
      <c r="AN85" s="46">
        <f>'歳出（性質別）'!Z11</f>
        <v>31613</v>
      </c>
      <c r="AO85" s="46">
        <f>'歳出（性質別）'!AA11</f>
        <v>30546</v>
      </c>
      <c r="AP85" s="46">
        <f>'歳出（性質別）'!AB11</f>
        <v>47557</v>
      </c>
      <c r="AQ85" s="46">
        <f>'歳出（性質別）'!AC11</f>
        <v>34479</v>
      </c>
      <c r="AR85" s="46">
        <f>'歳出（性質別）'!AD11</f>
        <v>46668</v>
      </c>
      <c r="AS85" s="46">
        <f>'歳出（性質別）'!AE11</f>
        <v>25244</v>
      </c>
      <c r="AT85" s="46">
        <f>'歳出（性質別）'!AF11</f>
        <v>28267</v>
      </c>
    </row>
    <row r="86" spans="16:46" x14ac:dyDescent="0.2">
      <c r="P86" t="s">
        <v>152</v>
      </c>
      <c r="Q86">
        <f>'歳出（性質別）'!B16</f>
        <v>118077</v>
      </c>
      <c r="R86" s="46">
        <f>'歳出（性質別）'!D16</f>
        <v>90402</v>
      </c>
      <c r="S86" s="46">
        <f>'歳出（性質別）'!E16</f>
        <v>70210</v>
      </c>
      <c r="T86" s="46">
        <f>'歳出（性質別）'!F16</f>
        <v>92882</v>
      </c>
      <c r="U86" s="46">
        <f>'歳出（性質別）'!G16</f>
        <v>93250</v>
      </c>
      <c r="V86" s="46">
        <f>'歳出（性質別）'!H16</f>
        <v>95449</v>
      </c>
      <c r="W86" s="46">
        <f>'歳出（性質別）'!I16</f>
        <v>74505</v>
      </c>
      <c r="X86" s="46">
        <f>'歳出（性質別）'!J16</f>
        <v>53237</v>
      </c>
      <c r="Y86" s="46">
        <f>'歳出（性質別）'!K16</f>
        <v>73584</v>
      </c>
      <c r="Z86" s="46">
        <f>'歳出（性質別）'!L16</f>
        <v>48964</v>
      </c>
      <c r="AA86" s="46">
        <f>'歳出（性質別）'!M16</f>
        <v>52061</v>
      </c>
      <c r="AB86" s="46">
        <f>'歳出（性質別）'!N16</f>
        <v>173293</v>
      </c>
      <c r="AC86" s="46">
        <f>'歳出（性質別）'!O16</f>
        <v>193507</v>
      </c>
      <c r="AD86" s="46">
        <f>'歳出（性質別）'!P16</f>
        <v>173734</v>
      </c>
      <c r="AE86" s="46">
        <f>'歳出（性質別）'!Q16</f>
        <v>115078</v>
      </c>
      <c r="AF86" s="46">
        <f>'歳出（性質別）'!R16</f>
        <v>116455</v>
      </c>
      <c r="AG86" s="46">
        <f>'歳出（性質別）'!S16</f>
        <v>119829</v>
      </c>
      <c r="AH86" s="46">
        <f>'歳出（性質別）'!T16</f>
        <v>140133</v>
      </c>
      <c r="AI86" s="46">
        <f>'歳出（性質別）'!U16</f>
        <v>109903</v>
      </c>
      <c r="AJ86" s="46">
        <f>'歳出（性質別）'!V16</f>
        <v>86975</v>
      </c>
      <c r="AK86" s="46">
        <f>'歳出（性質別）'!W16</f>
        <v>70010</v>
      </c>
      <c r="AL86" s="46">
        <f>'歳出（性質別）'!X16</f>
        <v>60042</v>
      </c>
      <c r="AM86" s="46">
        <f>'歳出（性質別）'!Y16</f>
        <v>43011</v>
      </c>
      <c r="AN86" s="46">
        <f>'歳出（性質別）'!Z16</f>
        <v>39000</v>
      </c>
      <c r="AO86" s="46">
        <f>'歳出（性質別）'!AA16</f>
        <v>49009</v>
      </c>
      <c r="AP86" s="46">
        <f>'歳出（性質別）'!AB16</f>
        <v>42070</v>
      </c>
      <c r="AQ86" s="46">
        <f>'歳出（性質別）'!AC16</f>
        <v>53870</v>
      </c>
      <c r="AR86" s="46">
        <f>'歳出（性質別）'!AD16</f>
        <v>59527</v>
      </c>
      <c r="AS86" s="46">
        <f>'歳出（性質別）'!AE16</f>
        <v>50019</v>
      </c>
      <c r="AT86" s="46">
        <f>'歳出（性質別）'!AF16</f>
        <v>97703</v>
      </c>
    </row>
    <row r="87" spans="16:46" x14ac:dyDescent="0.2">
      <c r="P87" t="s">
        <v>154</v>
      </c>
      <c r="Q87">
        <f>'歳出（性質別）'!B18</f>
        <v>2360366</v>
      </c>
      <c r="R87" s="46">
        <f>'歳出（性質別）'!D18</f>
        <v>2876095</v>
      </c>
      <c r="S87" s="46">
        <f>'歳出（性質別）'!E18</f>
        <v>2367947</v>
      </c>
      <c r="T87" s="46">
        <f>'歳出（性質別）'!F18</f>
        <v>1778342</v>
      </c>
      <c r="U87" s="46">
        <f>'歳出（性質別）'!G18</f>
        <v>1472549</v>
      </c>
      <c r="V87" s="46">
        <f>'歳出（性質別）'!H18</f>
        <v>2209836</v>
      </c>
      <c r="W87" s="46">
        <f>'歳出（性質別）'!I18</f>
        <v>1938803</v>
      </c>
      <c r="X87" s="46">
        <f>'歳出（性質別）'!J18</f>
        <v>2148440</v>
      </c>
      <c r="Y87" s="46">
        <f>'歳出（性質別）'!K18</f>
        <v>2338405</v>
      </c>
      <c r="Z87" s="46">
        <f>'歳出（性質別）'!L18</f>
        <v>2952644</v>
      </c>
      <c r="AA87" s="46">
        <f>'歳出（性質別）'!M18</f>
        <v>2335926</v>
      </c>
      <c r="AB87" s="46">
        <f>'歳出（性質別）'!N18</f>
        <v>3189613</v>
      </c>
      <c r="AC87" s="46">
        <f>'歳出（性質別）'!O18</f>
        <v>3162603</v>
      </c>
      <c r="AD87" s="46">
        <f>'歳出（性質別）'!P18</f>
        <v>2406580</v>
      </c>
      <c r="AE87" s="46">
        <f>'歳出（性質別）'!Q18</f>
        <v>2182723</v>
      </c>
      <c r="AF87" s="46">
        <f>'歳出（性質別）'!R18</f>
        <v>1823327</v>
      </c>
      <c r="AG87" s="46">
        <f>'歳出（性質別）'!S18</f>
        <v>1774806</v>
      </c>
      <c r="AH87" s="46">
        <f>'歳出（性質別）'!T18</f>
        <v>4662470</v>
      </c>
      <c r="AI87" s="46">
        <f>'歳出（性質別）'!U18</f>
        <v>1798547</v>
      </c>
      <c r="AJ87" s="46">
        <f>'歳出（性質別）'!V18</f>
        <v>1986038</v>
      </c>
      <c r="AK87" s="46">
        <f>'歳出（性質別）'!W18</f>
        <v>1744249</v>
      </c>
      <c r="AL87" s="46">
        <f>'歳出（性質別）'!X18</f>
        <v>1760399</v>
      </c>
      <c r="AM87" s="46">
        <f>'歳出（性質別）'!Y18</f>
        <v>1408364</v>
      </c>
      <c r="AN87" s="46">
        <f>'歳出（性質別）'!Z18</f>
        <v>1300982</v>
      </c>
      <c r="AO87" s="46">
        <f>'歳出（性質別）'!AA18</f>
        <v>1145601</v>
      </c>
      <c r="AP87" s="46">
        <f>'歳出（性質別）'!AB18</f>
        <v>542064</v>
      </c>
      <c r="AQ87" s="46">
        <f>'歳出（性質別）'!AC18</f>
        <v>1469974</v>
      </c>
      <c r="AR87" s="46">
        <f>'歳出（性質別）'!AD18</f>
        <v>1812310</v>
      </c>
      <c r="AS87" s="46">
        <f>'歳出（性質別）'!AE18</f>
        <v>1037697</v>
      </c>
      <c r="AT87" s="46">
        <f>'歳出（性質別）'!AF18</f>
        <v>1290653</v>
      </c>
    </row>
    <row r="88" spans="16:46" x14ac:dyDescent="0.2">
      <c r="P88" t="s">
        <v>153</v>
      </c>
      <c r="Q88">
        <f>'歳出（性質別）'!B23</f>
        <v>6326264</v>
      </c>
      <c r="R88" s="46">
        <f>'歳出（性質別）'!D23</f>
        <v>7367810</v>
      </c>
      <c r="S88" s="46">
        <f>'歳出（性質別）'!E23</f>
        <v>7622443</v>
      </c>
      <c r="T88" s="46">
        <f>'歳出（性質別）'!F23</f>
        <v>7572711</v>
      </c>
      <c r="U88" s="46">
        <f>'歳出（性質別）'!G23</f>
        <v>7268208</v>
      </c>
      <c r="V88" s="46">
        <f>'歳出（性質別）'!H23</f>
        <v>7943754</v>
      </c>
      <c r="W88" s="46">
        <f>'歳出（性質別）'!I23</f>
        <v>7854280</v>
      </c>
      <c r="X88" s="46">
        <f>'歳出（性質別）'!J23</f>
        <v>7983048</v>
      </c>
      <c r="Y88" s="46">
        <f>'歳出（性質別）'!K23</f>
        <v>8466911</v>
      </c>
      <c r="Z88" s="46">
        <f>'歳出（性質別）'!L23</f>
        <v>9366480</v>
      </c>
      <c r="AA88" s="46">
        <f>'歳出（性質別）'!M23</f>
        <v>8696964</v>
      </c>
      <c r="AB88" s="46">
        <f>'歳出（性質別）'!N23</f>
        <v>9661558</v>
      </c>
      <c r="AC88" s="46">
        <f>'歳出（性質別）'!O23</f>
        <v>9826570</v>
      </c>
      <c r="AD88" s="46">
        <f>'歳出（性質別）'!P23</f>
        <v>9435832</v>
      </c>
      <c r="AE88" s="46">
        <f>'歳出（性質別）'!Q23</f>
        <v>10597628</v>
      </c>
      <c r="AF88" s="46">
        <f>'歳出（性質別）'!R23</f>
        <v>10433987</v>
      </c>
      <c r="AG88" s="46">
        <f>'歳出（性質別）'!S23</f>
        <v>10145191</v>
      </c>
      <c r="AH88" s="46">
        <f>'歳出（性質別）'!T23</f>
        <v>12735866</v>
      </c>
      <c r="AI88" s="46">
        <f>'歳出（性質別）'!U23</f>
        <v>9616483</v>
      </c>
      <c r="AJ88" s="46">
        <f>'歳出（性質別）'!V23</f>
        <v>10487099</v>
      </c>
      <c r="AK88" s="46">
        <f>'歳出（性質別）'!W23</f>
        <v>10036260</v>
      </c>
      <c r="AL88" s="46">
        <f>'歳出（性質別）'!X23</f>
        <v>10343361</v>
      </c>
      <c r="AM88" s="46">
        <f>'歳出（性質別）'!Y23</f>
        <v>10107069</v>
      </c>
      <c r="AN88" s="46">
        <f>'歳出（性質別）'!Z23</f>
        <v>9807081</v>
      </c>
      <c r="AO88" s="46">
        <f>'歳出（性質別）'!AA23</f>
        <v>9975904</v>
      </c>
      <c r="AP88" s="46">
        <f>'歳出（性質別）'!AB23</f>
        <v>11294311</v>
      </c>
      <c r="AQ88" s="46">
        <f>'歳出（性質別）'!AC23</f>
        <v>10858781</v>
      </c>
      <c r="AR88" s="46">
        <f>'歳出（性質別）'!AD23</f>
        <v>13075310</v>
      </c>
      <c r="AS88" s="46">
        <f>'歳出（性質別）'!AE23</f>
        <v>10169364</v>
      </c>
      <c r="AT88" s="46">
        <f>'歳出（性質別）'!AF23</f>
        <v>10508458</v>
      </c>
    </row>
    <row r="118" spans="13:46" x14ac:dyDescent="0.2">
      <c r="M118" t="s">
        <v>181</v>
      </c>
    </row>
    <row r="120" spans="13:46" x14ac:dyDescent="0.2">
      <c r="P120">
        <f>'歳出（目的別）'!A3</f>
        <v>0</v>
      </c>
      <c r="Q120" t="str">
        <f>'歳出（目的別）'!B3</f>
        <v>８９（元）</v>
      </c>
      <c r="R120" t="str">
        <f>'歳出（目的別）'!D3</f>
        <v>９１（H3）</v>
      </c>
      <c r="S120" t="str">
        <f>'歳出（目的別）'!E3</f>
        <v>９２（H4）</v>
      </c>
      <c r="T120" t="str">
        <f>'歳出（目的別）'!F3</f>
        <v>９３（H5）</v>
      </c>
      <c r="U120" t="str">
        <f>'歳出（目的別）'!G3</f>
        <v>９４（H6）</v>
      </c>
      <c r="V120" t="str">
        <f>'歳出（目的別）'!H3</f>
        <v>９５（H7）</v>
      </c>
      <c r="W120" t="str">
        <f>'歳出（目的別）'!I3</f>
        <v>９６（H8）</v>
      </c>
      <c r="X120" t="str">
        <f>'歳出（目的別）'!J3</f>
        <v>９７(H9）</v>
      </c>
      <c r="Y120" t="str">
        <f>'歳出（目的別）'!K3</f>
        <v>９８(H10）</v>
      </c>
      <c r="Z120" t="str">
        <f>'歳出（目的別）'!L3</f>
        <v>９９(H11)</v>
      </c>
      <c r="AA120" t="str">
        <f>'歳出（目的別）'!M3</f>
        <v>００(H12)</v>
      </c>
      <c r="AB120" t="str">
        <f>'歳出（目的別）'!N3</f>
        <v>０１(H13)</v>
      </c>
      <c r="AC120" t="str">
        <f>'歳出（目的別）'!O3</f>
        <v>０２(H14)</v>
      </c>
      <c r="AD120" t="str">
        <f>'歳出（目的別）'!P3</f>
        <v>０３(H15)</v>
      </c>
      <c r="AE120" t="str">
        <f>'歳出（目的別）'!Q3</f>
        <v>０４(H16)</v>
      </c>
      <c r="AF120" t="str">
        <f>'歳出（目的別）'!R3</f>
        <v>０５(H17)</v>
      </c>
      <c r="AG120" t="str">
        <f>'歳出（目的別）'!S3</f>
        <v>０６(H18)</v>
      </c>
      <c r="AH120" t="str">
        <f>'歳出（目的別）'!T3</f>
        <v>０７(H19)</v>
      </c>
      <c r="AI120" t="str">
        <f>'歳出（目的別）'!U3</f>
        <v>０８(H20)</v>
      </c>
      <c r="AJ120" t="str">
        <f>'歳出（目的別）'!V3</f>
        <v>０９(H21)</v>
      </c>
      <c r="AK120" t="str">
        <f>'歳出（目的別）'!W3</f>
        <v>１０(H22)</v>
      </c>
      <c r="AL120" t="str">
        <f>'歳出（目的別）'!X3</f>
        <v>１１(H23)</v>
      </c>
      <c r="AM120" t="str">
        <f>'歳出（目的別）'!Y3</f>
        <v>１２(H24)</v>
      </c>
      <c r="AN120" t="str">
        <f>'歳出（目的別）'!Z3</f>
        <v>１３(H25)</v>
      </c>
      <c r="AO120" t="str">
        <f>'歳出（目的別）'!AA3</f>
        <v>１４(H26)</v>
      </c>
      <c r="AP120" t="str">
        <f>'歳出（目的別）'!AB3</f>
        <v>１５(H27)</v>
      </c>
      <c r="AQ120" t="str">
        <f>'歳出（目的別）'!AC3</f>
        <v>１６(H28)</v>
      </c>
      <c r="AR120" t="str">
        <f>'歳出（目的別）'!AD3</f>
        <v>１７(H29)</v>
      </c>
      <c r="AS120" t="str">
        <f>'歳出（目的別）'!AE3</f>
        <v>１８(H30)</v>
      </c>
      <c r="AT120" t="str">
        <f>'歳出（目的別）'!AF3</f>
        <v>１９(R１)</v>
      </c>
    </row>
    <row r="121" spans="13:46" x14ac:dyDescent="0.2">
      <c r="P121" t="s">
        <v>155</v>
      </c>
      <c r="Q121">
        <f>'歳出（目的別）'!B5</f>
        <v>757496</v>
      </c>
      <c r="R121" s="46">
        <f>'歳出（目的別）'!D5</f>
        <v>872664</v>
      </c>
      <c r="S121" s="46">
        <f>'歳出（目的別）'!E5</f>
        <v>1200170</v>
      </c>
      <c r="T121" s="46">
        <f>'歳出（目的別）'!F5</f>
        <v>1557555</v>
      </c>
      <c r="U121" s="46">
        <f>'歳出（目的別）'!G5</f>
        <v>1265848</v>
      </c>
      <c r="V121" s="46">
        <f>'歳出（目的別）'!H5</f>
        <v>997940</v>
      </c>
      <c r="W121" s="46">
        <f>'歳出（目的別）'!I5</f>
        <v>829494</v>
      </c>
      <c r="X121" s="46">
        <f>'歳出（目的別）'!J5</f>
        <v>894782</v>
      </c>
      <c r="Y121" s="46">
        <f>'歳出（目的別）'!K5</f>
        <v>999035</v>
      </c>
      <c r="Z121" s="46">
        <f>'歳出（目的別）'!L5</f>
        <v>1262533</v>
      </c>
      <c r="AA121" s="46">
        <f>'歳出（目的別）'!M5</f>
        <v>1110303</v>
      </c>
      <c r="AB121" s="46">
        <f>'歳出（目的別）'!N5</f>
        <v>1249087</v>
      </c>
      <c r="AC121" s="46">
        <f>'歳出（目的別）'!O5</f>
        <v>1211164</v>
      </c>
      <c r="AD121" s="46">
        <f>'歳出（目的別）'!P5</f>
        <v>1027252</v>
      </c>
      <c r="AE121" s="46">
        <f>'歳出（目的別）'!Q5</f>
        <v>2423106</v>
      </c>
      <c r="AF121" s="46">
        <f>'歳出（目的別）'!R5</f>
        <v>2187285</v>
      </c>
      <c r="AG121" s="46">
        <f>'歳出（目的別）'!S5</f>
        <v>2016315</v>
      </c>
      <c r="AH121" s="46">
        <f>'歳出（目的別）'!T5</f>
        <v>1053747</v>
      </c>
      <c r="AI121" s="46">
        <f>'歳出（目的別）'!U5</f>
        <v>1158030</v>
      </c>
      <c r="AJ121" s="46">
        <f>'歳出（目的別）'!V5</f>
        <v>1533787</v>
      </c>
      <c r="AK121" s="46">
        <f>'歳出（目的別）'!W5</f>
        <v>1157727</v>
      </c>
      <c r="AL121" s="46">
        <f>'歳出（目的別）'!X5</f>
        <v>965967</v>
      </c>
      <c r="AM121" s="46">
        <f>'歳出（目的別）'!Y5</f>
        <v>1078128</v>
      </c>
      <c r="AN121" s="46">
        <f>'歳出（目的別）'!Z5</f>
        <v>969063</v>
      </c>
      <c r="AO121" s="46">
        <f>'歳出（目的別）'!AA5</f>
        <v>997338</v>
      </c>
      <c r="AP121" s="46">
        <f>'歳出（目的別）'!AB5</f>
        <v>2648477</v>
      </c>
      <c r="AQ121" s="46">
        <f>'歳出（目的別）'!AC5</f>
        <v>1714712</v>
      </c>
      <c r="AR121" s="46">
        <f>'歳出（目的別）'!AD5</f>
        <v>3482450</v>
      </c>
      <c r="AS121" s="46">
        <f>'歳出（目的別）'!AE5</f>
        <v>1234960</v>
      </c>
      <c r="AT121" s="46">
        <f>'歳出（目的別）'!AF5</f>
        <v>1117435</v>
      </c>
    </row>
    <row r="122" spans="13:46" x14ac:dyDescent="0.2">
      <c r="P122" t="s">
        <v>156</v>
      </c>
      <c r="Q122">
        <f>'歳出（目的別）'!B6</f>
        <v>685776</v>
      </c>
      <c r="R122" s="46">
        <f>'歳出（目的別）'!D6</f>
        <v>926639</v>
      </c>
      <c r="S122" s="46">
        <f>'歳出（目的別）'!E6</f>
        <v>945379</v>
      </c>
      <c r="T122" s="46">
        <f>'歳出（目的別）'!F6</f>
        <v>1068379</v>
      </c>
      <c r="U122" s="46">
        <f>'歳出（目的別）'!G6</f>
        <v>1194759</v>
      </c>
      <c r="V122" s="46">
        <f>'歳出（目的別）'!H6</f>
        <v>1191082</v>
      </c>
      <c r="W122" s="46">
        <f>'歳出（目的別）'!I6</f>
        <v>1298911</v>
      </c>
      <c r="X122" s="46">
        <f>'歳出（目的別）'!J6</f>
        <v>1259686</v>
      </c>
      <c r="Y122" s="46">
        <f>'歳出（目的別）'!K6</f>
        <v>1402183</v>
      </c>
      <c r="Z122" s="46">
        <f>'歳出（目的別）'!L6</f>
        <v>1730951</v>
      </c>
      <c r="AA122" s="46">
        <f>'歳出（目的別）'!M6</f>
        <v>1460355</v>
      </c>
      <c r="AB122" s="46">
        <f>'歳出（目的別）'!N6</f>
        <v>1498758</v>
      </c>
      <c r="AC122" s="46">
        <f>'歳出（目的別）'!O6</f>
        <v>1878971</v>
      </c>
      <c r="AD122" s="46">
        <f>'歳出（目的別）'!P6</f>
        <v>1852437</v>
      </c>
      <c r="AE122" s="46">
        <f>'歳出（目的別）'!Q6</f>
        <v>1992241</v>
      </c>
      <c r="AF122" s="46">
        <f>'歳出（目的別）'!R6</f>
        <v>1916127</v>
      </c>
      <c r="AG122" s="46">
        <f>'歳出（目的別）'!S6</f>
        <v>2117782</v>
      </c>
      <c r="AH122" s="46">
        <f>'歳出（目的別）'!T6</f>
        <v>2769247</v>
      </c>
      <c r="AI122" s="46">
        <f>'歳出（目的別）'!U6</f>
        <v>2315475</v>
      </c>
      <c r="AJ122" s="46">
        <f>'歳出（目的別）'!V6</f>
        <v>2701947</v>
      </c>
      <c r="AK122" s="46">
        <f>'歳出（目的別）'!W6</f>
        <v>3035502</v>
      </c>
      <c r="AL122" s="46">
        <f>'歳出（目的別）'!X6</f>
        <v>3166093</v>
      </c>
      <c r="AM122" s="46">
        <f>'歳出（目的別）'!Y6</f>
        <v>2972796</v>
      </c>
      <c r="AN122" s="46">
        <f>'歳出（目的別）'!Z6</f>
        <v>2875775</v>
      </c>
      <c r="AO122" s="46">
        <f>'歳出（目的別）'!AA6</f>
        <v>3171936</v>
      </c>
      <c r="AP122" s="46">
        <f>'歳出（目的別）'!AB6</f>
        <v>3203952</v>
      </c>
      <c r="AQ122" s="46">
        <f>'歳出（目的別）'!AC6</f>
        <v>3393749</v>
      </c>
      <c r="AR122" s="46">
        <f>'歳出（目的別）'!AD6</f>
        <v>3755983</v>
      </c>
      <c r="AS122" s="46">
        <f>'歳出（目的別）'!AE6</f>
        <v>3431818</v>
      </c>
      <c r="AT122" s="46">
        <f>'歳出（目的別）'!AF6</f>
        <v>3550537</v>
      </c>
    </row>
    <row r="123" spans="13:46" x14ac:dyDescent="0.2">
      <c r="P123" t="s">
        <v>157</v>
      </c>
      <c r="Q123">
        <f>'歳出（目的別）'!B7</f>
        <v>465593</v>
      </c>
      <c r="R123" s="46">
        <f>'歳出（目的別）'!D7</f>
        <v>496527</v>
      </c>
      <c r="S123" s="46">
        <f>'歳出（目的別）'!E7</f>
        <v>534704</v>
      </c>
      <c r="T123" s="46">
        <f>'歳出（目的別）'!F7</f>
        <v>638886</v>
      </c>
      <c r="U123" s="46">
        <f>'歳出（目的別）'!G7</f>
        <v>751225</v>
      </c>
      <c r="V123" s="46">
        <f>'歳出（目的別）'!H7</f>
        <v>818726</v>
      </c>
      <c r="W123" s="46">
        <f>'歳出（目的別）'!I7</f>
        <v>1111229</v>
      </c>
      <c r="X123" s="46">
        <f>'歳出（目的別）'!J7</f>
        <v>767880</v>
      </c>
      <c r="Y123" s="46">
        <f>'歳出（目的別）'!K7</f>
        <v>1051471</v>
      </c>
      <c r="Z123" s="46">
        <f>'歳出（目的別）'!L7</f>
        <v>1415491</v>
      </c>
      <c r="AA123" s="46">
        <f>'歳出（目的別）'!M7</f>
        <v>1102416</v>
      </c>
      <c r="AB123" s="46">
        <f>'歳出（目的別）'!N7</f>
        <v>753100</v>
      </c>
      <c r="AC123" s="46">
        <f>'歳出（目的別）'!O7</f>
        <v>1029871</v>
      </c>
      <c r="AD123" s="46">
        <f>'歳出（目的別）'!P7</f>
        <v>1008073</v>
      </c>
      <c r="AE123" s="46">
        <f>'歳出（目的別）'!Q7</f>
        <v>816117</v>
      </c>
      <c r="AF123" s="46">
        <f>'歳出（目的別）'!R7</f>
        <v>772727</v>
      </c>
      <c r="AG123" s="46">
        <f>'歳出（目的別）'!S7</f>
        <v>908950</v>
      </c>
      <c r="AH123" s="46">
        <f>'歳出（目的別）'!T7</f>
        <v>3075011</v>
      </c>
      <c r="AI123" s="46">
        <f>'歳出（目的別）'!U7</f>
        <v>1013382</v>
      </c>
      <c r="AJ123" s="46">
        <f>'歳出（目的別）'!V7</f>
        <v>964659</v>
      </c>
      <c r="AK123" s="46">
        <f>'歳出（目的別）'!W7</f>
        <v>824915</v>
      </c>
      <c r="AL123" s="46">
        <f>'歳出（目的別）'!X7</f>
        <v>1011817</v>
      </c>
      <c r="AM123" s="46">
        <f>'歳出（目的別）'!Y7</f>
        <v>983816</v>
      </c>
      <c r="AN123" s="46">
        <f>'歳出（目的別）'!Z7</f>
        <v>1002029</v>
      </c>
      <c r="AO123" s="46">
        <f>'歳出（目的別）'!AA7</f>
        <v>1004519</v>
      </c>
      <c r="AP123" s="46">
        <f>'歳出（目的別）'!AB7</f>
        <v>955799</v>
      </c>
      <c r="AQ123" s="46">
        <f>'歳出（目的別）'!AC7</f>
        <v>938519</v>
      </c>
      <c r="AR123" s="46">
        <f>'歳出（目的別）'!AD7</f>
        <v>961715</v>
      </c>
      <c r="AS123" s="46">
        <f>'歳出（目的別）'!AE7</f>
        <v>1099006</v>
      </c>
      <c r="AT123" s="46">
        <f>'歳出（目的別）'!AF7</f>
        <v>962349</v>
      </c>
    </row>
    <row r="124" spans="13:46" x14ac:dyDescent="0.2">
      <c r="P124" t="s">
        <v>171</v>
      </c>
      <c r="Q124">
        <f>'歳出（目的別）'!B9</f>
        <v>656695</v>
      </c>
      <c r="R124" s="46">
        <f>'歳出（目的別）'!D9</f>
        <v>561643</v>
      </c>
      <c r="S124" s="46">
        <f>'歳出（目的別）'!E9</f>
        <v>568945</v>
      </c>
      <c r="T124" s="46">
        <f>'歳出（目的別）'!F9</f>
        <v>560340</v>
      </c>
      <c r="U124" s="46">
        <f>'歳出（目的別）'!G9</f>
        <v>587158</v>
      </c>
      <c r="V124" s="46">
        <f>'歳出（目的別）'!H9</f>
        <v>1096089</v>
      </c>
      <c r="W124" s="46">
        <f>'歳出（目的別）'!I9</f>
        <v>758200</v>
      </c>
      <c r="X124" s="46">
        <f>'歳出（目的別）'!J9</f>
        <v>632774</v>
      </c>
      <c r="Y124" s="46">
        <f>'歳出（目的別）'!K9</f>
        <v>680792</v>
      </c>
      <c r="Z124" s="46">
        <f>'歳出（目的別）'!L9</f>
        <v>483952</v>
      </c>
      <c r="AA124" s="46">
        <f>'歳出（目的別）'!M9</f>
        <v>553055</v>
      </c>
      <c r="AB124" s="46">
        <f>'歳出（目的別）'!N9</f>
        <v>504197</v>
      </c>
      <c r="AC124" s="46">
        <f>'歳出（目的別）'!O9</f>
        <v>443325</v>
      </c>
      <c r="AD124" s="46">
        <f>'歳出（目的別）'!P9</f>
        <v>603145</v>
      </c>
      <c r="AE124" s="46">
        <f>'歳出（目的別）'!Q9</f>
        <v>403511</v>
      </c>
      <c r="AF124" s="46">
        <f>'歳出（目的別）'!R9</f>
        <v>434845</v>
      </c>
      <c r="AG124" s="46">
        <f>'歳出（目的別）'!S9</f>
        <v>467318</v>
      </c>
      <c r="AH124" s="46">
        <f>'歳出（目的別）'!T9</f>
        <v>526484</v>
      </c>
      <c r="AI124" s="46">
        <f>'歳出（目的別）'!U9</f>
        <v>461558</v>
      </c>
      <c r="AJ124" s="46">
        <f>'歳出（目的別）'!V9</f>
        <v>508634</v>
      </c>
      <c r="AK124" s="46">
        <f>'歳出（目的別）'!W9</f>
        <v>352788</v>
      </c>
      <c r="AL124" s="46">
        <f>'歳出（目的別）'!X9</f>
        <v>478267</v>
      </c>
      <c r="AM124" s="46">
        <f>'歳出（目的別）'!Y9</f>
        <v>512978</v>
      </c>
      <c r="AN124" s="46">
        <f>'歳出（目的別）'!Z9</f>
        <v>434163</v>
      </c>
      <c r="AO124" s="46">
        <f>'歳出（目的別）'!AA9</f>
        <v>638478</v>
      </c>
      <c r="AP124" s="46">
        <f>'歳出（目的別）'!AB9</f>
        <v>617394</v>
      </c>
      <c r="AQ124" s="46">
        <f>'歳出（目的別）'!AC9</f>
        <v>462821</v>
      </c>
      <c r="AR124" s="46">
        <f>'歳出（目的別）'!AD9</f>
        <v>536392</v>
      </c>
      <c r="AS124" s="46">
        <f>'歳出（目的別）'!AE9</f>
        <v>576668</v>
      </c>
      <c r="AT124" s="46">
        <f>'歳出（目的別）'!AF9</f>
        <v>518944</v>
      </c>
    </row>
    <row r="125" spans="13:46" x14ac:dyDescent="0.2">
      <c r="P125" t="s">
        <v>158</v>
      </c>
      <c r="Q125">
        <f>'歳出（目的別）'!B10</f>
        <v>122842</v>
      </c>
      <c r="R125" s="46">
        <f>'歳出（目的別）'!D10</f>
        <v>96363</v>
      </c>
      <c r="S125" s="46">
        <f>'歳出（目的別）'!E10</f>
        <v>198602</v>
      </c>
      <c r="T125" s="46">
        <f>'歳出（目的別）'!F10</f>
        <v>124572</v>
      </c>
      <c r="U125" s="46">
        <f>'歳出（目的別）'!G10</f>
        <v>97166</v>
      </c>
      <c r="V125" s="46">
        <f>'歳出（目的別）'!H10</f>
        <v>106452</v>
      </c>
      <c r="W125" s="46">
        <f>'歳出（目的別）'!I10</f>
        <v>119310</v>
      </c>
      <c r="X125" s="46">
        <f>'歳出（目的別）'!J10</f>
        <v>163371</v>
      </c>
      <c r="Y125" s="46">
        <f>'歳出（目的別）'!K10</f>
        <v>155947</v>
      </c>
      <c r="Z125" s="46">
        <f>'歳出（目的別）'!L10</f>
        <v>117834</v>
      </c>
      <c r="AA125" s="46">
        <f>'歳出（目的別）'!M10</f>
        <v>124153</v>
      </c>
      <c r="AB125" s="46">
        <f>'歳出（目的別）'!N10</f>
        <v>129743</v>
      </c>
      <c r="AC125" s="46">
        <f>'歳出（目的別）'!O10</f>
        <v>126149</v>
      </c>
      <c r="AD125" s="46">
        <f>'歳出（目的別）'!P10</f>
        <v>169516</v>
      </c>
      <c r="AE125" s="46">
        <f>'歳出（目的別）'!Q10</f>
        <v>86732</v>
      </c>
      <c r="AF125" s="46">
        <f>'歳出（目的別）'!R10</f>
        <v>79995</v>
      </c>
      <c r="AG125" s="46">
        <f>'歳出（目的別）'!S10</f>
        <v>74620</v>
      </c>
      <c r="AH125" s="46">
        <f>'歳出（目的別）'!T10</f>
        <v>72311</v>
      </c>
      <c r="AI125" s="46">
        <f>'歳出（目的別）'!U10</f>
        <v>105842</v>
      </c>
      <c r="AJ125" s="46">
        <f>'歳出（目的別）'!V10</f>
        <v>168596</v>
      </c>
      <c r="AK125" s="46">
        <f>'歳出（目的別）'!W10</f>
        <v>91544</v>
      </c>
      <c r="AL125" s="46">
        <f>'歳出（目的別）'!X10</f>
        <v>65959</v>
      </c>
      <c r="AM125" s="46">
        <f>'歳出（目的別）'!Y10</f>
        <v>67908</v>
      </c>
      <c r="AN125" s="46">
        <f>'歳出（目的別）'!Z10</f>
        <v>67603</v>
      </c>
      <c r="AO125" s="46">
        <f>'歳出（目的別）'!AA10</f>
        <v>67064</v>
      </c>
      <c r="AP125" s="46">
        <f>'歳出（目的別）'!AB10</f>
        <v>82633</v>
      </c>
      <c r="AQ125" s="46">
        <f>'歳出（目的別）'!AC10</f>
        <v>64982</v>
      </c>
      <c r="AR125" s="46">
        <f>'歳出（目的別）'!AD10</f>
        <v>70952</v>
      </c>
      <c r="AS125" s="46">
        <f>'歳出（目的別）'!AE10</f>
        <v>66798</v>
      </c>
      <c r="AT125" s="46">
        <f>'歳出（目的別）'!AF10</f>
        <v>107907</v>
      </c>
    </row>
    <row r="126" spans="13:46" x14ac:dyDescent="0.2">
      <c r="P126" t="s">
        <v>159</v>
      </c>
      <c r="Q126">
        <f>'歳出（目的別）'!B11</f>
        <v>1864007</v>
      </c>
      <c r="R126" s="46">
        <f>'歳出（目的別）'!D11</f>
        <v>2115040</v>
      </c>
      <c r="S126" s="46">
        <f>'歳出（目的別）'!E11</f>
        <v>2128728</v>
      </c>
      <c r="T126" s="46">
        <f>'歳出（目的別）'!F11</f>
        <v>1636817</v>
      </c>
      <c r="U126" s="46">
        <f>'歳出（目的別）'!G11</f>
        <v>1302161</v>
      </c>
      <c r="V126" s="46">
        <f>'歳出（目的別）'!H11</f>
        <v>1543868</v>
      </c>
      <c r="W126" s="46">
        <f>'歳出（目的別）'!I11</f>
        <v>1605757</v>
      </c>
      <c r="X126" s="46">
        <f>'歳出（目的別）'!J11</f>
        <v>1767363</v>
      </c>
      <c r="Y126" s="46">
        <f>'歳出（目的別）'!K11</f>
        <v>1731539</v>
      </c>
      <c r="Z126" s="46">
        <f>'歳出（目的別）'!L11</f>
        <v>1844293</v>
      </c>
      <c r="AA126" s="46">
        <f>'歳出（目的別）'!M11</f>
        <v>1700417</v>
      </c>
      <c r="AB126" s="46">
        <f>'歳出（目的別）'!N11</f>
        <v>1410777</v>
      </c>
      <c r="AC126" s="46">
        <f>'歳出（目的別）'!O11</f>
        <v>1440010</v>
      </c>
      <c r="AD126" s="46">
        <f>'歳出（目的別）'!P11</f>
        <v>1659713</v>
      </c>
      <c r="AE126" s="46">
        <f>'歳出（目的別）'!Q11</f>
        <v>1752685</v>
      </c>
      <c r="AF126" s="46">
        <f>'歳出（目的別）'!R11</f>
        <v>1400999</v>
      </c>
      <c r="AG126" s="46">
        <f>'歳出（目的別）'!S11</f>
        <v>1335644</v>
      </c>
      <c r="AH126" s="46">
        <f>'歳出（目的別）'!T11</f>
        <v>1588009</v>
      </c>
      <c r="AI126" s="46">
        <f>'歳出（目的別）'!U11</f>
        <v>1572348</v>
      </c>
      <c r="AJ126" s="46">
        <f>'歳出（目的別）'!V11</f>
        <v>1492303</v>
      </c>
      <c r="AK126" s="46">
        <f>'歳出（目的別）'!W11</f>
        <v>1586932</v>
      </c>
      <c r="AL126" s="46">
        <f>'歳出（目的別）'!X11</f>
        <v>1481324</v>
      </c>
      <c r="AM126" s="46">
        <f>'歳出（目的別）'!Y11</f>
        <v>1302771</v>
      </c>
      <c r="AN126" s="46">
        <f>'歳出（目的別）'!Z11</f>
        <v>1277188</v>
      </c>
      <c r="AO126" s="46">
        <f>'歳出（目的別）'!AA11</f>
        <v>1083986</v>
      </c>
      <c r="AP126" s="46">
        <f>'歳出（目的別）'!AB11</f>
        <v>1082666</v>
      </c>
      <c r="AQ126" s="46">
        <f>'歳出（目的別）'!AC11</f>
        <v>1083391</v>
      </c>
      <c r="AR126" s="46">
        <f>'歳出（目的別）'!AD11</f>
        <v>1209309</v>
      </c>
      <c r="AS126" s="46">
        <f>'歳出（目的別）'!AE11</f>
        <v>1219426</v>
      </c>
      <c r="AT126" s="46">
        <f>'歳出（目的別）'!AF11</f>
        <v>1477213</v>
      </c>
    </row>
    <row r="127" spans="13:46" x14ac:dyDescent="0.2">
      <c r="P127" t="s">
        <v>160</v>
      </c>
      <c r="Q127">
        <f>'歳出（目的別）'!B13</f>
        <v>877499</v>
      </c>
      <c r="R127" s="46">
        <f>'歳出（目的別）'!D13</f>
        <v>1264592</v>
      </c>
      <c r="S127" s="46">
        <f>'歳出（目的別）'!E13</f>
        <v>1010625</v>
      </c>
      <c r="T127" s="46">
        <f>'歳出（目的別）'!F13</f>
        <v>952645</v>
      </c>
      <c r="U127" s="46">
        <f>'歳出（目的別）'!G13</f>
        <v>1012529</v>
      </c>
      <c r="V127" s="46">
        <f>'歳出（目的別）'!H13</f>
        <v>1047435</v>
      </c>
      <c r="W127" s="46">
        <f>'歳出（目的別）'!I13</f>
        <v>958385</v>
      </c>
      <c r="X127" s="46">
        <f>'歳出（目的別）'!J13</f>
        <v>1200896</v>
      </c>
      <c r="Y127" s="46">
        <f>'歳出（目的別）'!K13</f>
        <v>1152246</v>
      </c>
      <c r="Z127" s="46">
        <f>'歳出（目的別）'!L13</f>
        <v>1167524</v>
      </c>
      <c r="AA127" s="46">
        <f>'歳出（目的別）'!M13</f>
        <v>1319159</v>
      </c>
      <c r="AB127" s="46">
        <f>'歳出（目的別）'!N13</f>
        <v>2704555</v>
      </c>
      <c r="AC127" s="46">
        <f>'歳出（目的別）'!O13</f>
        <v>2272549</v>
      </c>
      <c r="AD127" s="46">
        <f>'歳出（目的別）'!P13</f>
        <v>1629185</v>
      </c>
      <c r="AE127" s="46">
        <f>'歳出（目的別）'!Q13</f>
        <v>1704921</v>
      </c>
      <c r="AF127" s="46">
        <f>'歳出（目的別）'!R13</f>
        <v>2080690</v>
      </c>
      <c r="AG127" s="46">
        <f>'歳出（目的別）'!S13</f>
        <v>1467979</v>
      </c>
      <c r="AH127" s="46">
        <f>'歳出（目的別）'!T13</f>
        <v>1531043</v>
      </c>
      <c r="AI127" s="46">
        <f>'歳出（目的別）'!U13</f>
        <v>1462926</v>
      </c>
      <c r="AJ127" s="46">
        <f>'歳出（目的別）'!V13</f>
        <v>1620480</v>
      </c>
      <c r="AK127" s="46">
        <f>'歳出（目的別）'!W13</f>
        <v>1491492</v>
      </c>
      <c r="AL127" s="46">
        <f>'歳出（目的別）'!X13</f>
        <v>1458701</v>
      </c>
      <c r="AM127" s="46">
        <f>'歳出（目的別）'!Y13</f>
        <v>1585408</v>
      </c>
      <c r="AN127" s="46">
        <f>'歳出（目的別）'!Z13</f>
        <v>1637811</v>
      </c>
      <c r="AO127" s="46">
        <f>'歳出（目的別）'!AA13</f>
        <v>1495863</v>
      </c>
      <c r="AP127" s="46">
        <f>'歳出（目的別）'!AB13</f>
        <v>1197386</v>
      </c>
      <c r="AQ127" s="46">
        <f>'歳出（目的別）'!AC13</f>
        <v>1645402</v>
      </c>
      <c r="AR127" s="46">
        <f>'歳出（目的別）'!AD13</f>
        <v>1532690</v>
      </c>
      <c r="AS127" s="46">
        <f>'歳出（目的別）'!AE13</f>
        <v>1064125</v>
      </c>
      <c r="AT127" s="46">
        <f>'歳出（目的別）'!AF13</f>
        <v>1297453</v>
      </c>
    </row>
    <row r="128" spans="13:46" x14ac:dyDescent="0.2">
      <c r="P128" t="s">
        <v>161</v>
      </c>
      <c r="Q128">
        <f>'歳出（目的別）'!B15</f>
        <v>452842</v>
      </c>
      <c r="R128" s="46">
        <f>'歳出（目的別）'!D15</f>
        <v>499153</v>
      </c>
      <c r="S128" s="46">
        <f>'歳出（目的別）'!E15</f>
        <v>494183</v>
      </c>
      <c r="T128" s="46">
        <f>'歳出（目的別）'!F15</f>
        <v>492508</v>
      </c>
      <c r="U128" s="46">
        <f>'歳出（目的別）'!G15</f>
        <v>498182</v>
      </c>
      <c r="V128" s="46">
        <f>'歳出（目的別）'!H15</f>
        <v>513639</v>
      </c>
      <c r="W128" s="46">
        <f>'歳出（目的別）'!I15</f>
        <v>569160</v>
      </c>
      <c r="X128" s="46">
        <f>'歳出（目的別）'!J15</f>
        <v>610432</v>
      </c>
      <c r="Y128" s="46">
        <f>'歳出（目的別）'!K15</f>
        <v>670095</v>
      </c>
      <c r="Z128" s="46">
        <f>'歳出（目的別）'!L15</f>
        <v>684192</v>
      </c>
      <c r="AA128" s="46">
        <f>'歳出（目的別）'!M15</f>
        <v>702167</v>
      </c>
      <c r="AB128" s="46">
        <f>'歳出（目的別）'!N15</f>
        <v>723359</v>
      </c>
      <c r="AC128" s="46">
        <f>'歳出（目的別）'!O15</f>
        <v>770011</v>
      </c>
      <c r="AD128" s="46">
        <f>'歳出（目的別）'!P15</f>
        <v>865280</v>
      </c>
      <c r="AE128" s="46">
        <f>'歳出（目的別）'!Q15</f>
        <v>811942</v>
      </c>
      <c r="AF128" s="46">
        <f>'歳出（目的別）'!R15</f>
        <v>948285</v>
      </c>
      <c r="AG128" s="46">
        <f>'歳出（目的別）'!S15</f>
        <v>1152745</v>
      </c>
      <c r="AH128" s="46">
        <f>'歳出（目的別）'!T15</f>
        <v>1480353</v>
      </c>
      <c r="AI128" s="46">
        <f>'歳出（目的別）'!U15</f>
        <v>933245</v>
      </c>
      <c r="AJ128" s="46">
        <f>'歳出（目的別）'!V15</f>
        <v>894326</v>
      </c>
      <c r="AK128" s="46">
        <f>'歳出（目的別）'!W15</f>
        <v>903127</v>
      </c>
      <c r="AL128" s="46">
        <f>'歳出（目的別）'!X15</f>
        <v>965469</v>
      </c>
      <c r="AM128" s="46">
        <f>'歳出（目的別）'!Y15</f>
        <v>976352</v>
      </c>
      <c r="AN128" s="46">
        <f>'歳出（目的別）'!Z15</f>
        <v>917939</v>
      </c>
      <c r="AO128" s="46">
        <f>'歳出（目的別）'!AA15</f>
        <v>881040</v>
      </c>
      <c r="AP128" s="46">
        <f>'歳出（目的別）'!AB15</f>
        <v>808708</v>
      </c>
      <c r="AQ128" s="46">
        <f>'歳出（目的別）'!AC15</f>
        <v>784901</v>
      </c>
      <c r="AR128" s="46">
        <f>'歳出（目的別）'!AD15</f>
        <v>810343</v>
      </c>
      <c r="AS128" s="46">
        <f>'歳出（目的別）'!AE15</f>
        <v>827434</v>
      </c>
      <c r="AT128" s="46">
        <f>'歳出（目的別）'!AF15</f>
        <v>793453</v>
      </c>
    </row>
    <row r="129" spans="16:46" x14ac:dyDescent="0.2">
      <c r="P129" t="s">
        <v>162</v>
      </c>
      <c r="Q129">
        <f>'歳出（目的別）'!B19</f>
        <v>6326264</v>
      </c>
      <c r="R129" s="46">
        <f>'歳出（目的別）'!D19</f>
        <v>7367810</v>
      </c>
      <c r="S129" s="46">
        <f>'歳出（目的別）'!E19</f>
        <v>7622443</v>
      </c>
      <c r="T129" s="46">
        <f>'歳出（目的別）'!F19</f>
        <v>7572711</v>
      </c>
      <c r="U129" s="46">
        <f>'歳出（目的別）'!G19</f>
        <v>7268208</v>
      </c>
      <c r="V129" s="46">
        <f>'歳出（目的別）'!H19</f>
        <v>7943754</v>
      </c>
      <c r="W129" s="46">
        <f>'歳出（目的別）'!I19</f>
        <v>7854280</v>
      </c>
      <c r="X129" s="46">
        <f>'歳出（目的別）'!J19</f>
        <v>7983048</v>
      </c>
      <c r="Y129" s="46">
        <f>'歳出（目的別）'!K19</f>
        <v>8466911</v>
      </c>
      <c r="Z129" s="46">
        <f>'歳出（目的別）'!L19</f>
        <v>9366480</v>
      </c>
      <c r="AA129" s="46">
        <f>'歳出（目的別）'!M19</f>
        <v>8696964</v>
      </c>
      <c r="AB129" s="46">
        <f>'歳出（目的別）'!N19</f>
        <v>9661558</v>
      </c>
      <c r="AC129" s="46">
        <f>'歳出（目的別）'!O19</f>
        <v>9826571</v>
      </c>
      <c r="AD129" s="46">
        <f>'歳出（目的別）'!P19</f>
        <v>9435832</v>
      </c>
      <c r="AE129" s="46">
        <f>'歳出（目的別）'!Q19</f>
        <v>10597626</v>
      </c>
      <c r="AF129" s="46">
        <f>'歳出（目的別）'!R19</f>
        <v>10433984</v>
      </c>
      <c r="AG129" s="46">
        <f>'歳出（目的別）'!S19</f>
        <v>10145188</v>
      </c>
      <c r="AH129" s="46">
        <f>'歳出（目的別）'!T19</f>
        <v>12735863</v>
      </c>
      <c r="AI129" s="46">
        <f>'歳出（目的別）'!U19</f>
        <v>9616480</v>
      </c>
      <c r="AJ129" s="46">
        <f>'歳出（目的別）'!V19</f>
        <v>10487096</v>
      </c>
      <c r="AK129" s="46">
        <f>'歳出（目的別）'!W19</f>
        <v>10036259</v>
      </c>
      <c r="AL129" s="46">
        <f>'歳出（目的別）'!X19</f>
        <v>10343359</v>
      </c>
      <c r="AM129" s="46">
        <f>'歳出（目的別）'!Y19</f>
        <v>10107067</v>
      </c>
      <c r="AN129" s="46">
        <f>'歳出（目的別）'!Z19</f>
        <v>9807079</v>
      </c>
      <c r="AO129" s="46">
        <f>'歳出（目的別）'!AA19</f>
        <v>9975902</v>
      </c>
      <c r="AP129" s="46">
        <f>'歳出（目的別）'!AB19</f>
        <v>11294309</v>
      </c>
      <c r="AQ129" s="46">
        <f>'歳出（目的別）'!AC19</f>
        <v>10858779</v>
      </c>
      <c r="AR129" s="46">
        <f>'歳出（目的別）'!AD19</f>
        <v>13075308</v>
      </c>
      <c r="AS129" s="46">
        <f>'歳出（目的別）'!AE19</f>
        <v>10169362</v>
      </c>
      <c r="AT129" s="46">
        <f>'歳出（目的別）'!AF19</f>
        <v>10508456</v>
      </c>
    </row>
    <row r="157" spans="13:46" x14ac:dyDescent="0.2">
      <c r="M157" t="s">
        <v>181</v>
      </c>
    </row>
    <row r="159" spans="13:46" x14ac:dyDescent="0.2">
      <c r="P159">
        <f>'歳出（性質別）'!A3</f>
        <v>0</v>
      </c>
      <c r="Q159" t="str">
        <f>'歳出（性質別）'!B3</f>
        <v>８９（元）</v>
      </c>
      <c r="R159" t="str">
        <f>'歳出（性質別）'!D3</f>
        <v>９１（H3）</v>
      </c>
      <c r="S159" t="str">
        <f>'歳出（性質別）'!E3</f>
        <v>９２（H4）</v>
      </c>
      <c r="T159" t="str">
        <f>'歳出（性質別）'!F3</f>
        <v>９３（H5）</v>
      </c>
      <c r="U159" t="str">
        <f>'歳出（性質別）'!G3</f>
        <v>９４（H6）</v>
      </c>
      <c r="V159" t="str">
        <f>'歳出（性質別）'!H3</f>
        <v>９５（H7）</v>
      </c>
      <c r="W159" t="str">
        <f>'歳出（性質別）'!I3</f>
        <v>９６（H8）</v>
      </c>
      <c r="X159" t="str">
        <f>'歳出（性質別）'!J3</f>
        <v>９７(H9）</v>
      </c>
      <c r="Y159" t="str">
        <f>'歳出（性質別）'!K3</f>
        <v>９８(H10）</v>
      </c>
      <c r="Z159" t="str">
        <f>'歳出（性質別）'!L3</f>
        <v>９９(H11)</v>
      </c>
      <c r="AA159" t="str">
        <f>'歳出（性質別）'!M3</f>
        <v>００(H12)</v>
      </c>
      <c r="AB159" t="str">
        <f>'歳出（性質別）'!N3</f>
        <v>０１(H13)</v>
      </c>
      <c r="AC159" t="str">
        <f>'歳出（性質別）'!O3</f>
        <v>０２(H14)</v>
      </c>
      <c r="AD159" t="str">
        <f>'歳出（性質別）'!P3</f>
        <v>０３(H15)</v>
      </c>
      <c r="AE159" t="str">
        <f>'歳出（性質別）'!Q3</f>
        <v>０４(H16)</v>
      </c>
      <c r="AF159" t="str">
        <f>'歳出（性質別）'!R3</f>
        <v>０５(H17)</v>
      </c>
      <c r="AG159" t="str">
        <f>'歳出（性質別）'!S3</f>
        <v>０６(H18)</v>
      </c>
      <c r="AH159" t="str">
        <f>'歳出（性質別）'!T3</f>
        <v>０７(H19)</v>
      </c>
      <c r="AI159" t="str">
        <f>'歳出（性質別）'!U3</f>
        <v>０８(H20)</v>
      </c>
      <c r="AJ159" t="str">
        <f>'歳出（性質別）'!V3</f>
        <v>０９(H21)</v>
      </c>
      <c r="AK159" t="str">
        <f>'歳出（性質別）'!W3</f>
        <v>１０(H22)</v>
      </c>
      <c r="AL159" t="str">
        <f>'歳出（性質別）'!X3</f>
        <v>１１(H23)</v>
      </c>
      <c r="AM159" t="str">
        <f>'歳出（性質別）'!Y3</f>
        <v>１２(H24)</v>
      </c>
      <c r="AN159" t="str">
        <f>'歳出（性質別）'!Z3</f>
        <v>１３(H25)</v>
      </c>
      <c r="AO159" t="str">
        <f>'歳出（性質別）'!AA3</f>
        <v>１４(H26)</v>
      </c>
      <c r="AP159" t="str">
        <f>'歳出（性質別）'!AB3</f>
        <v>１５(H27)</v>
      </c>
      <c r="AQ159" t="str">
        <f>'歳出（性質別）'!AC3</f>
        <v>１６(H28)</v>
      </c>
      <c r="AR159" t="str">
        <f>'歳出（性質別）'!AD3</f>
        <v>１７(H29)</v>
      </c>
      <c r="AS159" t="str">
        <f>'歳出（性質別）'!AE3</f>
        <v>１８(H30)</v>
      </c>
      <c r="AT159" t="str">
        <f>'歳出（性質別）'!AF3</f>
        <v>１９(R１)</v>
      </c>
    </row>
    <row r="160" spans="13:46" x14ac:dyDescent="0.2">
      <c r="P160" t="s">
        <v>163</v>
      </c>
      <c r="Q160">
        <f>'歳出（性質別）'!B19</f>
        <v>620250</v>
      </c>
      <c r="R160" s="46">
        <f>'歳出（性質別）'!D19</f>
        <v>750476</v>
      </c>
      <c r="S160" s="46">
        <f>'歳出（性質別）'!E19</f>
        <v>797589</v>
      </c>
      <c r="T160" s="46">
        <f>'歳出（性質別）'!F19</f>
        <v>591511</v>
      </c>
      <c r="U160" s="46">
        <f>'歳出（性質別）'!G19</f>
        <v>276048</v>
      </c>
      <c r="V160" s="46">
        <f>'歳出（性質別）'!H19</f>
        <v>898565</v>
      </c>
      <c r="W160" s="46">
        <f>'歳出（性質別）'!I19</f>
        <v>220724</v>
      </c>
      <c r="X160" s="46">
        <f>'歳出（性質別）'!J19</f>
        <v>93145</v>
      </c>
      <c r="Y160" s="46">
        <f>'歳出（性質別）'!K19</f>
        <v>146699</v>
      </c>
      <c r="Z160" s="46">
        <f>'歳出（性質別）'!L19</f>
        <v>300675</v>
      </c>
      <c r="AA160" s="46">
        <f>'歳出（性質別）'!M19</f>
        <v>254458</v>
      </c>
      <c r="AB160" s="46">
        <f>'歳出（性質別）'!N19</f>
        <v>470860</v>
      </c>
      <c r="AC160" s="46">
        <f>'歳出（性質別）'!O19</f>
        <v>270690</v>
      </c>
      <c r="AD160" s="46">
        <f>'歳出（性質別）'!P19</f>
        <v>306387</v>
      </c>
      <c r="AE160" s="46">
        <f>'歳出（性質別）'!Q19</f>
        <v>120181</v>
      </c>
      <c r="AF160" s="46">
        <f>'歳出（性質別）'!R19</f>
        <v>435680</v>
      </c>
      <c r="AG160" s="46">
        <f>'歳出（性質別）'!S19</f>
        <v>181503</v>
      </c>
      <c r="AH160" s="46">
        <f>'歳出（性質別）'!T19</f>
        <v>558905</v>
      </c>
      <c r="AI160" s="46">
        <f>'歳出（性質別）'!U19</f>
        <v>364424</v>
      </c>
      <c r="AJ160" s="46">
        <f>'歳出（性質別）'!V19</f>
        <v>623041</v>
      </c>
      <c r="AK160" s="46">
        <f>'歳出（性質別）'!W19</f>
        <v>716138</v>
      </c>
      <c r="AL160" s="46">
        <f>'歳出（性質別）'!X19</f>
        <v>717105</v>
      </c>
      <c r="AM160" s="46">
        <f>'歳出（性質別）'!Y19</f>
        <v>606463</v>
      </c>
      <c r="AN160" s="46">
        <f>'歳出（性質別）'!Z19</f>
        <v>762446</v>
      </c>
      <c r="AO160" s="46">
        <f>'歳出（性質別）'!AA19</f>
        <v>479855</v>
      </c>
      <c r="AP160" s="46">
        <f>'歳出（性質別）'!AB19</f>
        <v>73774</v>
      </c>
      <c r="AQ160" s="46">
        <f>'歳出（性質別）'!AC19</f>
        <v>486704</v>
      </c>
      <c r="AR160" s="46">
        <f>'歳出（性質別）'!AD19</f>
        <v>1089096</v>
      </c>
      <c r="AS160" s="46">
        <f>'歳出（性質別）'!AE19</f>
        <v>197526</v>
      </c>
      <c r="AT160" s="46">
        <f>'歳出（性質別）'!AF19</f>
        <v>256718</v>
      </c>
    </row>
    <row r="161" spans="16:46" x14ac:dyDescent="0.2">
      <c r="P161" t="s">
        <v>164</v>
      </c>
      <c r="Q161">
        <f>'歳出（性質別）'!B20</f>
        <v>1736633</v>
      </c>
      <c r="R161" s="46">
        <f>'歳出（性質別）'!D20</f>
        <v>2124102</v>
      </c>
      <c r="S161" s="46">
        <f>'歳出（性質別）'!E20</f>
        <v>1554484</v>
      </c>
      <c r="T161" s="46">
        <f>'歳出（性質別）'!F20</f>
        <v>1123843</v>
      </c>
      <c r="U161" s="46">
        <f>'歳出（性質別）'!G20</f>
        <v>1154088</v>
      </c>
      <c r="V161" s="46">
        <f>'歳出（性質別）'!H20</f>
        <v>1214281</v>
      </c>
      <c r="W161" s="46">
        <f>'歳出（性質別）'!I20</f>
        <v>1609084</v>
      </c>
      <c r="X161" s="46">
        <f>'歳出（性質別）'!J20</f>
        <v>2000164</v>
      </c>
      <c r="Y161" s="46">
        <f>'歳出（性質別）'!K20</f>
        <v>2115941</v>
      </c>
      <c r="Z161" s="46">
        <f>'歳出（性質別）'!L20</f>
        <v>2601047</v>
      </c>
      <c r="AA161" s="46">
        <f>'歳出（性質別）'!M20</f>
        <v>2035178</v>
      </c>
      <c r="AB161" s="46">
        <f>'歳出（性質別）'!N20</f>
        <v>2696463</v>
      </c>
      <c r="AC161" s="46">
        <f>'歳出（性質別）'!O20</f>
        <v>2874963</v>
      </c>
      <c r="AD161" s="46">
        <f>'歳出（性質別）'!P20</f>
        <v>2091703</v>
      </c>
      <c r="AE161" s="46">
        <f>'歳出（性質別）'!Q20</f>
        <v>2055585</v>
      </c>
      <c r="AF161" s="46">
        <f>'歳出（性質別）'!R20</f>
        <v>1382905</v>
      </c>
      <c r="AG161" s="46">
        <f>'歳出（性質別）'!S20</f>
        <v>1593303</v>
      </c>
      <c r="AH161" s="46">
        <f>'歳出（性質別）'!T20</f>
        <v>4103565</v>
      </c>
      <c r="AI161" s="46">
        <f>'歳出（性質別）'!U20</f>
        <v>1434123</v>
      </c>
      <c r="AJ161" s="46">
        <f>'歳出（性質別）'!V20</f>
        <v>1362997</v>
      </c>
      <c r="AK161" s="46">
        <f>'歳出（性質別）'!W20</f>
        <v>1018976</v>
      </c>
      <c r="AL161" s="46">
        <f>'歳出（性質別）'!X20</f>
        <v>1026003</v>
      </c>
      <c r="AM161" s="46">
        <f>'歳出（性質別）'!Y20</f>
        <v>787740</v>
      </c>
      <c r="AN161" s="46">
        <f>'歳出（性質別）'!Z20</f>
        <v>538536</v>
      </c>
      <c r="AO161" s="46">
        <f>'歳出（性質別）'!AA20</f>
        <v>655286</v>
      </c>
      <c r="AP161" s="46">
        <f>'歳出（性質別）'!AB20</f>
        <v>465602</v>
      </c>
      <c r="AQ161" s="46">
        <f>'歳出（性質別）'!AC20</f>
        <v>982056</v>
      </c>
      <c r="AR161" s="46">
        <f>'歳出（性質別）'!AD20</f>
        <v>711935</v>
      </c>
      <c r="AS161" s="46">
        <f>'歳出（性質別）'!AE20</f>
        <v>802584</v>
      </c>
      <c r="AT161" s="46">
        <f>'歳出（性質別）'!AF20</f>
        <v>990051</v>
      </c>
    </row>
    <row r="175" spans="16:46" ht="14.4" customHeight="1" x14ac:dyDescent="0.2"/>
    <row r="196" spans="13:46" x14ac:dyDescent="0.2">
      <c r="M196" t="s">
        <v>181</v>
      </c>
    </row>
    <row r="199" spans="13:46" x14ac:dyDescent="0.2">
      <c r="Q199" t="str">
        <f>財政指標!C3</f>
        <v>８９（元）</v>
      </c>
      <c r="R199" t="str">
        <f>財政指標!E3</f>
        <v>９１（H3）</v>
      </c>
      <c r="S199" t="str">
        <f>財政指標!F3</f>
        <v>９２（H4）</v>
      </c>
      <c r="T199" t="str">
        <f>財政指標!G3</f>
        <v>９３（H5）</v>
      </c>
      <c r="U199" t="str">
        <f>財政指標!H3</f>
        <v>９４（H6）</v>
      </c>
      <c r="V199" t="str">
        <f>財政指標!I3</f>
        <v>９５（H7）</v>
      </c>
      <c r="W199" t="str">
        <f>財政指標!J3</f>
        <v>９６（H8）</v>
      </c>
      <c r="X199" t="str">
        <f>財政指標!K3</f>
        <v>９７（H9）</v>
      </c>
      <c r="Y199" t="str">
        <f>財政指標!L3</f>
        <v>９８(H10)</v>
      </c>
      <c r="Z199" t="str">
        <f>財政指標!M3</f>
        <v>９９(H11)</v>
      </c>
      <c r="AA199" t="str">
        <f>財政指標!N3</f>
        <v>００(H12)</v>
      </c>
      <c r="AB199" t="str">
        <f>財政指標!O3</f>
        <v>０１(H13)</v>
      </c>
      <c r="AC199" t="str">
        <f>財政指標!P3</f>
        <v>０２(H14)</v>
      </c>
      <c r="AD199" t="str">
        <f>財政指標!Q3</f>
        <v>０３(H15)</v>
      </c>
      <c r="AE199" t="str">
        <f>財政指標!R3</f>
        <v>０４(H16)</v>
      </c>
      <c r="AF199" t="str">
        <f>財政指標!S3</f>
        <v>０５(H17)</v>
      </c>
      <c r="AG199" t="str">
        <f>財政指標!T3</f>
        <v>０６(H18)</v>
      </c>
      <c r="AH199" t="str">
        <f>財政指標!U3</f>
        <v>０７(H19)</v>
      </c>
      <c r="AI199" t="str">
        <f>財政指標!V3</f>
        <v>０８(H20)</v>
      </c>
      <c r="AJ199" t="str">
        <f>財政指標!W3</f>
        <v>０９(H21)</v>
      </c>
      <c r="AK199" t="str">
        <f>財政指標!X3</f>
        <v>１０(H22)</v>
      </c>
      <c r="AL199" t="str">
        <f>財政指標!Y3</f>
        <v>１１(H23)</v>
      </c>
      <c r="AM199" t="str">
        <f>財政指標!Z3</f>
        <v>１２(H24)</v>
      </c>
      <c r="AN199" t="str">
        <f>財政指標!AA3</f>
        <v>１３(H25)</v>
      </c>
      <c r="AO199" t="str">
        <f>財政指標!AB3</f>
        <v>１４(H26)</v>
      </c>
      <c r="AP199" t="str">
        <f>財政指標!AC3</f>
        <v>１５(H27)</v>
      </c>
      <c r="AQ199" t="str">
        <f>財政指標!AD3</f>
        <v>１６(H28)</v>
      </c>
      <c r="AR199" t="str">
        <f>財政指標!AE3</f>
        <v>１７(H29)</v>
      </c>
      <c r="AS199" t="str">
        <f>財政指標!AF3</f>
        <v>１８(H30)</v>
      </c>
      <c r="AT199" t="str">
        <f>財政指標!AG3</f>
        <v>１９(R１)</v>
      </c>
    </row>
    <row r="200" spans="13:46" x14ac:dyDescent="0.2">
      <c r="P200" t="s">
        <v>145</v>
      </c>
      <c r="Q200">
        <f>財政指標!C6</f>
        <v>6326264</v>
      </c>
      <c r="R200" s="46">
        <f>財政指標!E6</f>
        <v>7367810</v>
      </c>
      <c r="S200" s="46">
        <f>財政指標!F6</f>
        <v>7622443</v>
      </c>
      <c r="T200" s="46">
        <f>財政指標!G6</f>
        <v>7572711</v>
      </c>
      <c r="U200" s="46">
        <f>財政指標!H6</f>
        <v>7268208</v>
      </c>
      <c r="V200" s="46">
        <f>財政指標!I6</f>
        <v>7943754</v>
      </c>
      <c r="W200" s="46">
        <f>財政指標!J6</f>
        <v>7854280</v>
      </c>
      <c r="X200" s="46">
        <f>財政指標!K6</f>
        <v>7983048</v>
      </c>
      <c r="Y200" s="46">
        <f>財政指標!L6</f>
        <v>8466911</v>
      </c>
      <c r="Z200" s="46">
        <f>財政指標!M6</f>
        <v>9366480</v>
      </c>
      <c r="AA200" s="46">
        <f>財政指標!N6</f>
        <v>8696964</v>
      </c>
      <c r="AB200" s="46">
        <f>財政指標!O6</f>
        <v>9661558</v>
      </c>
      <c r="AC200" s="46">
        <f>財政指標!P6</f>
        <v>9826567</v>
      </c>
      <c r="AD200" s="46">
        <f>財政指標!Q6</f>
        <v>9435832</v>
      </c>
      <c r="AE200" s="46">
        <f>財政指標!R6</f>
        <v>10597625</v>
      </c>
      <c r="AF200" s="46">
        <f>財政指標!S6</f>
        <v>10433984</v>
      </c>
      <c r="AG200" s="46">
        <f>財政指標!T6</f>
        <v>10145188</v>
      </c>
      <c r="AH200" s="46">
        <f>財政指標!U6</f>
        <v>12735863</v>
      </c>
      <c r="AI200" s="46">
        <f>財政指標!V6</f>
        <v>9616480</v>
      </c>
      <c r="AJ200" s="46">
        <f>財政指標!W6</f>
        <v>10487096</v>
      </c>
      <c r="AK200" s="46">
        <f>財政指標!X6</f>
        <v>10036259</v>
      </c>
      <c r="AL200" s="46">
        <f>財政指標!Y6</f>
        <v>10343359</v>
      </c>
      <c r="AM200" s="46">
        <f>財政指標!Z6</f>
        <v>10107067</v>
      </c>
      <c r="AN200" s="46">
        <f>財政指標!AA6</f>
        <v>9807079</v>
      </c>
      <c r="AO200" s="46">
        <f>財政指標!AB6</f>
        <v>9975902</v>
      </c>
      <c r="AP200" s="46">
        <f>財政指標!AC6</f>
        <v>11294309</v>
      </c>
      <c r="AQ200" s="46">
        <f>財政指標!AD6</f>
        <v>10858779</v>
      </c>
      <c r="AR200" s="46">
        <f>財政指標!AE6</f>
        <v>13075308</v>
      </c>
      <c r="AS200" s="46">
        <f>財政指標!AF6</f>
        <v>10169362</v>
      </c>
      <c r="AT200" s="46">
        <f>財政指標!AG6</f>
        <v>10508456</v>
      </c>
    </row>
    <row r="201" spans="13:46" x14ac:dyDescent="0.2">
      <c r="P201" t="s">
        <v>146</v>
      </c>
      <c r="Q201">
        <f>財政指標!B31</f>
        <v>0</v>
      </c>
      <c r="R201" s="46">
        <f>財政指標!E31</f>
        <v>3757845</v>
      </c>
      <c r="S201" s="46">
        <f>財政指標!F31</f>
        <v>3794550</v>
      </c>
      <c r="T201" s="46">
        <f>財政指標!G31</f>
        <v>4217997</v>
      </c>
      <c r="U201" s="46">
        <f>財政指標!H31</f>
        <v>4256035</v>
      </c>
      <c r="V201" s="46">
        <f>財政指標!I31</f>
        <v>4586403</v>
      </c>
      <c r="W201" s="46">
        <f>財政指標!J31</f>
        <v>5007139</v>
      </c>
      <c r="X201" s="46">
        <f>財政指標!K31</f>
        <v>5351181</v>
      </c>
      <c r="Y201" s="46">
        <f>財政指標!L31</f>
        <v>5733342</v>
      </c>
      <c r="Z201" s="46">
        <f>財政指標!M31</f>
        <v>6119474</v>
      </c>
      <c r="AA201" s="46">
        <f>財政指標!N31</f>
        <v>6292750</v>
      </c>
      <c r="AB201" s="46">
        <f>財政指標!O31</f>
        <v>6899962</v>
      </c>
      <c r="AC201" s="46">
        <f>財政指標!P31</f>
        <v>8340363</v>
      </c>
      <c r="AD201" s="46">
        <f>財政指標!Q31</f>
        <v>8965535</v>
      </c>
      <c r="AE201" s="46">
        <f>財政指標!R31</f>
        <v>9292678</v>
      </c>
      <c r="AF201" s="46">
        <f>財政指標!S31</f>
        <v>9109136</v>
      </c>
      <c r="AG201" s="46">
        <f>財政指標!T31</f>
        <v>8656666</v>
      </c>
      <c r="AH201" s="46">
        <f>財政指標!U31</f>
        <v>9769519</v>
      </c>
      <c r="AI201" s="46">
        <f>財政指標!V31</f>
        <v>9700698</v>
      </c>
      <c r="AJ201" s="46">
        <f>財政指標!W31</f>
        <v>9641094</v>
      </c>
      <c r="AK201" s="46">
        <f>財政指標!X31</f>
        <v>9494978</v>
      </c>
      <c r="AL201" s="46">
        <f>財政指標!Y31</f>
        <v>9121506</v>
      </c>
      <c r="AM201" s="46">
        <f>財政指標!Z31</f>
        <v>8656900</v>
      </c>
      <c r="AN201" s="46">
        <f>財政指標!AA31</f>
        <v>8224520</v>
      </c>
      <c r="AO201" s="46">
        <f>財政指標!AB31</f>
        <v>7825791</v>
      </c>
      <c r="AP201" s="46">
        <f>財政指標!AC31</f>
        <v>7191153</v>
      </c>
      <c r="AQ201" s="46">
        <f>財政指標!AD31</f>
        <v>6997898</v>
      </c>
      <c r="AR201" s="46">
        <f>財政指標!AE31</f>
        <v>6755006</v>
      </c>
      <c r="AS201" s="46">
        <f>財政指標!AF31</f>
        <v>6182620</v>
      </c>
      <c r="AT201" s="46">
        <f>財政指標!AG31</f>
        <v>6268366</v>
      </c>
    </row>
    <row r="202" spans="13:46" x14ac:dyDescent="0.2">
      <c r="P202" s="46" t="str">
        <f>財政指標!B32</f>
        <v>うち臨時財政対策債</v>
      </c>
      <c r="Q202" s="46">
        <f>財政指標!D32</f>
        <v>0</v>
      </c>
      <c r="R202" s="46">
        <f>財政指標!E32</f>
        <v>0</v>
      </c>
      <c r="S202" s="46">
        <f>財政指標!F32</f>
        <v>0</v>
      </c>
      <c r="T202" s="46">
        <f>財政指標!G32</f>
        <v>0</v>
      </c>
      <c r="U202" s="46">
        <f>財政指標!H32</f>
        <v>0</v>
      </c>
      <c r="V202" s="46">
        <f>財政指標!I32</f>
        <v>0</v>
      </c>
      <c r="W202" s="46">
        <f>財政指標!J32</f>
        <v>0</v>
      </c>
      <c r="X202" s="46">
        <f>財政指標!K32</f>
        <v>0</v>
      </c>
      <c r="Y202" s="46">
        <f>財政指標!L32</f>
        <v>0</v>
      </c>
      <c r="Z202" s="46">
        <f>財政指標!M32</f>
        <v>0</v>
      </c>
      <c r="AA202" s="46">
        <f>財政指標!N32</f>
        <v>0</v>
      </c>
      <c r="AB202" s="46">
        <f>財政指標!O32</f>
        <v>145100</v>
      </c>
      <c r="AC202" s="46">
        <f>財政指標!P32</f>
        <v>431900</v>
      </c>
      <c r="AD202" s="46">
        <f>財政指標!Q32</f>
        <v>1058100</v>
      </c>
      <c r="AE202" s="46">
        <f>財政指標!R32</f>
        <v>1497800</v>
      </c>
      <c r="AF202" s="46">
        <f>財政指標!S32</f>
        <v>1479600</v>
      </c>
      <c r="AG202" s="46">
        <f>財政指標!T32</f>
        <v>1445456</v>
      </c>
      <c r="AH202" s="46">
        <f>財政指標!U32</f>
        <v>1378059</v>
      </c>
      <c r="AI202" s="46">
        <f>財政指標!V32</f>
        <v>1558840</v>
      </c>
      <c r="AJ202" s="46">
        <f>財政指標!W32</f>
        <v>1816485</v>
      </c>
      <c r="AK202" s="46">
        <f>財政指標!X32</f>
        <v>1823237</v>
      </c>
      <c r="AL202" s="46">
        <f>財政指標!Y32</f>
        <v>1729086</v>
      </c>
      <c r="AM202" s="46">
        <f>財政指標!Z32</f>
        <v>1623025</v>
      </c>
      <c r="AN202" s="46">
        <f>財政指標!AA32</f>
        <v>1500588</v>
      </c>
      <c r="AO202" s="46">
        <f>財政指標!AB32</f>
        <v>1513326</v>
      </c>
      <c r="AP202" s="46">
        <f>財政指標!AC32</f>
        <v>1385606</v>
      </c>
      <c r="AQ202" s="46">
        <f>財政指標!AD32</f>
        <v>1249516</v>
      </c>
      <c r="AR202" s="46">
        <f>財政指標!AE32</f>
        <v>1105051</v>
      </c>
      <c r="AS202" s="46">
        <f>財政指標!AF32</f>
        <v>959869</v>
      </c>
      <c r="AT202" s="46">
        <f>財政指標!AG32</f>
        <v>959869</v>
      </c>
    </row>
  </sheetData>
  <phoneticPr fontId="2"/>
  <pageMargins left="0.78740157480314965" right="0.78740157480314965" top="0.78740157480314965" bottom="0.73" header="0" footer="0.51181102362204722"/>
  <pageSetup paperSize="9" firstPageNumber="10" orientation="landscape" useFirstPageNumber="1" r:id="rId1"/>
  <headerFooter alignWithMargins="0">
    <oddFooter>&amp;C-&amp;P--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10</vt:i4>
      </vt:variant>
    </vt:vector>
  </HeadingPairs>
  <TitlesOfParts>
    <vt:vector size="16" baseType="lpstr">
      <vt:lpstr>財政指標</vt:lpstr>
      <vt:lpstr>歳入</vt:lpstr>
      <vt:lpstr>税</vt:lpstr>
      <vt:lpstr>歳出（性質別）</vt:lpstr>
      <vt:lpstr>歳出（目的別）</vt:lpstr>
      <vt:lpstr>グラフ</vt:lpstr>
      <vt:lpstr>グラフ!Print_Area</vt:lpstr>
      <vt:lpstr>'歳出（性質別）'!Print_Area</vt:lpstr>
      <vt:lpstr>'歳出（目的別）'!Print_Area</vt:lpstr>
      <vt:lpstr>歳入!Print_Area</vt:lpstr>
      <vt:lpstr>税!Print_Area</vt:lpstr>
      <vt:lpstr>'歳出（性質別）'!Print_Titles</vt:lpstr>
      <vt:lpstr>'歳出（目的別）'!Print_Titles</vt:lpstr>
      <vt:lpstr>歳入!Print_Titles</vt:lpstr>
      <vt:lpstr>財政指標!Print_Titles</vt:lpstr>
      <vt:lpstr>税!Print_Titles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2011-08-18T01:43:51Z</cp:lastPrinted>
  <dcterms:created xsi:type="dcterms:W3CDTF">2002-01-04T12:12:41Z</dcterms:created>
  <dcterms:modified xsi:type="dcterms:W3CDTF">2021-07-27T13:19:31Z</dcterms:modified>
</cp:coreProperties>
</file>