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6" documentId="10_ncr:8100000_{3500959E-AB69-4B42-A821-D916E2BCE09A}" xr6:coauthVersionLast="47" xr6:coauthVersionMax="47" xr10:uidLastSave="{CD78B329-CF8A-4B95-BBF1-9EF4593DA99B}"/>
  <bookViews>
    <workbookView xWindow="3996" yWindow="252" windowWidth="18636" windowHeight="11808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グラフ!$A$1:$N$234</definedName>
    <definedName name="_xlnm.Print_Area" localSheetId="3">'歳出（性質別）'!$A$1:$AF$54</definedName>
    <definedName name="_xlnm.Print_Area" localSheetId="4">'歳出（目的別）'!$A$1:$AF$48</definedName>
    <definedName name="_xlnm.Print_Area" localSheetId="1">歳入!$A$1:$AF$74</definedName>
    <definedName name="_xlnm.Print_Area" localSheetId="2">税!$A$1:$AF$51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AT198" i="9" l="1"/>
  <c r="AT197" i="9"/>
  <c r="AT196" i="9"/>
  <c r="AT195" i="9"/>
  <c r="AT158" i="9"/>
  <c r="AT157" i="9"/>
  <c r="AT126" i="9"/>
  <c r="AT125" i="9"/>
  <c r="AT124" i="9"/>
  <c r="AT123" i="9"/>
  <c r="AT122" i="9"/>
  <c r="AT121" i="9"/>
  <c r="AT120" i="9"/>
  <c r="AT119" i="9"/>
  <c r="AT118" i="9"/>
  <c r="AT87" i="9"/>
  <c r="AT86" i="9"/>
  <c r="AT85" i="9"/>
  <c r="AT84" i="9"/>
  <c r="AT83" i="9"/>
  <c r="AT82" i="9"/>
  <c r="AT81" i="9"/>
  <c r="AT80" i="9"/>
  <c r="AT45" i="9"/>
  <c r="AT44" i="9"/>
  <c r="AT43" i="9"/>
  <c r="AT42" i="9"/>
  <c r="AT7" i="9"/>
  <c r="AT6" i="9"/>
  <c r="AT5" i="9"/>
  <c r="AT4" i="9"/>
  <c r="AT3" i="9"/>
  <c r="AT2" i="9"/>
  <c r="AT1" i="9"/>
  <c r="AF46" i="3"/>
  <c r="AF41" i="3"/>
  <c r="AF40" i="3"/>
  <c r="AF35" i="3"/>
  <c r="AF19" i="3"/>
  <c r="AF45" i="3" s="1"/>
  <c r="AF3" i="3"/>
  <c r="AF32" i="3" s="1"/>
  <c r="AF25" i="5"/>
  <c r="AF24" i="5"/>
  <c r="AF23" i="5"/>
  <c r="AF51" i="5" s="1"/>
  <c r="AF3" i="5"/>
  <c r="AF32" i="5" s="1"/>
  <c r="AF45" i="2"/>
  <c r="AF44" i="2"/>
  <c r="AF38" i="2"/>
  <c r="AF36" i="2"/>
  <c r="AF22" i="2"/>
  <c r="AF49" i="2" s="1"/>
  <c r="AF3" i="2"/>
  <c r="AF32" i="2" s="1"/>
  <c r="AF46" i="1"/>
  <c r="AF37" i="1"/>
  <c r="AF36" i="1"/>
  <c r="AF35" i="1"/>
  <c r="AF34" i="1"/>
  <c r="AF33" i="1"/>
  <c r="AF69" i="1" s="1"/>
  <c r="AF3" i="1"/>
  <c r="AF40" i="1" s="1"/>
  <c r="AG33" i="4"/>
  <c r="AG27" i="4"/>
  <c r="AG15" i="4"/>
  <c r="AS198" i="9"/>
  <c r="AS197" i="9"/>
  <c r="AS196" i="9"/>
  <c r="AS195" i="9"/>
  <c r="AS158" i="9"/>
  <c r="AS157" i="9"/>
  <c r="AS126" i="9"/>
  <c r="AS125" i="9"/>
  <c r="AS124" i="9"/>
  <c r="AS123" i="9"/>
  <c r="AS122" i="9"/>
  <c r="AS121" i="9"/>
  <c r="AS120" i="9"/>
  <c r="AS119" i="9"/>
  <c r="AS118" i="9"/>
  <c r="AS87" i="9"/>
  <c r="AS86" i="9"/>
  <c r="AS85" i="9"/>
  <c r="AS84" i="9"/>
  <c r="AS83" i="9"/>
  <c r="AS82" i="9"/>
  <c r="AS81" i="9"/>
  <c r="AS80" i="9"/>
  <c r="AS45" i="9"/>
  <c r="AS44" i="9"/>
  <c r="AS43" i="9"/>
  <c r="AS42" i="9"/>
  <c r="AS7" i="9"/>
  <c r="AS6" i="9"/>
  <c r="AS5" i="9"/>
  <c r="AS4" i="9"/>
  <c r="AS3" i="9"/>
  <c r="AS2" i="9"/>
  <c r="AE3" i="3"/>
  <c r="AE32" i="3" s="1"/>
  <c r="AE19" i="3"/>
  <c r="AE43" i="3" s="1"/>
  <c r="AE3" i="5"/>
  <c r="AE32" i="5" s="1"/>
  <c r="AE25" i="5"/>
  <c r="AE24" i="5"/>
  <c r="AE23" i="5"/>
  <c r="AE49" i="5" s="1"/>
  <c r="AE3" i="2"/>
  <c r="AE32" i="2" s="1"/>
  <c r="AE22" i="2"/>
  <c r="AE3" i="1"/>
  <c r="AS1" i="9" s="1"/>
  <c r="AE52" i="1"/>
  <c r="AE37" i="1"/>
  <c r="AE36" i="1"/>
  <c r="AE35" i="1"/>
  <c r="AE34" i="1"/>
  <c r="AE33" i="1"/>
  <c r="AE69" i="1" s="1"/>
  <c r="AF33" i="4"/>
  <c r="AF27" i="4"/>
  <c r="AF15" i="4"/>
  <c r="AT79" i="9" l="1"/>
  <c r="AT156" i="9"/>
  <c r="AT41" i="9"/>
  <c r="AT117" i="9"/>
  <c r="AS156" i="9"/>
  <c r="AS41" i="9"/>
  <c r="AS117" i="9"/>
  <c r="AE40" i="1"/>
  <c r="AS79" i="9"/>
  <c r="AF47" i="3"/>
  <c r="AF34" i="3"/>
  <c r="AF36" i="3"/>
  <c r="AF42" i="3"/>
  <c r="AF43" i="3"/>
  <c r="AF38" i="3"/>
  <c r="AF44" i="3"/>
  <c r="AF37" i="3"/>
  <c r="AF33" i="3"/>
  <c r="AF39" i="3"/>
  <c r="AF41" i="5"/>
  <c r="AF34" i="5"/>
  <c r="AF40" i="5"/>
  <c r="AF46" i="5"/>
  <c r="AF35" i="5"/>
  <c r="AF47" i="5"/>
  <c r="AF36" i="5"/>
  <c r="AF42" i="5"/>
  <c r="AF48" i="5"/>
  <c r="AF37" i="5"/>
  <c r="AF43" i="5"/>
  <c r="AF49" i="5"/>
  <c r="AF38" i="5"/>
  <c r="AF44" i="5"/>
  <c r="AF50" i="5"/>
  <c r="AF33" i="5"/>
  <c r="AF39" i="5"/>
  <c r="AF45" i="5"/>
  <c r="AF39" i="2"/>
  <c r="AF47" i="2"/>
  <c r="AF33" i="2"/>
  <c r="AF40" i="2"/>
  <c r="AF48" i="2"/>
  <c r="AF34" i="2"/>
  <c r="AF41" i="2"/>
  <c r="AF35" i="2"/>
  <c r="AF42" i="2"/>
  <c r="AF50" i="2"/>
  <c r="AF46" i="2"/>
  <c r="AF37" i="2"/>
  <c r="AF43" i="2"/>
  <c r="AF52" i="1"/>
  <c r="AF58" i="1"/>
  <c r="AF64" i="1"/>
  <c r="AF41" i="1"/>
  <c r="AF47" i="1"/>
  <c r="AF53" i="1"/>
  <c r="AF59" i="1"/>
  <c r="AF65" i="1"/>
  <c r="AF71" i="1"/>
  <c r="AF42" i="1"/>
  <c r="AF48" i="1"/>
  <c r="AF54" i="1"/>
  <c r="AF60" i="1"/>
  <c r="AF66" i="1"/>
  <c r="AF72" i="1"/>
  <c r="AF43" i="1"/>
  <c r="AF49" i="1"/>
  <c r="AF55" i="1"/>
  <c r="AF61" i="1"/>
  <c r="AF67" i="1"/>
  <c r="AF73" i="1"/>
  <c r="AF44" i="1"/>
  <c r="AF50" i="1"/>
  <c r="AF56" i="1"/>
  <c r="AF62" i="1"/>
  <c r="AF68" i="1"/>
  <c r="AF74" i="1"/>
  <c r="AF45" i="1"/>
  <c r="AF51" i="1"/>
  <c r="AF57" i="1"/>
  <c r="AF63" i="1"/>
  <c r="AE38" i="3"/>
  <c r="AE44" i="3"/>
  <c r="AE33" i="3"/>
  <c r="AE39" i="3"/>
  <c r="AE45" i="3"/>
  <c r="AE34" i="3"/>
  <c r="AE40" i="3"/>
  <c r="AE46" i="3"/>
  <c r="AE35" i="3"/>
  <c r="AE41" i="3"/>
  <c r="AE47" i="3"/>
  <c r="AE36" i="3"/>
  <c r="AE42" i="3"/>
  <c r="AE37" i="3"/>
  <c r="AE40" i="5"/>
  <c r="AE47" i="5"/>
  <c r="AE33" i="5"/>
  <c r="AE41" i="5"/>
  <c r="AE51" i="5"/>
  <c r="AE39" i="5"/>
  <c r="AE38" i="5"/>
  <c r="AE46" i="5"/>
  <c r="AE50" i="5"/>
  <c r="AE34" i="5"/>
  <c r="AE44" i="5"/>
  <c r="AE35" i="5"/>
  <c r="AE45" i="5"/>
  <c r="AE36" i="5"/>
  <c r="AE42" i="5"/>
  <c r="AE48" i="5"/>
  <c r="AE37" i="5"/>
  <c r="AE43" i="5"/>
  <c r="AE50" i="2"/>
  <c r="AE44" i="2"/>
  <c r="AE38" i="2"/>
  <c r="AE49" i="2"/>
  <c r="AE43" i="2"/>
  <c r="AE37" i="2"/>
  <c r="AE41" i="2"/>
  <c r="AE46" i="2"/>
  <c r="AE40" i="2"/>
  <c r="AE34" i="2"/>
  <c r="AE45" i="2"/>
  <c r="AE39" i="2"/>
  <c r="AE48" i="2"/>
  <c r="AE42" i="2"/>
  <c r="AE36" i="2"/>
  <c r="AE47" i="2"/>
  <c r="AE35" i="2"/>
  <c r="AE33" i="2"/>
  <c r="AE71" i="1"/>
  <c r="AE53" i="1"/>
  <c r="AE74" i="1"/>
  <c r="AE58" i="1"/>
  <c r="AE41" i="1"/>
  <c r="AE59" i="1"/>
  <c r="AE46" i="1"/>
  <c r="AE64" i="1"/>
  <c r="AE47" i="1"/>
  <c r="AE65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45" i="1"/>
  <c r="AE51" i="1"/>
  <c r="AE57" i="1"/>
  <c r="AE63" i="1"/>
  <c r="AR198" i="9"/>
  <c r="AR197" i="9"/>
  <c r="AR196" i="9"/>
  <c r="AR195" i="9"/>
  <c r="AR158" i="9"/>
  <c r="AR157" i="9"/>
  <c r="AR156" i="9"/>
  <c r="AR126" i="9"/>
  <c r="AR125" i="9"/>
  <c r="AR124" i="9"/>
  <c r="AR123" i="9"/>
  <c r="AR122" i="9"/>
  <c r="AR121" i="9"/>
  <c r="AR120" i="9"/>
  <c r="AR119" i="9"/>
  <c r="AR118" i="9"/>
  <c r="AR117" i="9"/>
  <c r="AR86" i="9"/>
  <c r="AR85" i="9"/>
  <c r="AR84" i="9"/>
  <c r="AR83" i="9"/>
  <c r="AR82" i="9"/>
  <c r="AR81" i="9"/>
  <c r="AR80" i="9"/>
  <c r="AR79" i="9"/>
  <c r="AR44" i="9"/>
  <c r="AR43" i="9"/>
  <c r="AR41" i="9"/>
  <c r="AR7" i="9"/>
  <c r="AR6" i="9"/>
  <c r="AR5" i="9"/>
  <c r="AR4" i="9"/>
  <c r="AR3" i="9"/>
  <c r="AR2" i="9"/>
  <c r="AR1" i="9"/>
  <c r="AD46" i="3"/>
  <c r="AD41" i="3"/>
  <c r="AD40" i="3"/>
  <c r="AD35" i="3"/>
  <c r="AD19" i="3"/>
  <c r="AD45" i="3" s="1"/>
  <c r="AD25" i="5"/>
  <c r="AD24" i="5"/>
  <c r="AD23" i="5"/>
  <c r="AD49" i="5" s="1"/>
  <c r="AD4" i="2"/>
  <c r="AR42" i="9" s="1"/>
  <c r="AD37" i="1"/>
  <c r="AD36" i="1"/>
  <c r="AD35" i="1"/>
  <c r="AD34" i="1"/>
  <c r="AD33" i="1"/>
  <c r="AD69" i="1" s="1"/>
  <c r="AE33" i="4"/>
  <c r="AE27" i="4"/>
  <c r="AE15" i="4"/>
  <c r="AF48" i="3" l="1"/>
  <c r="AF54" i="5"/>
  <c r="AF52" i="5"/>
  <c r="AF53" i="5"/>
  <c r="AF51" i="2"/>
  <c r="AF70" i="1"/>
  <c r="AE48" i="3"/>
  <c r="AE53" i="5"/>
  <c r="AE54" i="5"/>
  <c r="AD35" i="5"/>
  <c r="AD38" i="5"/>
  <c r="AD45" i="5"/>
  <c r="AR87" i="9"/>
  <c r="AE52" i="5"/>
  <c r="AE51" i="2"/>
  <c r="AE70" i="1"/>
  <c r="AD47" i="3"/>
  <c r="AD34" i="3"/>
  <c r="AD36" i="3"/>
  <c r="AD42" i="3"/>
  <c r="AD37" i="3"/>
  <c r="AD43" i="3"/>
  <c r="AD38" i="3"/>
  <c r="AD44" i="3"/>
  <c r="AD33" i="3"/>
  <c r="AD39" i="3"/>
  <c r="AD46" i="5"/>
  <c r="AD39" i="5"/>
  <c r="AD47" i="5"/>
  <c r="AD40" i="5"/>
  <c r="AD50" i="5"/>
  <c r="AD33" i="5"/>
  <c r="AD41" i="5"/>
  <c r="AD51" i="5"/>
  <c r="AD34" i="5"/>
  <c r="AD44" i="5"/>
  <c r="AD36" i="5"/>
  <c r="AD42" i="5"/>
  <c r="AD48" i="5"/>
  <c r="AD37" i="5"/>
  <c r="AD43" i="5"/>
  <c r="AD22" i="2"/>
  <c r="AD74" i="1"/>
  <c r="AD41" i="1"/>
  <c r="AD58" i="1"/>
  <c r="AD71" i="1"/>
  <c r="AD59" i="1"/>
  <c r="AD46" i="1"/>
  <c r="AD64" i="1"/>
  <c r="AD47" i="1"/>
  <c r="AD65" i="1"/>
  <c r="AD52" i="1"/>
  <c r="AD53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45" i="1"/>
  <c r="AD51" i="1"/>
  <c r="AD57" i="1"/>
  <c r="AD63" i="1"/>
  <c r="AD33" i="2" l="1"/>
  <c r="AR45" i="9"/>
  <c r="AD48" i="3"/>
  <c r="AD53" i="5"/>
  <c r="AD54" i="5"/>
  <c r="AD52" i="5"/>
  <c r="AD45" i="2"/>
  <c r="AD39" i="2"/>
  <c r="AD50" i="2"/>
  <c r="AD44" i="2"/>
  <c r="AD38" i="2"/>
  <c r="AD48" i="2"/>
  <c r="AD42" i="2"/>
  <c r="AD36" i="2"/>
  <c r="AD47" i="2"/>
  <c r="AD41" i="2"/>
  <c r="AD35" i="2"/>
  <c r="AD46" i="2"/>
  <c r="AD40" i="2"/>
  <c r="AD34" i="2"/>
  <c r="AD49" i="2"/>
  <c r="AD43" i="2"/>
  <c r="AD37" i="2"/>
  <c r="AD70" i="1"/>
  <c r="AD51" i="2" l="1"/>
  <c r="M197" i="9"/>
  <c r="M158" i="9"/>
  <c r="M119" i="9"/>
  <c r="AQ198" i="9"/>
  <c r="AP198" i="9"/>
  <c r="AO198" i="9"/>
  <c r="AN198" i="9"/>
  <c r="AM198" i="9"/>
  <c r="AL198" i="9"/>
  <c r="AK198" i="9"/>
  <c r="AJ198" i="9"/>
  <c r="AI198" i="9"/>
  <c r="AH198" i="9"/>
  <c r="AG198" i="9"/>
  <c r="AF198" i="9"/>
  <c r="AE198" i="9"/>
  <c r="AD198" i="9"/>
  <c r="AC198" i="9"/>
  <c r="AB198" i="9"/>
  <c r="AA198" i="9"/>
  <c r="Z198" i="9"/>
  <c r="Y198" i="9"/>
  <c r="X198" i="9"/>
  <c r="W198" i="9"/>
  <c r="V198" i="9"/>
  <c r="U198" i="9"/>
  <c r="T198" i="9"/>
  <c r="P198" i="9"/>
  <c r="S198" i="9"/>
  <c r="R198" i="9"/>
  <c r="Q198" i="9"/>
  <c r="AQ197" i="9"/>
  <c r="AQ196" i="9"/>
  <c r="AQ195" i="9"/>
  <c r="AQ158" i="9"/>
  <c r="AQ157" i="9"/>
  <c r="AQ156" i="9"/>
  <c r="AQ125" i="9"/>
  <c r="AQ124" i="9"/>
  <c r="AQ123" i="9"/>
  <c r="AQ122" i="9"/>
  <c r="AQ121" i="9"/>
  <c r="AQ120" i="9"/>
  <c r="AQ119" i="9"/>
  <c r="AQ118" i="9"/>
  <c r="AQ117" i="9"/>
  <c r="AQ86" i="9"/>
  <c r="AQ85" i="9"/>
  <c r="AQ84" i="9"/>
  <c r="AQ83" i="9"/>
  <c r="AQ82" i="9"/>
  <c r="AQ81" i="9"/>
  <c r="AQ80" i="9"/>
  <c r="AQ79" i="9"/>
  <c r="AQ44" i="9"/>
  <c r="AQ43" i="9"/>
  <c r="AQ41" i="9"/>
  <c r="AQ6" i="9"/>
  <c r="AQ5" i="9"/>
  <c r="AQ4" i="9"/>
  <c r="AQ3" i="9"/>
  <c r="AQ2" i="9"/>
  <c r="AQ1" i="9"/>
  <c r="AC19" i="3" l="1"/>
  <c r="AC25" i="5"/>
  <c r="AC24" i="5"/>
  <c r="AC23" i="5"/>
  <c r="AC4" i="2"/>
  <c r="AQ42" i="9" s="1"/>
  <c r="AC37" i="1"/>
  <c r="AC36" i="1"/>
  <c r="AC35" i="1"/>
  <c r="AC34" i="1"/>
  <c r="AC33" i="1"/>
  <c r="AD33" i="4"/>
  <c r="AD27" i="4"/>
  <c r="AD15" i="4"/>
  <c r="AC46" i="3" l="1"/>
  <c r="AQ126" i="9"/>
  <c r="AC33" i="3"/>
  <c r="AC37" i="3"/>
  <c r="AC68" i="1"/>
  <c r="AQ7" i="9"/>
  <c r="AC50" i="5"/>
  <c r="AQ87" i="9"/>
  <c r="AC41" i="3"/>
  <c r="AC45" i="3"/>
  <c r="AC35" i="3"/>
  <c r="AC39" i="3"/>
  <c r="AC43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48" i="2" s="1"/>
  <c r="AC36" i="2"/>
  <c r="AC40" i="2"/>
  <c r="AC46" i="2"/>
  <c r="AC39" i="2"/>
  <c r="AC41" i="2"/>
  <c r="AC45" i="2"/>
  <c r="AC72" i="1"/>
  <c r="AC74" i="1"/>
  <c r="AC43" i="1"/>
  <c r="AC47" i="1"/>
  <c r="AC51" i="1"/>
  <c r="AC55" i="1"/>
  <c r="AC59" i="1"/>
  <c r="AC63" i="1"/>
  <c r="AC67" i="1"/>
  <c r="AC71" i="1"/>
  <c r="AC73" i="1"/>
  <c r="AC41" i="1"/>
  <c r="AC45" i="1"/>
  <c r="AC49" i="1"/>
  <c r="AC53" i="1"/>
  <c r="AC57" i="1"/>
  <c r="AC61" i="1"/>
  <c r="AC65" i="1"/>
  <c r="AC69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50" i="2" l="1"/>
  <c r="AC37" i="2"/>
  <c r="AC47" i="2"/>
  <c r="AC49" i="2"/>
  <c r="AQ45" i="9"/>
  <c r="AC43" i="2"/>
  <c r="AC35" i="2"/>
  <c r="AC44" i="2"/>
  <c r="AC48" i="3"/>
  <c r="AC54" i="5"/>
  <c r="AC52" i="5"/>
  <c r="AC53" i="5"/>
  <c r="AC42" i="2"/>
  <c r="AC38" i="2"/>
  <c r="AC34" i="2"/>
  <c r="AC33" i="2"/>
  <c r="AC70" i="1"/>
  <c r="AC51" i="2" l="1"/>
  <c r="AP197" i="9" l="1"/>
  <c r="AO197" i="9"/>
  <c r="AN197" i="9"/>
  <c r="AM197" i="9"/>
  <c r="AP196" i="9"/>
  <c r="AO196" i="9"/>
  <c r="AN196" i="9"/>
  <c r="AM196" i="9"/>
  <c r="AP195" i="9"/>
  <c r="AO195" i="9"/>
  <c r="AN195" i="9"/>
  <c r="AM195" i="9"/>
  <c r="AP158" i="9"/>
  <c r="AO158" i="9"/>
  <c r="AN158" i="9"/>
  <c r="AM158" i="9"/>
  <c r="AP157" i="9"/>
  <c r="AO157" i="9"/>
  <c r="AN157" i="9"/>
  <c r="AM157" i="9"/>
  <c r="AP156" i="9"/>
  <c r="AO156" i="9"/>
  <c r="AN156" i="9"/>
  <c r="AM15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119" i="9"/>
  <c r="AO119" i="9"/>
  <c r="AN119" i="9"/>
  <c r="AM119" i="9"/>
  <c r="AP118" i="9"/>
  <c r="AO118" i="9"/>
  <c r="AN118" i="9"/>
  <c r="AM118" i="9"/>
  <c r="AP117" i="9"/>
  <c r="AO117" i="9"/>
  <c r="AN117" i="9"/>
  <c r="AM11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80" i="9"/>
  <c r="AO80" i="9"/>
  <c r="AN80" i="9"/>
  <c r="AM80" i="9"/>
  <c r="AP79" i="9"/>
  <c r="AO79" i="9"/>
  <c r="AN79" i="9"/>
  <c r="AM79" i="9"/>
  <c r="AP44" i="9"/>
  <c r="AO44" i="9"/>
  <c r="AN44" i="9"/>
  <c r="AM44" i="9"/>
  <c r="AP43" i="9"/>
  <c r="AO43" i="9"/>
  <c r="AN43" i="9"/>
  <c r="AM43" i="9"/>
  <c r="AP41" i="9"/>
  <c r="AO41" i="9"/>
  <c r="AN41" i="9"/>
  <c r="AM41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4" i="2"/>
  <c r="AP42" i="9" s="1"/>
  <c r="AA4" i="2"/>
  <c r="AO42" i="9" s="1"/>
  <c r="Z4" i="2"/>
  <c r="AN42" i="9" s="1"/>
  <c r="Y4" i="2"/>
  <c r="AM42" i="9" s="1"/>
  <c r="AB19" i="3" l="1"/>
  <c r="AA19" i="3"/>
  <c r="Z19" i="3"/>
  <c r="Y19" i="3"/>
  <c r="AB25" i="5"/>
  <c r="AA25" i="5"/>
  <c r="Z25" i="5"/>
  <c r="Y25" i="5"/>
  <c r="AB24" i="5"/>
  <c r="AA24" i="5"/>
  <c r="Z24" i="5"/>
  <c r="Y24" i="5"/>
  <c r="AB23" i="5"/>
  <c r="AA23" i="5"/>
  <c r="Z23" i="5"/>
  <c r="Y23" i="5"/>
  <c r="AB22" i="2"/>
  <c r="AA22" i="2"/>
  <c r="Z22" i="2"/>
  <c r="Y22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A33" i="1"/>
  <c r="Z33" i="1"/>
  <c r="Y33" i="1"/>
  <c r="AC33" i="4"/>
  <c r="AB33" i="4"/>
  <c r="AA33" i="4"/>
  <c r="Z33" i="4"/>
  <c r="AC27" i="4"/>
  <c r="AB27" i="4"/>
  <c r="AA27" i="4"/>
  <c r="Z27" i="4"/>
  <c r="AC15" i="4"/>
  <c r="AB15" i="4"/>
  <c r="AA15" i="4"/>
  <c r="Z15" i="4"/>
  <c r="X33" i="1"/>
  <c r="X52" i="1" s="1"/>
  <c r="AL197" i="9"/>
  <c r="AK197" i="9"/>
  <c r="AL196" i="9"/>
  <c r="AK196" i="9"/>
  <c r="AL195" i="9"/>
  <c r="AK195" i="9"/>
  <c r="AL158" i="9"/>
  <c r="AK158" i="9"/>
  <c r="AL157" i="9"/>
  <c r="AK157" i="9"/>
  <c r="AL156" i="9"/>
  <c r="AK15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119" i="9"/>
  <c r="AK119" i="9"/>
  <c r="AL118" i="9"/>
  <c r="AK118" i="9"/>
  <c r="AL117" i="9"/>
  <c r="AK11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80" i="9"/>
  <c r="AK80" i="9"/>
  <c r="AL79" i="9"/>
  <c r="AK79" i="9"/>
  <c r="AL44" i="9"/>
  <c r="AK44" i="9"/>
  <c r="AL43" i="9"/>
  <c r="AK43" i="9"/>
  <c r="AL42" i="9"/>
  <c r="AK42" i="9"/>
  <c r="AL41" i="9"/>
  <c r="AK41" i="9"/>
  <c r="AL6" i="9"/>
  <c r="AK6" i="9"/>
  <c r="AL5" i="9"/>
  <c r="AK5" i="9"/>
  <c r="AL4" i="9"/>
  <c r="AK4" i="9"/>
  <c r="AL3" i="9"/>
  <c r="AK3" i="9"/>
  <c r="AL2" i="9"/>
  <c r="AK2" i="9"/>
  <c r="AL1" i="9"/>
  <c r="AK1" i="9"/>
  <c r="X19" i="3"/>
  <c r="W19" i="3"/>
  <c r="W41" i="3" s="1"/>
  <c r="W46" i="3"/>
  <c r="X25" i="5"/>
  <c r="W25" i="5"/>
  <c r="X24" i="5"/>
  <c r="W24" i="5"/>
  <c r="X23" i="5"/>
  <c r="W23" i="5"/>
  <c r="AK87" i="9" s="1"/>
  <c r="X22" i="2"/>
  <c r="AL45" i="9" s="1"/>
  <c r="W22" i="2"/>
  <c r="W50" i="2" s="1"/>
  <c r="X37" i="1"/>
  <c r="W37" i="1"/>
  <c r="X36" i="1"/>
  <c r="W36" i="1"/>
  <c r="X35" i="1"/>
  <c r="W35" i="1"/>
  <c r="X34" i="1"/>
  <c r="X71" i="1" s="1"/>
  <c r="W34" i="1"/>
  <c r="W33" i="1"/>
  <c r="Y33" i="4"/>
  <c r="Y27" i="4"/>
  <c r="Y15" i="4"/>
  <c r="X33" i="4"/>
  <c r="X27" i="4"/>
  <c r="X15" i="4"/>
  <c r="AJ197" i="9"/>
  <c r="AJ196" i="9"/>
  <c r="AJ195" i="9"/>
  <c r="AJ158" i="9"/>
  <c r="AJ157" i="9"/>
  <c r="AJ156" i="9"/>
  <c r="AJ125" i="9"/>
  <c r="AJ124" i="9"/>
  <c r="AJ123" i="9"/>
  <c r="AJ122" i="9"/>
  <c r="AJ121" i="9"/>
  <c r="AJ120" i="9"/>
  <c r="AJ119" i="9"/>
  <c r="AJ118" i="9"/>
  <c r="AJ117" i="9"/>
  <c r="AJ86" i="9"/>
  <c r="AJ85" i="9"/>
  <c r="AJ84" i="9"/>
  <c r="AJ83" i="9"/>
  <c r="AJ82" i="9"/>
  <c r="AJ81" i="9"/>
  <c r="AJ80" i="9"/>
  <c r="AJ79" i="9"/>
  <c r="AJ44" i="9"/>
  <c r="AJ43" i="9"/>
  <c r="AJ42" i="9"/>
  <c r="AJ41" i="9"/>
  <c r="AJ6" i="9"/>
  <c r="AJ5" i="9"/>
  <c r="AJ4" i="9"/>
  <c r="AJ3" i="9"/>
  <c r="AJ2" i="9"/>
  <c r="AJ1" i="9"/>
  <c r="V19" i="3"/>
  <c r="V36" i="3" s="1"/>
  <c r="V25" i="5"/>
  <c r="V24" i="5"/>
  <c r="V23" i="5"/>
  <c r="V48" i="5" s="1"/>
  <c r="V17" i="2"/>
  <c r="V22" i="2" s="1"/>
  <c r="V50" i="2" s="1"/>
  <c r="V37" i="1"/>
  <c r="V36" i="1"/>
  <c r="V35" i="1"/>
  <c r="V34" i="1"/>
  <c r="V33" i="1"/>
  <c r="W33" i="4"/>
  <c r="W27" i="4"/>
  <c r="W15" i="4"/>
  <c r="AI197" i="9"/>
  <c r="AI196" i="9"/>
  <c r="AI195" i="9"/>
  <c r="AI158" i="9"/>
  <c r="AI157" i="9"/>
  <c r="AI156" i="9"/>
  <c r="AI125" i="9"/>
  <c r="AI124" i="9"/>
  <c r="AI123" i="9"/>
  <c r="AI122" i="9"/>
  <c r="AI121" i="9"/>
  <c r="AI120" i="9"/>
  <c r="AI119" i="9"/>
  <c r="AI118" i="9"/>
  <c r="AI117" i="9"/>
  <c r="AI86" i="9"/>
  <c r="AI85" i="9"/>
  <c r="AI84" i="9"/>
  <c r="AI83" i="9"/>
  <c r="AI82" i="9"/>
  <c r="AI81" i="9"/>
  <c r="AI80" i="9"/>
  <c r="AI79" i="9"/>
  <c r="AI44" i="9"/>
  <c r="AI43" i="9"/>
  <c r="AI41" i="9"/>
  <c r="AI6" i="9"/>
  <c r="AI5" i="9"/>
  <c r="AI4" i="9"/>
  <c r="AI3" i="9"/>
  <c r="AI2" i="9"/>
  <c r="AI1" i="9"/>
  <c r="U19" i="3"/>
  <c r="U23" i="5"/>
  <c r="AI87" i="9" s="1"/>
  <c r="U47" i="5"/>
  <c r="U34" i="5"/>
  <c r="U39" i="5"/>
  <c r="U25" i="5"/>
  <c r="U24" i="5"/>
  <c r="U4" i="2"/>
  <c r="AI42" i="9" s="1"/>
  <c r="U17" i="2"/>
  <c r="U37" i="1"/>
  <c r="U33" i="1"/>
  <c r="U44" i="1" s="1"/>
  <c r="U36" i="1"/>
  <c r="U35" i="1"/>
  <c r="U72" i="1" s="1"/>
  <c r="U34" i="1"/>
  <c r="U62" i="1"/>
  <c r="V33" i="4"/>
  <c r="V27" i="4"/>
  <c r="V15" i="4"/>
  <c r="AH197" i="9"/>
  <c r="AH196" i="9"/>
  <c r="AH195" i="9"/>
  <c r="AH158" i="9"/>
  <c r="AH157" i="9"/>
  <c r="AH156" i="9"/>
  <c r="AH125" i="9"/>
  <c r="AH124" i="9"/>
  <c r="AH123" i="9"/>
  <c r="AH122" i="9"/>
  <c r="AH121" i="9"/>
  <c r="AH120" i="9"/>
  <c r="AH119" i="9"/>
  <c r="AH118" i="9"/>
  <c r="AH117" i="9"/>
  <c r="AH86" i="9"/>
  <c r="AH85" i="9"/>
  <c r="AH84" i="9"/>
  <c r="AH83" i="9"/>
  <c r="AH82" i="9"/>
  <c r="AH81" i="9"/>
  <c r="AH80" i="9"/>
  <c r="AH79" i="9"/>
  <c r="AH44" i="9"/>
  <c r="AH43" i="9"/>
  <c r="AH41" i="9"/>
  <c r="AH6" i="9"/>
  <c r="AH5" i="9"/>
  <c r="AH4" i="9"/>
  <c r="AH3" i="9"/>
  <c r="AH2" i="9"/>
  <c r="AH1" i="9"/>
  <c r="T19" i="3"/>
  <c r="T47" i="3" s="1"/>
  <c r="T39" i="3"/>
  <c r="T23" i="5"/>
  <c r="T47" i="5" s="1"/>
  <c r="T33" i="5"/>
  <c r="T39" i="5"/>
  <c r="T48" i="5"/>
  <c r="T25" i="5"/>
  <c r="T24" i="5"/>
  <c r="T4" i="2"/>
  <c r="AH42" i="9" s="1"/>
  <c r="T17" i="2"/>
  <c r="T37" i="1"/>
  <c r="T33" i="1"/>
  <c r="T36" i="1"/>
  <c r="T35" i="1"/>
  <c r="T72" i="1" s="1"/>
  <c r="T34" i="1"/>
  <c r="T71" i="1" s="1"/>
  <c r="T66" i="1"/>
  <c r="U33" i="4"/>
  <c r="U27" i="4"/>
  <c r="U15" i="4"/>
  <c r="AG197" i="9"/>
  <c r="AG196" i="9"/>
  <c r="AG195" i="9"/>
  <c r="AG158" i="9"/>
  <c r="AG157" i="9"/>
  <c r="AG156" i="9"/>
  <c r="AG125" i="9"/>
  <c r="AG124" i="9"/>
  <c r="AG123" i="9"/>
  <c r="AG122" i="9"/>
  <c r="AG121" i="9"/>
  <c r="AG120" i="9"/>
  <c r="AG119" i="9"/>
  <c r="AG118" i="9"/>
  <c r="AG117" i="9"/>
  <c r="AG86" i="9"/>
  <c r="AG85" i="9"/>
  <c r="AG84" i="9"/>
  <c r="AG83" i="9"/>
  <c r="AG82" i="9"/>
  <c r="AG81" i="9"/>
  <c r="AG80" i="9"/>
  <c r="AG79" i="9"/>
  <c r="AG44" i="9"/>
  <c r="AG43" i="9"/>
  <c r="AG41" i="9"/>
  <c r="AG6" i="9"/>
  <c r="AG5" i="9"/>
  <c r="AG4" i="9"/>
  <c r="AG3" i="9"/>
  <c r="AG2" i="9"/>
  <c r="AG1" i="9"/>
  <c r="S19" i="3"/>
  <c r="S4" i="2"/>
  <c r="AG42" i="9" s="1"/>
  <c r="S17" i="2"/>
  <c r="S23" i="5"/>
  <c r="S51" i="5" s="1"/>
  <c r="S25" i="5"/>
  <c r="S24" i="5"/>
  <c r="S37" i="1"/>
  <c r="S74" i="1" s="1"/>
  <c r="S33" i="1"/>
  <c r="S44" i="1" s="1"/>
  <c r="S42" i="1"/>
  <c r="S36" i="1"/>
  <c r="S35" i="1"/>
  <c r="S72" i="1" s="1"/>
  <c r="S34" i="1"/>
  <c r="S71" i="1" s="1"/>
  <c r="S43" i="1"/>
  <c r="S48" i="1"/>
  <c r="S53" i="1"/>
  <c r="S60" i="1"/>
  <c r="S65" i="1"/>
  <c r="S68" i="1"/>
  <c r="T33" i="4"/>
  <c r="T27" i="4"/>
  <c r="T15" i="4"/>
  <c r="AF1" i="9"/>
  <c r="AF2" i="9"/>
  <c r="AF3" i="9"/>
  <c r="AF4" i="9"/>
  <c r="AF5" i="9"/>
  <c r="AF6" i="9"/>
  <c r="R33" i="1"/>
  <c r="AF7" i="9"/>
  <c r="AF41" i="9"/>
  <c r="R4" i="2"/>
  <c r="AF42" i="9" s="1"/>
  <c r="AF43" i="9"/>
  <c r="AF44" i="9"/>
  <c r="R17" i="2"/>
  <c r="AF79" i="9"/>
  <c r="AF80" i="9"/>
  <c r="AF81" i="9"/>
  <c r="AF82" i="9"/>
  <c r="AF83" i="9"/>
  <c r="AF84" i="9"/>
  <c r="AF85" i="9"/>
  <c r="AF86" i="9"/>
  <c r="R23" i="5"/>
  <c r="AF117" i="9"/>
  <c r="AF118" i="9"/>
  <c r="AF119" i="9"/>
  <c r="AF120" i="9"/>
  <c r="AF121" i="9"/>
  <c r="AF122" i="9"/>
  <c r="AF123" i="9"/>
  <c r="AF124" i="9"/>
  <c r="AF125" i="9"/>
  <c r="R19" i="3"/>
  <c r="R40" i="3" s="1"/>
  <c r="AF156" i="9"/>
  <c r="AF157" i="9"/>
  <c r="AF158" i="9"/>
  <c r="AF195" i="9"/>
  <c r="AF196" i="9"/>
  <c r="AF197" i="9"/>
  <c r="R25" i="5"/>
  <c r="R24" i="5"/>
  <c r="R37" i="1"/>
  <c r="R74" i="1" s="1"/>
  <c r="R36" i="1"/>
  <c r="R73" i="1" s="1"/>
  <c r="R35" i="1"/>
  <c r="R72" i="1" s="1"/>
  <c r="R34" i="1"/>
  <c r="R71" i="1" s="1"/>
  <c r="R41" i="1"/>
  <c r="R45" i="1"/>
  <c r="R46" i="1"/>
  <c r="R49" i="1"/>
  <c r="R53" i="1"/>
  <c r="R54" i="1"/>
  <c r="R58" i="1"/>
  <c r="R62" i="1"/>
  <c r="R63" i="1"/>
  <c r="R66" i="1"/>
  <c r="R68" i="1"/>
  <c r="S33" i="4"/>
  <c r="S27" i="4"/>
  <c r="S15" i="4"/>
  <c r="S14" i="4"/>
  <c r="M80" i="9"/>
  <c r="M41" i="9"/>
  <c r="M1" i="9"/>
  <c r="AE1" i="9"/>
  <c r="AE2" i="9"/>
  <c r="AE3" i="9"/>
  <c r="AE4" i="9"/>
  <c r="AE5" i="9"/>
  <c r="AE6" i="9"/>
  <c r="AE41" i="9"/>
  <c r="AE43" i="9"/>
  <c r="AE44" i="9"/>
  <c r="Q17" i="2"/>
  <c r="AE79" i="9"/>
  <c r="AE80" i="9"/>
  <c r="AE81" i="9"/>
  <c r="AE82" i="9"/>
  <c r="AE83" i="9"/>
  <c r="AE84" i="9"/>
  <c r="AE85" i="9"/>
  <c r="AE86" i="9"/>
  <c r="AE117" i="9"/>
  <c r="AE118" i="9"/>
  <c r="AE119" i="9"/>
  <c r="AE120" i="9"/>
  <c r="AE121" i="9"/>
  <c r="AE122" i="9"/>
  <c r="AE123" i="9"/>
  <c r="AE124" i="9"/>
  <c r="AE125" i="9"/>
  <c r="AE156" i="9"/>
  <c r="AE157" i="9"/>
  <c r="AE158" i="9"/>
  <c r="AE195" i="9"/>
  <c r="AE196" i="9"/>
  <c r="AE197" i="9"/>
  <c r="AD156" i="9"/>
  <c r="AD157" i="9"/>
  <c r="AD158" i="9"/>
  <c r="AD195" i="9"/>
  <c r="AD196" i="9"/>
  <c r="AD197" i="9"/>
  <c r="AD1" i="9"/>
  <c r="AD2" i="9"/>
  <c r="AD3" i="9"/>
  <c r="AD4" i="9"/>
  <c r="AD5" i="9"/>
  <c r="AD6" i="9"/>
  <c r="AD41" i="9"/>
  <c r="AD43" i="9"/>
  <c r="AD44" i="9"/>
  <c r="AD79" i="9"/>
  <c r="AD80" i="9"/>
  <c r="AD81" i="9"/>
  <c r="AD82" i="9"/>
  <c r="AD83" i="9"/>
  <c r="AD84" i="9"/>
  <c r="AD85" i="9"/>
  <c r="AD86" i="9"/>
  <c r="AD117" i="9"/>
  <c r="AD118" i="9"/>
  <c r="AD119" i="9"/>
  <c r="AD120" i="9"/>
  <c r="AD121" i="9"/>
  <c r="AD122" i="9"/>
  <c r="AD123" i="9"/>
  <c r="AD124" i="9"/>
  <c r="AD125" i="9"/>
  <c r="AC156" i="9"/>
  <c r="AC157" i="9"/>
  <c r="AC158" i="9"/>
  <c r="AC195" i="9"/>
  <c r="AC196" i="9"/>
  <c r="AC197" i="9"/>
  <c r="AC1" i="9"/>
  <c r="AC2" i="9"/>
  <c r="AC3" i="9"/>
  <c r="AC4" i="9"/>
  <c r="AC5" i="9"/>
  <c r="AC6" i="9"/>
  <c r="AC41" i="9"/>
  <c r="AC43" i="9"/>
  <c r="AC44" i="9"/>
  <c r="AC79" i="9"/>
  <c r="AC80" i="9"/>
  <c r="AC81" i="9"/>
  <c r="AC82" i="9"/>
  <c r="AC83" i="9"/>
  <c r="AC84" i="9"/>
  <c r="AC85" i="9"/>
  <c r="AC86" i="9"/>
  <c r="AC117" i="9"/>
  <c r="AC118" i="9"/>
  <c r="AC119" i="9"/>
  <c r="AC120" i="9"/>
  <c r="AC121" i="9"/>
  <c r="AC122" i="9"/>
  <c r="AC123" i="9"/>
  <c r="AC124" i="9"/>
  <c r="AC125" i="9"/>
  <c r="AB156" i="9"/>
  <c r="AB157" i="9"/>
  <c r="AB158" i="9"/>
  <c r="AB195" i="9"/>
  <c r="AB196" i="9"/>
  <c r="AB197" i="9"/>
  <c r="AA197" i="9"/>
  <c r="AA196" i="9"/>
  <c r="AA195" i="9"/>
  <c r="AA158" i="9"/>
  <c r="AA157" i="9"/>
  <c r="AA156" i="9"/>
  <c r="AB125" i="9"/>
  <c r="AB124" i="9"/>
  <c r="AB123" i="9"/>
  <c r="AB122" i="9"/>
  <c r="AB121" i="9"/>
  <c r="AB120" i="9"/>
  <c r="AB119" i="9"/>
  <c r="AB118" i="9"/>
  <c r="AB117" i="9"/>
  <c r="AB86" i="9"/>
  <c r="AB85" i="9"/>
  <c r="AB84" i="9"/>
  <c r="AB83" i="9"/>
  <c r="AB82" i="9"/>
  <c r="AB81" i="9"/>
  <c r="AB80" i="9"/>
  <c r="AB79" i="9"/>
  <c r="AB44" i="9"/>
  <c r="AB43" i="9"/>
  <c r="AB41" i="9"/>
  <c r="AB6" i="9"/>
  <c r="AB5" i="9"/>
  <c r="AB4" i="9"/>
  <c r="AB3" i="9"/>
  <c r="AB2" i="9"/>
  <c r="AB1" i="9"/>
  <c r="R5" i="9"/>
  <c r="S5" i="9"/>
  <c r="T5" i="9"/>
  <c r="U5" i="9"/>
  <c r="V5" i="9"/>
  <c r="W5" i="9"/>
  <c r="X5" i="9"/>
  <c r="Y5" i="9"/>
  <c r="Z5" i="9"/>
  <c r="AA5" i="9"/>
  <c r="R125" i="9"/>
  <c r="S125" i="9"/>
  <c r="T125" i="9"/>
  <c r="U125" i="9"/>
  <c r="V125" i="9"/>
  <c r="W125" i="9"/>
  <c r="X125" i="9"/>
  <c r="Y125" i="9"/>
  <c r="Z125" i="9"/>
  <c r="AA125" i="9"/>
  <c r="R124" i="9"/>
  <c r="S124" i="9"/>
  <c r="T124" i="9"/>
  <c r="U124" i="9"/>
  <c r="V124" i="9"/>
  <c r="W124" i="9"/>
  <c r="X124" i="9"/>
  <c r="Y124" i="9"/>
  <c r="Z124" i="9"/>
  <c r="AA124" i="9"/>
  <c r="R121" i="9"/>
  <c r="S121" i="9"/>
  <c r="T121" i="9"/>
  <c r="U121" i="9"/>
  <c r="V121" i="9"/>
  <c r="W121" i="9"/>
  <c r="X121" i="9"/>
  <c r="Y121" i="9"/>
  <c r="Z121" i="9"/>
  <c r="AA121" i="9"/>
  <c r="R122" i="9"/>
  <c r="S122" i="9"/>
  <c r="T122" i="9"/>
  <c r="U122" i="9"/>
  <c r="V122" i="9"/>
  <c r="W122" i="9"/>
  <c r="X122" i="9"/>
  <c r="Y122" i="9"/>
  <c r="Z122" i="9"/>
  <c r="AA122" i="9"/>
  <c r="R123" i="9"/>
  <c r="S123" i="9"/>
  <c r="T123" i="9"/>
  <c r="U123" i="9"/>
  <c r="V123" i="9"/>
  <c r="W123" i="9"/>
  <c r="X123" i="9"/>
  <c r="Y123" i="9"/>
  <c r="Z123" i="9"/>
  <c r="AA123" i="9"/>
  <c r="R120" i="9"/>
  <c r="S120" i="9"/>
  <c r="T120" i="9"/>
  <c r="U120" i="9"/>
  <c r="V120" i="9"/>
  <c r="W120" i="9"/>
  <c r="X120" i="9"/>
  <c r="Y120" i="9"/>
  <c r="Z120" i="9"/>
  <c r="AA120" i="9"/>
  <c r="R119" i="9"/>
  <c r="S119" i="9"/>
  <c r="T119" i="9"/>
  <c r="U119" i="9"/>
  <c r="V119" i="9"/>
  <c r="W119" i="9"/>
  <c r="X119" i="9"/>
  <c r="Y119" i="9"/>
  <c r="Z119" i="9"/>
  <c r="AA119" i="9"/>
  <c r="R118" i="9"/>
  <c r="S118" i="9"/>
  <c r="T118" i="9"/>
  <c r="U118" i="9"/>
  <c r="V118" i="9"/>
  <c r="W118" i="9"/>
  <c r="X118" i="9"/>
  <c r="Y118" i="9"/>
  <c r="Z118" i="9"/>
  <c r="AA118" i="9"/>
  <c r="R117" i="9"/>
  <c r="S117" i="9"/>
  <c r="T117" i="9"/>
  <c r="U117" i="9"/>
  <c r="V117" i="9"/>
  <c r="W117" i="9"/>
  <c r="X117" i="9"/>
  <c r="Y117" i="9"/>
  <c r="Z117" i="9"/>
  <c r="AA11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2" i="9"/>
  <c r="S82" i="9"/>
  <c r="T82" i="9"/>
  <c r="U82" i="9"/>
  <c r="V82" i="9"/>
  <c r="W82" i="9"/>
  <c r="X82" i="9"/>
  <c r="Y82" i="9"/>
  <c r="Z82" i="9"/>
  <c r="AA82" i="9"/>
  <c r="R81" i="9"/>
  <c r="S81" i="9"/>
  <c r="T81" i="9"/>
  <c r="U81" i="9"/>
  <c r="V81" i="9"/>
  <c r="W81" i="9"/>
  <c r="X81" i="9"/>
  <c r="Y81" i="9"/>
  <c r="Z81" i="9"/>
  <c r="AA81" i="9"/>
  <c r="R79" i="9"/>
  <c r="S79" i="9"/>
  <c r="T79" i="9"/>
  <c r="U79" i="9"/>
  <c r="V79" i="9"/>
  <c r="W79" i="9"/>
  <c r="X79" i="9"/>
  <c r="Y79" i="9"/>
  <c r="Z79" i="9"/>
  <c r="AA79" i="9"/>
  <c r="R80" i="9"/>
  <c r="S80" i="9"/>
  <c r="T80" i="9"/>
  <c r="U80" i="9"/>
  <c r="V80" i="9"/>
  <c r="W80" i="9"/>
  <c r="X80" i="9"/>
  <c r="Y80" i="9"/>
  <c r="Z80" i="9"/>
  <c r="AA80" i="9"/>
  <c r="R44" i="9"/>
  <c r="S44" i="9"/>
  <c r="T44" i="9"/>
  <c r="U44" i="9"/>
  <c r="V44" i="9"/>
  <c r="W44" i="9"/>
  <c r="X44" i="9"/>
  <c r="Y44" i="9"/>
  <c r="Z44" i="9"/>
  <c r="AA44" i="9"/>
  <c r="R43" i="9"/>
  <c r="S43" i="9"/>
  <c r="T43" i="9"/>
  <c r="U43" i="9"/>
  <c r="V43" i="9"/>
  <c r="W43" i="9"/>
  <c r="X43" i="9"/>
  <c r="Y43" i="9"/>
  <c r="Z43" i="9"/>
  <c r="AA43" i="9"/>
  <c r="R41" i="9"/>
  <c r="S41" i="9"/>
  <c r="T41" i="9"/>
  <c r="U41" i="9"/>
  <c r="V41" i="9"/>
  <c r="W41" i="9"/>
  <c r="X41" i="9"/>
  <c r="Y41" i="9"/>
  <c r="Z41" i="9"/>
  <c r="AA41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56" i="9"/>
  <c r="Q156" i="9"/>
  <c r="R156" i="9"/>
  <c r="S156" i="9"/>
  <c r="T156" i="9"/>
  <c r="U156" i="9"/>
  <c r="V156" i="9"/>
  <c r="W156" i="9"/>
  <c r="X156" i="9"/>
  <c r="Y156" i="9"/>
  <c r="Z156" i="9"/>
  <c r="Q157" i="9"/>
  <c r="R157" i="9"/>
  <c r="S157" i="9"/>
  <c r="T157" i="9"/>
  <c r="U157" i="9"/>
  <c r="V157" i="9"/>
  <c r="W157" i="9"/>
  <c r="X157" i="9"/>
  <c r="Y157" i="9"/>
  <c r="Z157" i="9"/>
  <c r="Q158" i="9"/>
  <c r="R158" i="9"/>
  <c r="S158" i="9"/>
  <c r="T158" i="9"/>
  <c r="U158" i="9"/>
  <c r="V158" i="9"/>
  <c r="W158" i="9"/>
  <c r="X158" i="9"/>
  <c r="Y158" i="9"/>
  <c r="Z158" i="9"/>
  <c r="P117" i="9"/>
  <c r="Q117" i="9"/>
  <c r="Q118" i="9"/>
  <c r="Q119" i="9"/>
  <c r="Q120" i="9"/>
  <c r="Q121" i="9"/>
  <c r="Q122" i="9"/>
  <c r="Q123" i="9"/>
  <c r="Q124" i="9"/>
  <c r="Q125" i="9"/>
  <c r="P79" i="9"/>
  <c r="Q79" i="9"/>
  <c r="Q80" i="9"/>
  <c r="Q81" i="9"/>
  <c r="Q82" i="9"/>
  <c r="Q83" i="9"/>
  <c r="Q84" i="9"/>
  <c r="Q85" i="9"/>
  <c r="Q86" i="9"/>
  <c r="R197" i="9"/>
  <c r="S197" i="9"/>
  <c r="T197" i="9"/>
  <c r="U197" i="9"/>
  <c r="V197" i="9"/>
  <c r="W197" i="9"/>
  <c r="X197" i="9"/>
  <c r="Y197" i="9"/>
  <c r="Z197" i="9"/>
  <c r="Q197" i="9"/>
  <c r="Q195" i="9"/>
  <c r="R195" i="9"/>
  <c r="S195" i="9"/>
  <c r="T195" i="9"/>
  <c r="U195" i="9"/>
  <c r="V195" i="9"/>
  <c r="W195" i="9"/>
  <c r="X195" i="9"/>
  <c r="Y195" i="9"/>
  <c r="Z195" i="9"/>
  <c r="Q196" i="9"/>
  <c r="R196" i="9"/>
  <c r="S196" i="9"/>
  <c r="T196" i="9"/>
  <c r="U196" i="9"/>
  <c r="V196" i="9"/>
  <c r="W196" i="9"/>
  <c r="X196" i="9"/>
  <c r="Y196" i="9"/>
  <c r="Z196" i="9"/>
  <c r="Q41" i="9"/>
  <c r="Q43" i="9"/>
  <c r="Q44" i="9"/>
  <c r="Q1" i="9"/>
  <c r="Q2" i="9"/>
  <c r="Q4" i="9"/>
  <c r="Q5" i="9"/>
  <c r="Q6" i="9"/>
  <c r="P7" i="9"/>
  <c r="Q23" i="5"/>
  <c r="Q48" i="5" s="1"/>
  <c r="Q25" i="5"/>
  <c r="Q24" i="5"/>
  <c r="D23" i="5"/>
  <c r="E23" i="5"/>
  <c r="E49" i="5" s="1"/>
  <c r="F23" i="5"/>
  <c r="F45" i="5" s="1"/>
  <c r="G23" i="5"/>
  <c r="G49" i="5" s="1"/>
  <c r="H23" i="5"/>
  <c r="I23" i="5"/>
  <c r="I33" i="5" s="1"/>
  <c r="J23" i="5"/>
  <c r="K23" i="5"/>
  <c r="K39" i="5" s="1"/>
  <c r="L23" i="5"/>
  <c r="Z87" i="9" s="1"/>
  <c r="B23" i="5"/>
  <c r="B38" i="5" s="1"/>
  <c r="M23" i="5"/>
  <c r="M37" i="5"/>
  <c r="N23" i="5"/>
  <c r="AB87" i="9"/>
  <c r="O23" i="5"/>
  <c r="O47" i="5" s="1"/>
  <c r="P23" i="5"/>
  <c r="P37" i="5" s="1"/>
  <c r="P25" i="5"/>
  <c r="P24" i="5"/>
  <c r="O24" i="5"/>
  <c r="O25" i="5"/>
  <c r="N24" i="5"/>
  <c r="N25" i="5"/>
  <c r="N34" i="5"/>
  <c r="N35" i="5"/>
  <c r="N36" i="5"/>
  <c r="N38" i="5"/>
  <c r="N39" i="5"/>
  <c r="N40" i="5"/>
  <c r="N41" i="5"/>
  <c r="N42" i="5"/>
  <c r="N43" i="5"/>
  <c r="N44" i="5"/>
  <c r="N45" i="5"/>
  <c r="N46" i="5"/>
  <c r="N47" i="5"/>
  <c r="N54" i="5" s="1"/>
  <c r="N48" i="5"/>
  <c r="N49" i="5"/>
  <c r="N50" i="5"/>
  <c r="N51" i="5"/>
  <c r="M24" i="5"/>
  <c r="D24" i="5"/>
  <c r="M25" i="5"/>
  <c r="D25" i="5"/>
  <c r="M44" i="5"/>
  <c r="L25" i="5"/>
  <c r="C25" i="5"/>
  <c r="L24" i="5"/>
  <c r="C24" i="5"/>
  <c r="C23" i="5"/>
  <c r="D49" i="5"/>
  <c r="D48" i="5"/>
  <c r="H46" i="5"/>
  <c r="L45" i="5"/>
  <c r="C44" i="5"/>
  <c r="L40" i="5"/>
  <c r="C36" i="5"/>
  <c r="L35" i="5"/>
  <c r="B36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19" i="3"/>
  <c r="Q40" i="3" s="1"/>
  <c r="D19" i="3"/>
  <c r="D40" i="3"/>
  <c r="E19" i="3"/>
  <c r="E34" i="3" s="1"/>
  <c r="F19" i="3"/>
  <c r="G19" i="3"/>
  <c r="G37" i="3" s="1"/>
  <c r="H19" i="3"/>
  <c r="H46" i="3" s="1"/>
  <c r="I19" i="3"/>
  <c r="J19" i="3"/>
  <c r="J36" i="3" s="1"/>
  <c r="K19" i="3"/>
  <c r="K39" i="3" s="1"/>
  <c r="L19" i="3"/>
  <c r="L46" i="3" s="1"/>
  <c r="B19" i="3"/>
  <c r="Q126" i="9" s="1"/>
  <c r="M19" i="3"/>
  <c r="N19" i="3"/>
  <c r="O19" i="3"/>
  <c r="O34" i="3" s="1"/>
  <c r="P19" i="3"/>
  <c r="P40" i="3" s="1"/>
  <c r="N34" i="3"/>
  <c r="N37" i="3"/>
  <c r="C19" i="3"/>
  <c r="G45" i="3"/>
  <c r="G44" i="3"/>
  <c r="E44" i="3"/>
  <c r="G41" i="3"/>
  <c r="G40" i="3"/>
  <c r="G39" i="3"/>
  <c r="I36" i="3"/>
  <c r="H36" i="3"/>
  <c r="B47" i="3"/>
  <c r="B44" i="3"/>
  <c r="B36" i="3"/>
  <c r="B35" i="3"/>
  <c r="Q34" i="1"/>
  <c r="Q33" i="1"/>
  <c r="Q37" i="1"/>
  <c r="Q36" i="1"/>
  <c r="Q73" i="1" s="1"/>
  <c r="Q35" i="1"/>
  <c r="P33" i="1"/>
  <c r="P67" i="1" s="1"/>
  <c r="D33" i="1"/>
  <c r="D47" i="1" s="1"/>
  <c r="E33" i="1"/>
  <c r="F33" i="1"/>
  <c r="F50" i="1" s="1"/>
  <c r="G33" i="1"/>
  <c r="G48" i="1" s="1"/>
  <c r="H33" i="1"/>
  <c r="H59" i="1" s="1"/>
  <c r="I33" i="1"/>
  <c r="I43" i="1" s="1"/>
  <c r="J33" i="1"/>
  <c r="J65" i="1" s="1"/>
  <c r="K33" i="1"/>
  <c r="K43" i="1"/>
  <c r="L33" i="1"/>
  <c r="B33" i="1"/>
  <c r="B49" i="1" s="1"/>
  <c r="M33" i="1"/>
  <c r="M65" i="1" s="1"/>
  <c r="N33" i="1"/>
  <c r="N43" i="1" s="1"/>
  <c r="O33" i="1"/>
  <c r="P37" i="1"/>
  <c r="P36" i="1"/>
  <c r="P35" i="1"/>
  <c r="P34" i="1"/>
  <c r="P71" i="1" s="1"/>
  <c r="O34" i="1"/>
  <c r="O35" i="1"/>
  <c r="O36" i="1"/>
  <c r="O37" i="1"/>
  <c r="N34" i="1"/>
  <c r="N35" i="1"/>
  <c r="N36" i="1"/>
  <c r="N37" i="1"/>
  <c r="M37" i="1"/>
  <c r="M36" i="1"/>
  <c r="M35" i="1"/>
  <c r="M34" i="1"/>
  <c r="M71" i="1" s="1"/>
  <c r="D34" i="1"/>
  <c r="D35" i="1"/>
  <c r="D36" i="1"/>
  <c r="D37" i="1"/>
  <c r="L37" i="1"/>
  <c r="L74" i="1" s="1"/>
  <c r="C37" i="1"/>
  <c r="L36" i="1"/>
  <c r="C36" i="1"/>
  <c r="L35" i="1"/>
  <c r="C35" i="1"/>
  <c r="L34" i="1"/>
  <c r="C34" i="1"/>
  <c r="C33" i="1"/>
  <c r="C64" i="1" s="1"/>
  <c r="K37" i="1"/>
  <c r="K74" i="1" s="1"/>
  <c r="J37" i="1"/>
  <c r="I37" i="1"/>
  <c r="H37" i="1"/>
  <c r="G37" i="1"/>
  <c r="G74" i="1" s="1"/>
  <c r="F37" i="1"/>
  <c r="F74" i="1" s="1"/>
  <c r="E37" i="1"/>
  <c r="E74" i="1" s="1"/>
  <c r="K36" i="1"/>
  <c r="J36" i="1"/>
  <c r="I36" i="1"/>
  <c r="H36" i="1"/>
  <c r="G36" i="1"/>
  <c r="F36" i="1"/>
  <c r="F73" i="1" s="1"/>
  <c r="E36" i="1"/>
  <c r="E73" i="1" s="1"/>
  <c r="K35" i="1"/>
  <c r="J35" i="1"/>
  <c r="J72" i="1"/>
  <c r="I35" i="1"/>
  <c r="H35" i="1"/>
  <c r="G35" i="1"/>
  <c r="G72" i="1" s="1"/>
  <c r="F35" i="1"/>
  <c r="E35" i="1"/>
  <c r="K34" i="1"/>
  <c r="K71" i="1" s="1"/>
  <c r="J34" i="1"/>
  <c r="J71" i="1" s="1"/>
  <c r="I34" i="1"/>
  <c r="H34" i="1"/>
  <c r="G34" i="1"/>
  <c r="G71" i="1" s="1"/>
  <c r="F34" i="1"/>
  <c r="F71" i="1" s="1"/>
  <c r="E34" i="1"/>
  <c r="E71" i="1" s="1"/>
  <c r="L46" i="1"/>
  <c r="L48" i="1"/>
  <c r="L54" i="1"/>
  <c r="L57" i="1"/>
  <c r="L59" i="1"/>
  <c r="L65" i="1"/>
  <c r="L67" i="1"/>
  <c r="H54" i="1"/>
  <c r="G50" i="1"/>
  <c r="G54" i="1"/>
  <c r="G59" i="1"/>
  <c r="G65" i="1"/>
  <c r="F46" i="1"/>
  <c r="F59" i="1"/>
  <c r="F63" i="1"/>
  <c r="F67" i="1"/>
  <c r="E42" i="1"/>
  <c r="E43" i="1"/>
  <c r="E46" i="1"/>
  <c r="E48" i="1"/>
  <c r="E49" i="1"/>
  <c r="E50" i="1"/>
  <c r="E52" i="1"/>
  <c r="E53" i="1"/>
  <c r="E54" i="1"/>
  <c r="E57" i="1"/>
  <c r="E58" i="1"/>
  <c r="E59" i="1"/>
  <c r="E61" i="1"/>
  <c r="E62" i="1"/>
  <c r="E63" i="1"/>
  <c r="E65" i="1"/>
  <c r="E66" i="1"/>
  <c r="E67" i="1"/>
  <c r="B41" i="1"/>
  <c r="B43" i="1"/>
  <c r="B47" i="1"/>
  <c r="B56" i="1"/>
  <c r="B58" i="1"/>
  <c r="B60" i="1"/>
  <c r="B37" i="1"/>
  <c r="B74" i="1" s="1"/>
  <c r="B36" i="1"/>
  <c r="B35" i="1"/>
  <c r="B72" i="1" s="1"/>
  <c r="B34" i="1"/>
  <c r="R33" i="4"/>
  <c r="R27" i="4"/>
  <c r="R15" i="4"/>
  <c r="R14" i="4"/>
  <c r="Q33" i="4"/>
  <c r="Q27" i="4"/>
  <c r="Q15" i="4"/>
  <c r="Q14" i="4"/>
  <c r="P14" i="4"/>
  <c r="P15" i="4"/>
  <c r="P27" i="4"/>
  <c r="P33" i="4"/>
  <c r="O7" i="4"/>
  <c r="O9" i="4" s="1"/>
  <c r="O15" i="4" s="1"/>
  <c r="O14" i="4"/>
  <c r="O27" i="4"/>
  <c r="O33" i="4"/>
  <c r="N33" i="4"/>
  <c r="N27" i="4"/>
  <c r="N7" i="4"/>
  <c r="N9" i="4" s="1"/>
  <c r="N15" i="4" s="1"/>
  <c r="N14" i="4"/>
  <c r="K7" i="4"/>
  <c r="K9" i="4" s="1"/>
  <c r="L7" i="4"/>
  <c r="L9" i="4" s="1"/>
  <c r="H33" i="4"/>
  <c r="J7" i="4"/>
  <c r="J9" i="4" s="1"/>
  <c r="J15" i="4" s="1"/>
  <c r="I7" i="4"/>
  <c r="I9" i="4" s="1"/>
  <c r="I15" i="4" s="1"/>
  <c r="H7" i="4"/>
  <c r="H9" i="4" s="1"/>
  <c r="G7" i="4"/>
  <c r="G9" i="4" s="1"/>
  <c r="G15" i="4" s="1"/>
  <c r="F7" i="4"/>
  <c r="F9" i="4" s="1"/>
  <c r="F15" i="4" s="1"/>
  <c r="E7" i="4"/>
  <c r="E9" i="4" s="1"/>
  <c r="D7" i="4"/>
  <c r="D9" i="4" s="1"/>
  <c r="C7" i="4"/>
  <c r="C9" i="4" s="1"/>
  <c r="C15" i="4" s="1"/>
  <c r="M7" i="4"/>
  <c r="M9" i="4" s="1"/>
  <c r="K33" i="4"/>
  <c r="J33" i="4"/>
  <c r="I33" i="4"/>
  <c r="G33" i="4"/>
  <c r="F33" i="4"/>
  <c r="E33" i="4"/>
  <c r="D33" i="4"/>
  <c r="C33" i="4"/>
  <c r="M33" i="4"/>
  <c r="K27" i="4"/>
  <c r="J27" i="4"/>
  <c r="I27" i="4"/>
  <c r="H27" i="4"/>
  <c r="G27" i="4"/>
  <c r="F27" i="4"/>
  <c r="E27" i="4"/>
  <c r="D27" i="4"/>
  <c r="C27" i="4"/>
  <c r="M27" i="4"/>
  <c r="C14" i="4"/>
  <c r="L33" i="4"/>
  <c r="L27" i="4"/>
  <c r="Q4" i="2"/>
  <c r="D4" i="2"/>
  <c r="R42" i="9" s="1"/>
  <c r="D17" i="2"/>
  <c r="E4" i="2"/>
  <c r="S42" i="9" s="1"/>
  <c r="E17" i="2"/>
  <c r="F4" i="2"/>
  <c r="F17" i="2"/>
  <c r="G4" i="2"/>
  <c r="G17" i="2"/>
  <c r="H4" i="2"/>
  <c r="V42" i="9" s="1"/>
  <c r="H17" i="2"/>
  <c r="I4" i="2"/>
  <c r="I17" i="2"/>
  <c r="J4" i="2"/>
  <c r="X42" i="9" s="1"/>
  <c r="J17" i="2"/>
  <c r="K4" i="2"/>
  <c r="K17" i="2"/>
  <c r="L4" i="2"/>
  <c r="L17" i="2"/>
  <c r="L22" i="2" s="1"/>
  <c r="B4" i="2"/>
  <c r="Q42" i="9" s="1"/>
  <c r="B17" i="2"/>
  <c r="M4" i="2"/>
  <c r="M17" i="2"/>
  <c r="N4" i="2"/>
  <c r="AB42" i="9" s="1"/>
  <c r="N17" i="2"/>
  <c r="O4" i="2"/>
  <c r="O17" i="2"/>
  <c r="P4" i="2"/>
  <c r="AD42" i="9" s="1"/>
  <c r="P17" i="2"/>
  <c r="C4" i="2"/>
  <c r="C17" i="2"/>
  <c r="C22" i="2" s="1"/>
  <c r="C45" i="2" s="1"/>
  <c r="V41" i="5"/>
  <c r="V49" i="5"/>
  <c r="V34" i="5"/>
  <c r="V50" i="5"/>
  <c r="V44" i="2"/>
  <c r="V47" i="2"/>
  <c r="V35" i="2"/>
  <c r="V42" i="2"/>
  <c r="V33" i="2"/>
  <c r="V44" i="1"/>
  <c r="V61" i="1"/>
  <c r="V47" i="1"/>
  <c r="V64" i="1"/>
  <c r="V49" i="1"/>
  <c r="V66" i="1"/>
  <c r="V50" i="1"/>
  <c r="T42" i="9"/>
  <c r="M54" i="1"/>
  <c r="J67" i="1"/>
  <c r="J56" i="1"/>
  <c r="J48" i="1"/>
  <c r="F72" i="1"/>
  <c r="F48" i="1"/>
  <c r="F57" i="1"/>
  <c r="F65" i="1"/>
  <c r="F49" i="1"/>
  <c r="F58" i="1"/>
  <c r="F66" i="1"/>
  <c r="Q69" i="1"/>
  <c r="Q60" i="1"/>
  <c r="Q58" i="1"/>
  <c r="P51" i="5"/>
  <c r="P42" i="5"/>
  <c r="B34" i="5"/>
  <c r="B33" i="5"/>
  <c r="B45" i="5"/>
  <c r="B41" i="5"/>
  <c r="B48" i="5"/>
  <c r="I47" i="5"/>
  <c r="I45" i="5"/>
  <c r="I50" i="5"/>
  <c r="I40" i="5"/>
  <c r="S87" i="9"/>
  <c r="E47" i="5"/>
  <c r="E43" i="5"/>
  <c r="E41" i="5"/>
  <c r="E35" i="5"/>
  <c r="E50" i="5"/>
  <c r="E48" i="5"/>
  <c r="E42" i="5"/>
  <c r="E38" i="5"/>
  <c r="E36" i="5"/>
  <c r="AA42" i="9"/>
  <c r="S38" i="3"/>
  <c r="P46" i="3"/>
  <c r="B45" i="3"/>
  <c r="B46" i="3"/>
  <c r="B42" i="3"/>
  <c r="B38" i="3"/>
  <c r="I43" i="3"/>
  <c r="I41" i="3"/>
  <c r="I33" i="3"/>
  <c r="S126" i="9"/>
  <c r="E37" i="3"/>
  <c r="T51" i="5"/>
  <c r="T35" i="5"/>
  <c r="T38" i="5"/>
  <c r="T42" i="5"/>
  <c r="T46" i="5"/>
  <c r="AH87" i="9"/>
  <c r="T50" i="5"/>
  <c r="T34" i="5"/>
  <c r="T37" i="5"/>
  <c r="T41" i="5"/>
  <c r="T45" i="5"/>
  <c r="G67" i="1"/>
  <c r="G63" i="1"/>
  <c r="G58" i="1"/>
  <c r="G52" i="1"/>
  <c r="K58" i="1"/>
  <c r="H40" i="3"/>
  <c r="Q22" i="2"/>
  <c r="Q49" i="2" s="1"/>
  <c r="R67" i="1"/>
  <c r="R59" i="1"/>
  <c r="R50" i="1"/>
  <c r="R42" i="1"/>
  <c r="N54" i="1"/>
  <c r="N63" i="1"/>
  <c r="K73" i="1"/>
  <c r="K51" i="1"/>
  <c r="K64" i="1"/>
  <c r="K59" i="1"/>
  <c r="K67" i="1"/>
  <c r="G73" i="1"/>
  <c r="G41" i="1"/>
  <c r="G47" i="1"/>
  <c r="G51" i="1"/>
  <c r="G56" i="1"/>
  <c r="G60" i="1"/>
  <c r="G46" i="1"/>
  <c r="P41" i="1"/>
  <c r="L47" i="3"/>
  <c r="L45" i="3"/>
  <c r="L43" i="3"/>
  <c r="L41" i="3"/>
  <c r="L39" i="3"/>
  <c r="L37" i="3"/>
  <c r="L35" i="3"/>
  <c r="L33" i="3"/>
  <c r="H45" i="3"/>
  <c r="H43" i="3"/>
  <c r="H41" i="3"/>
  <c r="H33" i="3"/>
  <c r="D47" i="3"/>
  <c r="D45" i="3"/>
  <c r="D37" i="3"/>
  <c r="D33" i="3"/>
  <c r="M38" i="5"/>
  <c r="M50" i="5"/>
  <c r="J49" i="5"/>
  <c r="F49" i="5"/>
  <c r="R43" i="3"/>
  <c r="R44" i="1"/>
  <c r="R48" i="1"/>
  <c r="R52" i="1"/>
  <c r="R57" i="1"/>
  <c r="R61" i="1"/>
  <c r="R65" i="1"/>
  <c r="R69" i="1"/>
  <c r="R43" i="1"/>
  <c r="R47" i="1"/>
  <c r="R51" i="1"/>
  <c r="R56" i="1"/>
  <c r="R70" i="1" s="1"/>
  <c r="R60" i="1"/>
  <c r="R64" i="1"/>
  <c r="S41" i="5"/>
  <c r="T44" i="1"/>
  <c r="T52" i="1"/>
  <c r="T61" i="1"/>
  <c r="T69" i="1"/>
  <c r="T47" i="1"/>
  <c r="T56" i="1"/>
  <c r="T64" i="1"/>
  <c r="U46" i="3"/>
  <c r="U41" i="3"/>
  <c r="AA87" i="9"/>
  <c r="AE87" i="9"/>
  <c r="N37" i="5"/>
  <c r="N33" i="5"/>
  <c r="Q40" i="5"/>
  <c r="Q33" i="5"/>
  <c r="S59" i="1"/>
  <c r="S54" i="1"/>
  <c r="U63" i="1"/>
  <c r="U46" i="1"/>
  <c r="U49" i="5"/>
  <c r="U44" i="5"/>
  <c r="U40" i="5"/>
  <c r="U33" i="5"/>
  <c r="W35" i="3"/>
  <c r="W39" i="3"/>
  <c r="W43" i="3"/>
  <c r="W47" i="3"/>
  <c r="W34" i="3"/>
  <c r="W36" i="3"/>
  <c r="W38" i="3"/>
  <c r="W40" i="3"/>
  <c r="W42" i="3"/>
  <c r="W44" i="3"/>
  <c r="W35" i="5"/>
  <c r="W39" i="5"/>
  <c r="W43" i="5"/>
  <c r="W47" i="5"/>
  <c r="W51" i="5"/>
  <c r="W34" i="5"/>
  <c r="W38" i="5"/>
  <c r="W42" i="5"/>
  <c r="W46" i="5"/>
  <c r="X42" i="5"/>
  <c r="W34" i="2"/>
  <c r="W42" i="2"/>
  <c r="W48" i="2"/>
  <c r="X38" i="2"/>
  <c r="X46" i="2"/>
  <c r="W39" i="2"/>
  <c r="W43" i="2"/>
  <c r="W47" i="2"/>
  <c r="X35" i="2"/>
  <c r="X43" i="2"/>
  <c r="W50" i="1"/>
  <c r="W54" i="1"/>
  <c r="W43" i="1"/>
  <c r="W45" i="1"/>
  <c r="W60" i="1"/>
  <c r="W62" i="1"/>
  <c r="W52" i="1"/>
  <c r="W57" i="1"/>
  <c r="K57" i="1"/>
  <c r="K72" i="1"/>
  <c r="AC7" i="9"/>
  <c r="O48" i="1"/>
  <c r="O57" i="1"/>
  <c r="O65" i="1"/>
  <c r="O74" i="1"/>
  <c r="O50" i="1"/>
  <c r="O59" i="1"/>
  <c r="O67" i="1"/>
  <c r="O41" i="1"/>
  <c r="O60" i="1"/>
  <c r="O73" i="1"/>
  <c r="O56" i="1"/>
  <c r="M45" i="3"/>
  <c r="M39" i="3"/>
  <c r="M47" i="3"/>
  <c r="K42" i="3"/>
  <c r="K36" i="3"/>
  <c r="Q48" i="2"/>
  <c r="P47" i="1"/>
  <c r="K63" i="1"/>
  <c r="K46" i="1"/>
  <c r="K47" i="1"/>
  <c r="K66" i="1"/>
  <c r="M22" i="2"/>
  <c r="M44" i="2" s="1"/>
  <c r="D15" i="4"/>
  <c r="O43" i="1"/>
  <c r="M42" i="3"/>
  <c r="T45" i="1"/>
  <c r="T67" i="1"/>
  <c r="T50" i="1"/>
  <c r="T59" i="1"/>
  <c r="T68" i="1"/>
  <c r="T46" i="1"/>
  <c r="Z42" i="9"/>
  <c r="K49" i="1"/>
  <c r="K48" i="1"/>
  <c r="K61" i="1"/>
  <c r="K42" i="1"/>
  <c r="K53" i="1"/>
  <c r="K65" i="1"/>
  <c r="K52" i="1"/>
  <c r="K62" i="1"/>
  <c r="K41" i="1"/>
  <c r="K60" i="1"/>
  <c r="K50" i="1"/>
  <c r="H53" i="1"/>
  <c r="H58" i="1"/>
  <c r="H62" i="1"/>
  <c r="H51" i="1"/>
  <c r="H56" i="1"/>
  <c r="H60" i="1"/>
  <c r="H65" i="1"/>
  <c r="H42" i="1"/>
  <c r="H52" i="1"/>
  <c r="O35" i="3"/>
  <c r="F41" i="3"/>
  <c r="F39" i="3"/>
  <c r="F37" i="3"/>
  <c r="F36" i="3"/>
  <c r="T126" i="9"/>
  <c r="F45" i="3"/>
  <c r="F44" i="3"/>
  <c r="F40" i="3"/>
  <c r="F33" i="3"/>
  <c r="F47" i="3"/>
  <c r="F43" i="3"/>
  <c r="F38" i="3"/>
  <c r="F34" i="3"/>
  <c r="F46" i="3"/>
  <c r="F42" i="3"/>
  <c r="F35" i="3"/>
  <c r="U35" i="3"/>
  <c r="U39" i="3"/>
  <c r="U36" i="3"/>
  <c r="Y7" i="9"/>
  <c r="U45" i="3"/>
  <c r="U34" i="3"/>
  <c r="K54" i="1"/>
  <c r="K56" i="1"/>
  <c r="J10" i="4"/>
  <c r="J14" i="4" s="1"/>
  <c r="O53" i="1"/>
  <c r="Q43" i="1"/>
  <c r="Q53" i="1"/>
  <c r="Q50" i="1"/>
  <c r="Q59" i="1"/>
  <c r="AE7" i="9"/>
  <c r="Q63" i="1"/>
  <c r="Q48" i="1"/>
  <c r="Q41" i="1"/>
  <c r="Q46" i="1"/>
  <c r="L73" i="1"/>
  <c r="N73" i="1"/>
  <c r="U7" i="9"/>
  <c r="G49" i="1"/>
  <c r="G57" i="1"/>
  <c r="G64" i="1"/>
  <c r="G43" i="1"/>
  <c r="G42" i="1"/>
  <c r="G53" i="1"/>
  <c r="G61" i="1"/>
  <c r="G66" i="1"/>
  <c r="D48" i="1"/>
  <c r="D52" i="1"/>
  <c r="R7" i="9"/>
  <c r="P40" i="5"/>
  <c r="P33" i="5"/>
  <c r="D33" i="5"/>
  <c r="D43" i="5"/>
  <c r="D35" i="5"/>
  <c r="D47" i="5"/>
  <c r="D46" i="5"/>
  <c r="D38" i="5"/>
  <c r="AB7" i="9"/>
  <c r="Z7" i="9"/>
  <c r="L71" i="1"/>
  <c r="L43" i="1"/>
  <c r="L49" i="1"/>
  <c r="L53" i="1"/>
  <c r="L58" i="1"/>
  <c r="L62" i="1"/>
  <c r="L66" i="1"/>
  <c r="L41" i="1"/>
  <c r="L47" i="1"/>
  <c r="L51" i="1"/>
  <c r="L56" i="1"/>
  <c r="L60" i="1"/>
  <c r="L64" i="1"/>
  <c r="Q51" i="5"/>
  <c r="Q37" i="5"/>
  <c r="Q42" i="5"/>
  <c r="Q39" i="5"/>
  <c r="Q45" i="5"/>
  <c r="Q50" i="5"/>
  <c r="J42" i="3"/>
  <c r="C40" i="3"/>
  <c r="T73" i="1"/>
  <c r="P43" i="3"/>
  <c r="G43" i="3"/>
  <c r="G42" i="3"/>
  <c r="G38" i="3"/>
  <c r="U126" i="9"/>
  <c r="G47" i="3"/>
  <c r="G46" i="3"/>
  <c r="G35" i="3"/>
  <c r="G34" i="3"/>
  <c r="G39" i="5"/>
  <c r="G35" i="5"/>
  <c r="U56" i="1"/>
  <c r="U46" i="5"/>
  <c r="U41" i="5"/>
  <c r="U36" i="5"/>
  <c r="U50" i="5"/>
  <c r="AA45" i="9"/>
  <c r="M43" i="2"/>
  <c r="X49" i="5"/>
  <c r="X38" i="5"/>
  <c r="X48" i="5"/>
  <c r="X40" i="5"/>
  <c r="X44" i="5"/>
  <c r="X36" i="5"/>
  <c r="X41" i="2"/>
  <c r="X36" i="2"/>
  <c r="X47" i="2"/>
  <c r="X39" i="2"/>
  <c r="X48" i="2"/>
  <c r="X42" i="2"/>
  <c r="X34" i="2"/>
  <c r="X33" i="2"/>
  <c r="X44" i="2"/>
  <c r="X45" i="2"/>
  <c r="X37" i="2"/>
  <c r="X50" i="2"/>
  <c r="X40" i="2"/>
  <c r="X49" i="2"/>
  <c r="U47" i="1"/>
  <c r="U73" i="1"/>
  <c r="U61" i="1"/>
  <c r="U50" i="1"/>
  <c r="U67" i="1"/>
  <c r="U60" i="1"/>
  <c r="U45" i="1"/>
  <c r="U66" i="1"/>
  <c r="U54" i="1"/>
  <c r="S46" i="1"/>
  <c r="S63" i="1"/>
  <c r="AI7" i="9"/>
  <c r="S69" i="1"/>
  <c r="S62" i="1"/>
  <c r="S57" i="1"/>
  <c r="S51" i="1"/>
  <c r="S45" i="1"/>
  <c r="S73" i="1"/>
  <c r="U65" i="1"/>
  <c r="U58" i="1"/>
  <c r="U51" i="1"/>
  <c r="U43" i="1"/>
  <c r="U42" i="1"/>
  <c r="U69" i="1"/>
  <c r="U52" i="1"/>
  <c r="U49" i="1"/>
  <c r="U59" i="1"/>
  <c r="S50" i="1"/>
  <c r="S67" i="1"/>
  <c r="AG7" i="9"/>
  <c r="S66" i="1"/>
  <c r="S61" i="1"/>
  <c r="S56" i="1"/>
  <c r="S49" i="1"/>
  <c r="U64" i="1"/>
  <c r="U57" i="1"/>
  <c r="U48" i="1"/>
  <c r="U41" i="1"/>
  <c r="X50" i="1"/>
  <c r="X57" i="1"/>
  <c r="N57" i="1" l="1"/>
  <c r="D50" i="1"/>
  <c r="N41" i="1"/>
  <c r="J50" i="1"/>
  <c r="F54" i="1"/>
  <c r="N62" i="1"/>
  <c r="D67" i="1"/>
  <c r="D42" i="1"/>
  <c r="N51" i="1"/>
  <c r="J59" i="1"/>
  <c r="N72" i="1"/>
  <c r="D46" i="1"/>
  <c r="M73" i="1"/>
  <c r="D51" i="1"/>
  <c r="I59" i="1"/>
  <c r="D72" i="1"/>
  <c r="P35" i="3"/>
  <c r="E39" i="3"/>
  <c r="J45" i="3"/>
  <c r="K33" i="3"/>
  <c r="K35" i="3"/>
  <c r="R47" i="3"/>
  <c r="E35" i="3"/>
  <c r="E47" i="3"/>
  <c r="P33" i="3"/>
  <c r="Q35" i="3"/>
  <c r="R33" i="3"/>
  <c r="J37" i="3"/>
  <c r="P47" i="3"/>
  <c r="R44" i="3"/>
  <c r="O45" i="3"/>
  <c r="O36" i="3"/>
  <c r="K44" i="3"/>
  <c r="E41" i="3"/>
  <c r="P45" i="3"/>
  <c r="P38" i="3"/>
  <c r="Y126" i="9"/>
  <c r="Q42" i="3"/>
  <c r="J33" i="3"/>
  <c r="P39" i="3"/>
  <c r="O40" i="3"/>
  <c r="K34" i="3"/>
  <c r="R46" i="3"/>
  <c r="E43" i="3"/>
  <c r="P41" i="3"/>
  <c r="P34" i="3"/>
  <c r="E40" i="3"/>
  <c r="Q46" i="3"/>
  <c r="R39" i="3"/>
  <c r="P42" i="3"/>
  <c r="E38" i="3"/>
  <c r="O37" i="3"/>
  <c r="K43" i="3"/>
  <c r="R42" i="3"/>
  <c r="R45" i="3"/>
  <c r="E33" i="3"/>
  <c r="E45" i="3"/>
  <c r="P37" i="3"/>
  <c r="AD126" i="9"/>
  <c r="Q36" i="3"/>
  <c r="L37" i="5"/>
  <c r="L51" i="5"/>
  <c r="E34" i="5"/>
  <c r="E46" i="5"/>
  <c r="E39" i="5"/>
  <c r="E52" i="5" s="1"/>
  <c r="E51" i="5"/>
  <c r="I35" i="5"/>
  <c r="L34" i="5"/>
  <c r="L39" i="5"/>
  <c r="L44" i="5"/>
  <c r="L48" i="5"/>
  <c r="O40" i="5"/>
  <c r="O39" i="5"/>
  <c r="S34" i="5"/>
  <c r="L41" i="5"/>
  <c r="L49" i="5"/>
  <c r="S43" i="5"/>
  <c r="S46" i="5"/>
  <c r="E40" i="5"/>
  <c r="E33" i="5"/>
  <c r="E45" i="5"/>
  <c r="I42" i="5"/>
  <c r="B39" i="5"/>
  <c r="B47" i="5"/>
  <c r="L36" i="5"/>
  <c r="L42" i="5"/>
  <c r="L46" i="5"/>
  <c r="L50" i="5"/>
  <c r="S48" i="5"/>
  <c r="S38" i="5"/>
  <c r="L43" i="5"/>
  <c r="L47" i="5"/>
  <c r="O48" i="5"/>
  <c r="AG87" i="9"/>
  <c r="E44" i="5"/>
  <c r="E37" i="5"/>
  <c r="B35" i="5"/>
  <c r="Q87" i="9"/>
  <c r="L33" i="5"/>
  <c r="L38" i="5"/>
  <c r="L52" i="5" s="1"/>
  <c r="U48" i="5"/>
  <c r="L39" i="2"/>
  <c r="L37" i="2"/>
  <c r="L50" i="2"/>
  <c r="T22" i="2"/>
  <c r="J22" i="2"/>
  <c r="J43" i="2" s="1"/>
  <c r="P65" i="1"/>
  <c r="P51" i="1"/>
  <c r="P42" i="1"/>
  <c r="P48" i="1"/>
  <c r="P50" i="1"/>
  <c r="P68" i="1"/>
  <c r="P60" i="1"/>
  <c r="P57" i="1"/>
  <c r="P69" i="1"/>
  <c r="P59" i="1"/>
  <c r="P62" i="1"/>
  <c r="P56" i="1"/>
  <c r="P53" i="1"/>
  <c r="P46" i="1"/>
  <c r="P66" i="1"/>
  <c r="P64" i="1"/>
  <c r="AD7" i="9"/>
  <c r="C33" i="2"/>
  <c r="C49" i="2"/>
  <c r="C42" i="2"/>
  <c r="C34" i="2"/>
  <c r="M42" i="1"/>
  <c r="M47" i="1"/>
  <c r="M63" i="1"/>
  <c r="M62" i="1"/>
  <c r="M51" i="1"/>
  <c r="M52" i="1"/>
  <c r="AA7" i="9"/>
  <c r="M67" i="1"/>
  <c r="M66" i="1"/>
  <c r="M60" i="1"/>
  <c r="M56" i="1"/>
  <c r="M46" i="1"/>
  <c r="M43" i="1"/>
  <c r="M48" i="1"/>
  <c r="M64" i="1"/>
  <c r="P52" i="1"/>
  <c r="I56" i="1"/>
  <c r="X64" i="1"/>
  <c r="M40" i="2"/>
  <c r="P61" i="1"/>
  <c r="E54" i="5"/>
  <c r="M53" i="1"/>
  <c r="V39" i="3"/>
  <c r="J44" i="3"/>
  <c r="J41" i="3"/>
  <c r="X126" i="9"/>
  <c r="J39" i="3"/>
  <c r="W87" i="9"/>
  <c r="I41" i="5"/>
  <c r="I48" i="5"/>
  <c r="I36" i="5"/>
  <c r="I51" i="5"/>
  <c r="I39" i="5"/>
  <c r="I46" i="5"/>
  <c r="I34" i="5"/>
  <c r="I49" i="5"/>
  <c r="I37" i="5"/>
  <c r="I44" i="5"/>
  <c r="S33" i="3"/>
  <c r="S35" i="3"/>
  <c r="S47" i="3"/>
  <c r="X42" i="3"/>
  <c r="X44" i="3"/>
  <c r="I54" i="5"/>
  <c r="M50" i="1"/>
  <c r="M72" i="1"/>
  <c r="P58" i="1"/>
  <c r="M58" i="1"/>
  <c r="V46" i="3"/>
  <c r="M33" i="2"/>
  <c r="X41" i="1"/>
  <c r="X41" i="3"/>
  <c r="M49" i="1"/>
  <c r="I72" i="1"/>
  <c r="C35" i="3"/>
  <c r="C36" i="3"/>
  <c r="C43" i="3"/>
  <c r="C34" i="3"/>
  <c r="N38" i="3"/>
  <c r="N41" i="3"/>
  <c r="N42" i="3"/>
  <c r="N33" i="3"/>
  <c r="N45" i="3"/>
  <c r="I42" i="3"/>
  <c r="I39" i="3"/>
  <c r="I46" i="3"/>
  <c r="W126" i="9"/>
  <c r="I37" i="3"/>
  <c r="I47" i="3"/>
  <c r="I35" i="3"/>
  <c r="R126" i="9"/>
  <c r="D36" i="3"/>
  <c r="D43" i="3"/>
  <c r="D38" i="3"/>
  <c r="D41" i="3"/>
  <c r="D46" i="3"/>
  <c r="D42" i="3"/>
  <c r="D39" i="3"/>
  <c r="D34" i="3"/>
  <c r="C43" i="5"/>
  <c r="C37" i="5"/>
  <c r="C45" i="5"/>
  <c r="C50" i="5"/>
  <c r="C47" i="5"/>
  <c r="C41" i="5"/>
  <c r="M48" i="5"/>
  <c r="M39" i="5"/>
  <c r="M43" i="5"/>
  <c r="M34" i="5"/>
  <c r="H45" i="5"/>
  <c r="H44" i="5"/>
  <c r="I49" i="1"/>
  <c r="I60" i="1"/>
  <c r="I41" i="1"/>
  <c r="I66" i="1"/>
  <c r="I50" i="1"/>
  <c r="I62" i="1"/>
  <c r="I54" i="1"/>
  <c r="I53" i="1"/>
  <c r="I64" i="1"/>
  <c r="C44" i="2"/>
  <c r="M37" i="2"/>
  <c r="M42" i="2"/>
  <c r="M35" i="2"/>
  <c r="M38" i="2"/>
  <c r="M49" i="2"/>
  <c r="M34" i="2"/>
  <c r="M47" i="2"/>
  <c r="M46" i="2"/>
  <c r="M57" i="1"/>
  <c r="X54" i="1"/>
  <c r="X60" i="1"/>
  <c r="X62" i="1"/>
  <c r="X66" i="1"/>
  <c r="X43" i="1"/>
  <c r="X59" i="1"/>
  <c r="X45" i="1"/>
  <c r="X46" i="1"/>
  <c r="C48" i="2"/>
  <c r="I47" i="1"/>
  <c r="M48" i="2"/>
  <c r="X49" i="1"/>
  <c r="C36" i="2"/>
  <c r="P49" i="1"/>
  <c r="P63" i="1"/>
  <c r="Q34" i="2"/>
  <c r="Q45" i="2"/>
  <c r="O22" i="2"/>
  <c r="O33" i="2" s="1"/>
  <c r="G22" i="2"/>
  <c r="G39" i="2" s="1"/>
  <c r="M10" i="4"/>
  <c r="M14" i="4" s="1"/>
  <c r="M15" i="4"/>
  <c r="C46" i="2"/>
  <c r="M36" i="2"/>
  <c r="C47" i="3"/>
  <c r="Q39" i="2"/>
  <c r="AC42" i="9"/>
  <c r="P43" i="1"/>
  <c r="D35" i="3"/>
  <c r="P54" i="1"/>
  <c r="I45" i="3"/>
  <c r="I38" i="5"/>
  <c r="I43" i="5"/>
  <c r="M41" i="1"/>
  <c r="M59" i="1"/>
  <c r="I67" i="1"/>
  <c r="N61" i="1"/>
  <c r="N60" i="1"/>
  <c r="N66" i="1"/>
  <c r="N53" i="1"/>
  <c r="N74" i="1"/>
  <c r="N42" i="1"/>
  <c r="N46" i="1"/>
  <c r="N49" i="1"/>
  <c r="J41" i="1"/>
  <c r="J49" i="1"/>
  <c r="J51" i="1"/>
  <c r="J58" i="1"/>
  <c r="J60" i="1"/>
  <c r="J66" i="1"/>
  <c r="D56" i="1"/>
  <c r="D57" i="1"/>
  <c r="D54" i="1"/>
  <c r="D64" i="1"/>
  <c r="D61" i="1"/>
  <c r="D59" i="1"/>
  <c r="D65" i="1"/>
  <c r="D63" i="1"/>
  <c r="J40" i="3"/>
  <c r="N46" i="3"/>
  <c r="M35" i="3"/>
  <c r="M44" i="3"/>
  <c r="M40" i="3"/>
  <c r="M37" i="3"/>
  <c r="M46" i="3"/>
  <c r="C40" i="5"/>
  <c r="G37" i="5"/>
  <c r="Q46" i="5"/>
  <c r="Q35" i="5"/>
  <c r="B46" i="5"/>
  <c r="R36" i="3"/>
  <c r="V7" i="9"/>
  <c r="H57" i="1"/>
  <c r="H47" i="1"/>
  <c r="H49" i="1"/>
  <c r="H46" i="1"/>
  <c r="W35" i="2"/>
  <c r="Q44" i="5"/>
  <c r="R38" i="3"/>
  <c r="R35" i="3"/>
  <c r="H35" i="3"/>
  <c r="H47" i="3"/>
  <c r="B33" i="3"/>
  <c r="B42" i="5"/>
  <c r="B40" i="5"/>
  <c r="P47" i="5"/>
  <c r="B66" i="1"/>
  <c r="B53" i="1"/>
  <c r="J73" i="1"/>
  <c r="H74" i="1"/>
  <c r="P73" i="1"/>
  <c r="B39" i="3"/>
  <c r="P36" i="3"/>
  <c r="L40" i="3"/>
  <c r="Q45" i="3"/>
  <c r="I73" i="1"/>
  <c r="X51" i="2"/>
  <c r="G41" i="5"/>
  <c r="Q36" i="5"/>
  <c r="Q47" i="5"/>
  <c r="B43" i="5"/>
  <c r="R37" i="3"/>
  <c r="H50" i="1"/>
  <c r="H48" i="1"/>
  <c r="H41" i="1"/>
  <c r="H43" i="1"/>
  <c r="H63" i="1"/>
  <c r="W44" i="2"/>
  <c r="Q49" i="5"/>
  <c r="R34" i="3"/>
  <c r="H37" i="3"/>
  <c r="B37" i="3"/>
  <c r="B51" i="5"/>
  <c r="B44" i="5"/>
  <c r="P41" i="5"/>
  <c r="B64" i="1"/>
  <c r="B51" i="1"/>
  <c r="B40" i="3"/>
  <c r="H42" i="3"/>
  <c r="Q41" i="3"/>
  <c r="S22" i="2"/>
  <c r="S37" i="2" s="1"/>
  <c r="N71" i="1"/>
  <c r="P72" i="1"/>
  <c r="Q38" i="3"/>
  <c r="Q41" i="5"/>
  <c r="B50" i="5"/>
  <c r="R41" i="3"/>
  <c r="H67" i="1"/>
  <c r="H61" i="1"/>
  <c r="H64" i="1"/>
  <c r="H66" i="1"/>
  <c r="W36" i="2"/>
  <c r="N52" i="5"/>
  <c r="AF126" i="9"/>
  <c r="H39" i="3"/>
  <c r="B34" i="3"/>
  <c r="B41" i="3"/>
  <c r="B37" i="5"/>
  <c r="B49" i="5"/>
  <c r="B62" i="1"/>
  <c r="I71" i="1"/>
  <c r="H72" i="1"/>
  <c r="J74" i="1"/>
  <c r="L72" i="1"/>
  <c r="B43" i="3"/>
  <c r="B48" i="3" s="1"/>
  <c r="U68" i="1"/>
  <c r="U43" i="5"/>
  <c r="S49" i="2"/>
  <c r="S44" i="2"/>
  <c r="G35" i="2"/>
  <c r="G42" i="2"/>
  <c r="G38" i="2"/>
  <c r="G50" i="2"/>
  <c r="G47" i="2"/>
  <c r="G34" i="2"/>
  <c r="G41" i="2"/>
  <c r="G48" i="2"/>
  <c r="U45" i="9"/>
  <c r="G49" i="2"/>
  <c r="G40" i="2"/>
  <c r="G37" i="2"/>
  <c r="R47" i="5"/>
  <c r="R41" i="5"/>
  <c r="R33" i="5"/>
  <c r="R44" i="5"/>
  <c r="R36" i="5"/>
  <c r="R42" i="5"/>
  <c r="R39" i="5"/>
  <c r="R38" i="5"/>
  <c r="O36" i="2"/>
  <c r="N53" i="5"/>
  <c r="R51" i="5"/>
  <c r="Q42" i="2"/>
  <c r="Q37" i="2"/>
  <c r="Q47" i="2"/>
  <c r="Q35" i="2"/>
  <c r="Q50" i="2"/>
  <c r="Q44" i="2"/>
  <c r="Q46" i="2"/>
  <c r="Q40" i="2"/>
  <c r="Q43" i="2"/>
  <c r="AE45" i="9"/>
  <c r="E53" i="5"/>
  <c r="AJ126" i="9"/>
  <c r="V35" i="3"/>
  <c r="V34" i="3"/>
  <c r="V33" i="3"/>
  <c r="V40" i="3"/>
  <c r="V47" i="3"/>
  <c r="V37" i="3"/>
  <c r="V44" i="3"/>
  <c r="V38" i="3"/>
  <c r="V41" i="3"/>
  <c r="AK7" i="9"/>
  <c r="W59" i="1"/>
  <c r="W73" i="1"/>
  <c r="W47" i="1"/>
  <c r="W56" i="1"/>
  <c r="W64" i="1"/>
  <c r="W44" i="1"/>
  <c r="W61" i="1"/>
  <c r="W46" i="1"/>
  <c r="W63" i="1"/>
  <c r="W41" i="1"/>
  <c r="W49" i="1"/>
  <c r="W58" i="1"/>
  <c r="W66" i="1"/>
  <c r="W48" i="1"/>
  <c r="W67" i="1"/>
  <c r="AL87" i="9"/>
  <c r="X45" i="5"/>
  <c r="X37" i="5"/>
  <c r="X43" i="5"/>
  <c r="X47" i="5"/>
  <c r="X33" i="5"/>
  <c r="X39" i="3"/>
  <c r="Z45" i="9"/>
  <c r="L47" i="2"/>
  <c r="L45" i="2"/>
  <c r="L41" i="2"/>
  <c r="L46" i="2"/>
  <c r="L49" i="2"/>
  <c r="L43" i="2"/>
  <c r="W42" i="1"/>
  <c r="W53" i="1"/>
  <c r="W69" i="1"/>
  <c r="W72" i="1"/>
  <c r="Q36" i="2"/>
  <c r="R35" i="5"/>
  <c r="V46" i="2"/>
  <c r="V42" i="3"/>
  <c r="P43" i="5"/>
  <c r="P35" i="5"/>
  <c r="P50" i="5"/>
  <c r="P45" i="5"/>
  <c r="P39" i="5"/>
  <c r="P49" i="5"/>
  <c r="P38" i="5"/>
  <c r="P34" i="5"/>
  <c r="AD87" i="9"/>
  <c r="P48" i="5"/>
  <c r="P36" i="5"/>
  <c r="K46" i="5"/>
  <c r="K44" i="5"/>
  <c r="K47" i="5"/>
  <c r="K40" i="5"/>
  <c r="K49" i="5"/>
  <c r="K43" i="5"/>
  <c r="K38" i="5"/>
  <c r="K35" i="5"/>
  <c r="U87" i="9"/>
  <c r="G50" i="5"/>
  <c r="G40" i="5"/>
  <c r="G36" i="5"/>
  <c r="G46" i="5"/>
  <c r="G42" i="5"/>
  <c r="G34" i="5"/>
  <c r="G47" i="5"/>
  <c r="G51" i="5"/>
  <c r="G33" i="5"/>
  <c r="G48" i="5"/>
  <c r="G45" i="5"/>
  <c r="G43" i="5"/>
  <c r="O39" i="2"/>
  <c r="O43" i="2"/>
  <c r="B22" i="2"/>
  <c r="C46" i="1"/>
  <c r="C74" i="1"/>
  <c r="C47" i="1"/>
  <c r="C63" i="1"/>
  <c r="X45" i="3"/>
  <c r="X46" i="3"/>
  <c r="X37" i="3"/>
  <c r="X36" i="3"/>
  <c r="X34" i="3"/>
  <c r="X47" i="3"/>
  <c r="R22" i="2"/>
  <c r="Y42" i="9"/>
  <c r="K33" i="2"/>
  <c r="K22" i="2"/>
  <c r="I22" i="2"/>
  <c r="I38" i="2" s="1"/>
  <c r="W42" i="9"/>
  <c r="G33" i="2"/>
  <c r="U42" i="9"/>
  <c r="AH45" i="9"/>
  <c r="T49" i="2"/>
  <c r="T47" i="2"/>
  <c r="T40" i="2"/>
  <c r="T36" i="2"/>
  <c r="AJ45" i="9"/>
  <c r="V48" i="2"/>
  <c r="V36" i="2"/>
  <c r="V43" i="2"/>
  <c r="V41" i="2"/>
  <c r="V38" i="2"/>
  <c r="V45" i="2"/>
  <c r="V39" i="2"/>
  <c r="V37" i="2"/>
  <c r="V34" i="2"/>
  <c r="X50" i="5"/>
  <c r="X35" i="5"/>
  <c r="X34" i="5"/>
  <c r="X52" i="5" s="1"/>
  <c r="X43" i="3"/>
  <c r="X39" i="5"/>
  <c r="X51" i="5"/>
  <c r="X41" i="5"/>
  <c r="X33" i="3"/>
  <c r="X38" i="3"/>
  <c r="L40" i="2"/>
  <c r="N22" i="2"/>
  <c r="N41" i="2" s="1"/>
  <c r="D10" i="4"/>
  <c r="D14" i="4" s="1"/>
  <c r="M41" i="2"/>
  <c r="M45" i="2"/>
  <c r="M50" i="2"/>
  <c r="M39" i="2"/>
  <c r="Q41" i="2"/>
  <c r="W68" i="1"/>
  <c r="W51" i="1"/>
  <c r="W65" i="1"/>
  <c r="X46" i="5"/>
  <c r="X40" i="3"/>
  <c r="Q38" i="2"/>
  <c r="T38" i="2"/>
  <c r="T41" i="2"/>
  <c r="R46" i="5"/>
  <c r="C41" i="1"/>
  <c r="P44" i="5"/>
  <c r="P46" i="5"/>
  <c r="C58" i="1"/>
  <c r="V49" i="2"/>
  <c r="V40" i="2"/>
  <c r="V43" i="3"/>
  <c r="K34" i="5"/>
  <c r="K36" i="5"/>
  <c r="G38" i="5"/>
  <c r="K42" i="5"/>
  <c r="G44" i="5"/>
  <c r="AC87" i="9"/>
  <c r="O33" i="5"/>
  <c r="O37" i="5"/>
  <c r="O41" i="5"/>
  <c r="O45" i="5"/>
  <c r="O49" i="5"/>
  <c r="O34" i="5"/>
  <c r="O38" i="5"/>
  <c r="O42" i="5"/>
  <c r="O46" i="5"/>
  <c r="O50" i="5"/>
  <c r="O35" i="5"/>
  <c r="O43" i="5"/>
  <c r="O51" i="5"/>
  <c r="O54" i="5" s="1"/>
  <c r="O36" i="5"/>
  <c r="O44" i="5"/>
  <c r="M40" i="5"/>
  <c r="M49" i="5"/>
  <c r="M41" i="5"/>
  <c r="M33" i="5"/>
  <c r="M47" i="5"/>
  <c r="M54" i="5" s="1"/>
  <c r="M42" i="5"/>
  <c r="M36" i="5"/>
  <c r="M45" i="5"/>
  <c r="M35" i="5"/>
  <c r="M51" i="5"/>
  <c r="M46" i="5"/>
  <c r="J48" i="5"/>
  <c r="J41" i="5"/>
  <c r="J33" i="5"/>
  <c r="F46" i="5"/>
  <c r="F44" i="5"/>
  <c r="F41" i="5"/>
  <c r="F37" i="5"/>
  <c r="R48" i="5"/>
  <c r="F48" i="3"/>
  <c r="K70" i="1"/>
  <c r="O58" i="1"/>
  <c r="O49" i="1"/>
  <c r="L42" i="1"/>
  <c r="L52" i="1"/>
  <c r="L61" i="1"/>
  <c r="W7" i="9"/>
  <c r="I42" i="1"/>
  <c r="I48" i="1"/>
  <c r="I52" i="1"/>
  <c r="I57" i="1"/>
  <c r="I61" i="1"/>
  <c r="I65" i="1"/>
  <c r="S7" i="9"/>
  <c r="E41" i="1"/>
  <c r="E47" i="1"/>
  <c r="E51" i="1"/>
  <c r="E56" i="1"/>
  <c r="E60" i="1"/>
  <c r="E64" i="1"/>
  <c r="I40" i="3"/>
  <c r="I44" i="3"/>
  <c r="I38" i="3"/>
  <c r="I34" i="3"/>
  <c r="E42" i="3"/>
  <c r="E46" i="3"/>
  <c r="E36" i="3"/>
  <c r="W71" i="1"/>
  <c r="P22" i="2"/>
  <c r="P40" i="2" s="1"/>
  <c r="I63" i="1"/>
  <c r="I58" i="1"/>
  <c r="I51" i="1"/>
  <c r="I46" i="1"/>
  <c r="L63" i="1"/>
  <c r="L50" i="1"/>
  <c r="D41" i="1"/>
  <c r="D60" i="1"/>
  <c r="AB126" i="9"/>
  <c r="N35" i="3"/>
  <c r="N39" i="3"/>
  <c r="N43" i="3"/>
  <c r="N47" i="3"/>
  <c r="N36" i="3"/>
  <c r="N40" i="3"/>
  <c r="N44" i="3"/>
  <c r="Z126" i="9"/>
  <c r="L44" i="3"/>
  <c r="L38" i="3"/>
  <c r="L34" i="3"/>
  <c r="L42" i="3"/>
  <c r="L36" i="3"/>
  <c r="AE126" i="9"/>
  <c r="Q34" i="3"/>
  <c r="Q37" i="3"/>
  <c r="Q43" i="3"/>
  <c r="Q47" i="3"/>
  <c r="Q33" i="3"/>
  <c r="Q39" i="3"/>
  <c r="Q44" i="3"/>
  <c r="I74" i="1"/>
  <c r="D74" i="1"/>
  <c r="O71" i="1"/>
  <c r="B53" i="5"/>
  <c r="G62" i="1"/>
  <c r="G70" i="1" s="1"/>
  <c r="H71" i="1"/>
  <c r="E72" i="1"/>
  <c r="H73" i="1"/>
  <c r="M61" i="1"/>
  <c r="M74" i="1"/>
  <c r="P74" i="1"/>
  <c r="G33" i="3"/>
  <c r="G36" i="3"/>
  <c r="D44" i="3"/>
  <c r="L53" i="5"/>
  <c r="C35" i="5"/>
  <c r="C39" i="5"/>
  <c r="T43" i="5"/>
  <c r="U71" i="1"/>
  <c r="U74" i="1"/>
  <c r="U37" i="5"/>
  <c r="W74" i="1"/>
  <c r="C48" i="1"/>
  <c r="C57" i="1"/>
  <c r="C65" i="1"/>
  <c r="C43" i="1"/>
  <c r="C53" i="1"/>
  <c r="C62" i="1"/>
  <c r="C50" i="1"/>
  <c r="C59" i="1"/>
  <c r="C67" i="1"/>
  <c r="C51" i="1"/>
  <c r="C61" i="1"/>
  <c r="C42" i="1"/>
  <c r="Q42" i="1"/>
  <c r="Q61" i="1"/>
  <c r="Q44" i="1"/>
  <c r="Q51" i="1"/>
  <c r="Q45" i="1"/>
  <c r="C44" i="3"/>
  <c r="C37" i="3"/>
  <c r="C33" i="3"/>
  <c r="C45" i="3"/>
  <c r="O38" i="3"/>
  <c r="O39" i="3"/>
  <c r="O42" i="3"/>
  <c r="O41" i="3"/>
  <c r="X87" i="9"/>
  <c r="J46" i="5"/>
  <c r="J44" i="5"/>
  <c r="J42" i="5"/>
  <c r="J40" i="5"/>
  <c r="J38" i="5"/>
  <c r="J36" i="5"/>
  <c r="J34" i="5"/>
  <c r="J50" i="5"/>
  <c r="J51" i="5"/>
  <c r="J47" i="5"/>
  <c r="J43" i="5"/>
  <c r="J39" i="5"/>
  <c r="J35" i="5"/>
  <c r="V87" i="9"/>
  <c r="H50" i="5"/>
  <c r="H49" i="5"/>
  <c r="H48" i="5"/>
  <c r="H47" i="5"/>
  <c r="H43" i="5"/>
  <c r="H39" i="5"/>
  <c r="H35" i="5"/>
  <c r="H51" i="5"/>
  <c r="H42" i="5"/>
  <c r="H41" i="5"/>
  <c r="H40" i="5"/>
  <c r="H34" i="5"/>
  <c r="H33" i="5"/>
  <c r="F50" i="5"/>
  <c r="F48" i="5"/>
  <c r="F42" i="5"/>
  <c r="F40" i="5"/>
  <c r="F34" i="5"/>
  <c r="D51" i="5"/>
  <c r="D45" i="5"/>
  <c r="D44" i="5"/>
  <c r="D41" i="5"/>
  <c r="D40" i="5"/>
  <c r="D37" i="5"/>
  <c r="D36" i="5"/>
  <c r="S39" i="5"/>
  <c r="S49" i="5"/>
  <c r="S44" i="5"/>
  <c r="S34" i="3"/>
  <c r="S42" i="3"/>
  <c r="AG126" i="9"/>
  <c r="S37" i="3"/>
  <c r="S45" i="3"/>
  <c r="S43" i="3"/>
  <c r="S44" i="3"/>
  <c r="T42" i="1"/>
  <c r="T54" i="1"/>
  <c r="AH126" i="9"/>
  <c r="T34" i="3"/>
  <c r="T36" i="3"/>
  <c r="T38" i="3"/>
  <c r="T40" i="3"/>
  <c r="T42" i="3"/>
  <c r="T44" i="3"/>
  <c r="T46" i="3"/>
  <c r="T33" i="3"/>
  <c r="T37" i="3"/>
  <c r="T41" i="3"/>
  <c r="T45" i="3"/>
  <c r="U42" i="3"/>
  <c r="U43" i="3"/>
  <c r="AJ7" i="9"/>
  <c r="V69" i="1"/>
  <c r="V48" i="1"/>
  <c r="V57" i="1"/>
  <c r="V65" i="1"/>
  <c r="V43" i="1"/>
  <c r="V51" i="1"/>
  <c r="V60" i="1"/>
  <c r="V45" i="1"/>
  <c r="V53" i="1"/>
  <c r="V62" i="1"/>
  <c r="V68" i="1"/>
  <c r="V46" i="1"/>
  <c r="V54" i="1"/>
  <c r="V63" i="1"/>
  <c r="V72" i="1"/>
  <c r="V74" i="1"/>
  <c r="AJ87" i="9"/>
  <c r="V51" i="5"/>
  <c r="V43" i="5"/>
  <c r="V47" i="5"/>
  <c r="V37" i="5"/>
  <c r="V33" i="5"/>
  <c r="V44" i="5"/>
  <c r="V35" i="5"/>
  <c r="V45" i="5"/>
  <c r="V38" i="5"/>
  <c r="V46" i="5"/>
  <c r="X55" i="1"/>
  <c r="AL7" i="9"/>
  <c r="Z69" i="1"/>
  <c r="AN7" i="9"/>
  <c r="AB69" i="1"/>
  <c r="AP7" i="9"/>
  <c r="Z50" i="2"/>
  <c r="AN45" i="9"/>
  <c r="AB50" i="2"/>
  <c r="AP45" i="9"/>
  <c r="Z51" i="5"/>
  <c r="AN87" i="9"/>
  <c r="AB51" i="5"/>
  <c r="AP87" i="9"/>
  <c r="Z47" i="3"/>
  <c r="AN126" i="9"/>
  <c r="AB47" i="3"/>
  <c r="AP126" i="9"/>
  <c r="X68" i="1"/>
  <c r="X69" i="1"/>
  <c r="X63" i="1"/>
  <c r="X51" i="1"/>
  <c r="X42" i="1"/>
  <c r="X56" i="1"/>
  <c r="X73" i="1"/>
  <c r="X67" i="1"/>
  <c r="X53" i="1"/>
  <c r="X61" i="1"/>
  <c r="X47" i="1"/>
  <c r="X65" i="1"/>
  <c r="X72" i="1"/>
  <c r="X44" i="1"/>
  <c r="X74" i="1"/>
  <c r="X48" i="1"/>
  <c r="AH7" i="9"/>
  <c r="C47" i="2"/>
  <c r="C39" i="2"/>
  <c r="C50" i="2"/>
  <c r="C37" i="2"/>
  <c r="C38" i="2"/>
  <c r="C40" i="2"/>
  <c r="C35" i="2"/>
  <c r="C41" i="2"/>
  <c r="C43" i="2"/>
  <c r="I33" i="2"/>
  <c r="I34" i="2"/>
  <c r="I42" i="2"/>
  <c r="I49" i="2"/>
  <c r="I47" i="2"/>
  <c r="N33" i="2"/>
  <c r="L33" i="2"/>
  <c r="L38" i="2"/>
  <c r="L48" i="2"/>
  <c r="L42" i="2"/>
  <c r="L34" i="2"/>
  <c r="L36" i="2"/>
  <c r="L35" i="2"/>
  <c r="L44" i="2"/>
  <c r="T74" i="1"/>
  <c r="C39" i="3"/>
  <c r="C46" i="3"/>
  <c r="C38" i="3"/>
  <c r="C42" i="3"/>
  <c r="Q54" i="5"/>
  <c r="S40" i="3"/>
  <c r="S39" i="3"/>
  <c r="S33" i="5"/>
  <c r="S40" i="5"/>
  <c r="S47" i="5"/>
  <c r="S36" i="5"/>
  <c r="D39" i="5"/>
  <c r="D34" i="5"/>
  <c r="D42" i="5"/>
  <c r="D50" i="5"/>
  <c r="R87" i="9"/>
  <c r="Q49" i="1"/>
  <c r="Q56" i="1"/>
  <c r="Q65" i="1"/>
  <c r="Q66" i="1"/>
  <c r="Q64" i="1"/>
  <c r="Q57" i="1"/>
  <c r="Q67" i="1"/>
  <c r="Q68" i="1"/>
  <c r="Q62" i="1"/>
  <c r="O46" i="3"/>
  <c r="AI126" i="9"/>
  <c r="U40" i="3"/>
  <c r="U47" i="3"/>
  <c r="U44" i="3"/>
  <c r="O44" i="3"/>
  <c r="O47" i="3"/>
  <c r="O43" i="3"/>
  <c r="AC126" i="9"/>
  <c r="G10" i="4"/>
  <c r="G14" i="4" s="1"/>
  <c r="T53" i="1"/>
  <c r="T49" i="1"/>
  <c r="T62" i="1"/>
  <c r="T41" i="1"/>
  <c r="T58" i="1"/>
  <c r="Q71" i="1"/>
  <c r="O62" i="1"/>
  <c r="U37" i="3"/>
  <c r="K37" i="3"/>
  <c r="K41" i="3"/>
  <c r="K45" i="3"/>
  <c r="K40" i="3"/>
  <c r="K46" i="3"/>
  <c r="K38" i="3"/>
  <c r="K47" i="3"/>
  <c r="M38" i="3"/>
  <c r="M33" i="3"/>
  <c r="M36" i="3"/>
  <c r="M43" i="3"/>
  <c r="AA126" i="9"/>
  <c r="M41" i="3"/>
  <c r="M34" i="3"/>
  <c r="O64" i="1"/>
  <c r="O47" i="1"/>
  <c r="O68" i="1"/>
  <c r="O51" i="1"/>
  <c r="O63" i="1"/>
  <c r="O54" i="1"/>
  <c r="O46" i="1"/>
  <c r="O69" i="1"/>
  <c r="O61" i="1"/>
  <c r="O52" i="1"/>
  <c r="O42" i="1"/>
  <c r="W40" i="2"/>
  <c r="W49" i="2"/>
  <c r="W45" i="2"/>
  <c r="W41" i="2"/>
  <c r="W37" i="2"/>
  <c r="W33" i="2"/>
  <c r="W46" i="2"/>
  <c r="W38" i="2"/>
  <c r="W48" i="5"/>
  <c r="W44" i="5"/>
  <c r="W40" i="5"/>
  <c r="W36" i="5"/>
  <c r="W49" i="5"/>
  <c r="W45" i="5"/>
  <c r="W41" i="5"/>
  <c r="W37" i="5"/>
  <c r="W33" i="5"/>
  <c r="T33" i="2"/>
  <c r="T42" i="2"/>
  <c r="T48" i="2"/>
  <c r="T46" i="2"/>
  <c r="T43" i="2"/>
  <c r="T39" i="2"/>
  <c r="T44" i="2"/>
  <c r="T37" i="2"/>
  <c r="T45" i="2"/>
  <c r="T87" i="9"/>
  <c r="U33" i="3"/>
  <c r="U38" i="3"/>
  <c r="T60" i="1"/>
  <c r="T51" i="1"/>
  <c r="T43" i="1"/>
  <c r="T65" i="1"/>
  <c r="T57" i="1"/>
  <c r="T48" i="1"/>
  <c r="S45" i="5"/>
  <c r="S37" i="5"/>
  <c r="S50" i="5"/>
  <c r="S42" i="5"/>
  <c r="S35" i="5"/>
  <c r="F33" i="5"/>
  <c r="F35" i="5"/>
  <c r="F39" i="5"/>
  <c r="F43" i="5"/>
  <c r="F47" i="5"/>
  <c r="F51" i="5"/>
  <c r="J37" i="5"/>
  <c r="J45" i="5"/>
  <c r="O33" i="3"/>
  <c r="T63" i="1"/>
  <c r="C52" i="1"/>
  <c r="S36" i="3"/>
  <c r="S41" i="3"/>
  <c r="S46" i="3"/>
  <c r="C60" i="1"/>
  <c r="Q54" i="1"/>
  <c r="Q47" i="1"/>
  <c r="Q52" i="1"/>
  <c r="C54" i="1"/>
  <c r="C66" i="1"/>
  <c r="C49" i="1"/>
  <c r="V59" i="1"/>
  <c r="V42" i="1"/>
  <c r="V58" i="1"/>
  <c r="V41" i="1"/>
  <c r="V56" i="1"/>
  <c r="V73" i="1"/>
  <c r="V52" i="1"/>
  <c r="V71" i="1"/>
  <c r="V42" i="5"/>
  <c r="V40" i="5"/>
  <c r="V39" i="5"/>
  <c r="V36" i="5"/>
  <c r="AE42" i="9"/>
  <c r="Q33" i="2"/>
  <c r="C56" i="1"/>
  <c r="C71" i="1"/>
  <c r="C72" i="1"/>
  <c r="C73" i="1"/>
  <c r="O66" i="1"/>
  <c r="N58" i="1"/>
  <c r="N69" i="1"/>
  <c r="N48" i="1"/>
  <c r="N65" i="1"/>
  <c r="N52" i="1"/>
  <c r="N47" i="1"/>
  <c r="N56" i="1"/>
  <c r="N64" i="1"/>
  <c r="N68" i="1"/>
  <c r="N50" i="1"/>
  <c r="N59" i="1"/>
  <c r="N67" i="1"/>
  <c r="Q7" i="9"/>
  <c r="B42" i="1"/>
  <c r="B46" i="1"/>
  <c r="B48" i="1"/>
  <c r="B50" i="1"/>
  <c r="B52" i="1"/>
  <c r="B54" i="1"/>
  <c r="B57" i="1"/>
  <c r="B59" i="1"/>
  <c r="B61" i="1"/>
  <c r="B63" i="1"/>
  <c r="B65" i="1"/>
  <c r="B67" i="1"/>
  <c r="J42" i="1"/>
  <c r="J52" i="1"/>
  <c r="J61" i="1"/>
  <c r="X7" i="9"/>
  <c r="J46" i="1"/>
  <c r="J54" i="1"/>
  <c r="J63" i="1"/>
  <c r="J43" i="1"/>
  <c r="J53" i="1"/>
  <c r="J62" i="1"/>
  <c r="J47" i="1"/>
  <c r="J64" i="1"/>
  <c r="J57" i="1"/>
  <c r="F41" i="1"/>
  <c r="F47" i="1"/>
  <c r="F51" i="1"/>
  <c r="F56" i="1"/>
  <c r="F60" i="1"/>
  <c r="F64" i="1"/>
  <c r="T7" i="9"/>
  <c r="F42" i="1"/>
  <c r="F52" i="1"/>
  <c r="F61" i="1"/>
  <c r="F43" i="1"/>
  <c r="F53" i="1"/>
  <c r="F62" i="1"/>
  <c r="D73" i="1"/>
  <c r="D43" i="1"/>
  <c r="D49" i="1"/>
  <c r="D53" i="1"/>
  <c r="D58" i="1"/>
  <c r="D62" i="1"/>
  <c r="D66" i="1"/>
  <c r="Q72" i="1"/>
  <c r="F36" i="5"/>
  <c r="H36" i="5"/>
  <c r="H37" i="5"/>
  <c r="F38" i="5"/>
  <c r="H38" i="5"/>
  <c r="T43" i="3"/>
  <c r="T35" i="3"/>
  <c r="F22" i="2"/>
  <c r="F37" i="2" s="1"/>
  <c r="E22" i="2"/>
  <c r="E38" i="2" s="1"/>
  <c r="B71" i="1"/>
  <c r="B73" i="1"/>
  <c r="D71" i="1"/>
  <c r="O72" i="1"/>
  <c r="Q74" i="1"/>
  <c r="J46" i="3"/>
  <c r="J47" i="3"/>
  <c r="J43" i="3"/>
  <c r="J38" i="3"/>
  <c r="J35" i="3"/>
  <c r="J34" i="3"/>
  <c r="V126" i="9"/>
  <c r="H44" i="3"/>
  <c r="H38" i="3"/>
  <c r="H34" i="3"/>
  <c r="L54" i="5"/>
  <c r="C51" i="5"/>
  <c r="C54" i="5" s="1"/>
  <c r="C49" i="5"/>
  <c r="C48" i="5"/>
  <c r="C46" i="5"/>
  <c r="C42" i="5"/>
  <c r="C38" i="5"/>
  <c r="C34" i="5"/>
  <c r="C33" i="5"/>
  <c r="Y87" i="9"/>
  <c r="K51" i="5"/>
  <c r="K50" i="5"/>
  <c r="K48" i="5"/>
  <c r="K45" i="5"/>
  <c r="K41" i="5"/>
  <c r="K37" i="5"/>
  <c r="K33" i="5"/>
  <c r="Q38" i="5"/>
  <c r="Q34" i="5"/>
  <c r="Q53" i="5" s="1"/>
  <c r="AF87" i="9"/>
  <c r="R50" i="5"/>
  <c r="R54" i="5" s="1"/>
  <c r="R34" i="5"/>
  <c r="R37" i="5"/>
  <c r="R40" i="5"/>
  <c r="R43" i="5"/>
  <c r="R45" i="5"/>
  <c r="R49" i="5"/>
  <c r="T54" i="5"/>
  <c r="U22" i="2"/>
  <c r="U35" i="2" s="1"/>
  <c r="Y69" i="1"/>
  <c r="AM7" i="9"/>
  <c r="AA69" i="1"/>
  <c r="AO7" i="9"/>
  <c r="Y50" i="2"/>
  <c r="AM45" i="9"/>
  <c r="AA50" i="2"/>
  <c r="AO45" i="9"/>
  <c r="Y51" i="5"/>
  <c r="AM87" i="9"/>
  <c r="AA51" i="5"/>
  <c r="AO87" i="9"/>
  <c r="Y47" i="3"/>
  <c r="AM126" i="9"/>
  <c r="AA47" i="3"/>
  <c r="AO126" i="9"/>
  <c r="AB71" i="1"/>
  <c r="AB72" i="1"/>
  <c r="AB73" i="1"/>
  <c r="AB74" i="1"/>
  <c r="AA71" i="1"/>
  <c r="AA72" i="1"/>
  <c r="AA73" i="1"/>
  <c r="AA74" i="1"/>
  <c r="Z71" i="1"/>
  <c r="Z72" i="1"/>
  <c r="Z73" i="1"/>
  <c r="Z74" i="1"/>
  <c r="Y71" i="1"/>
  <c r="Y72" i="1"/>
  <c r="Y73" i="1"/>
  <c r="Y74" i="1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46" i="3"/>
  <c r="AA46" i="3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50" i="5"/>
  <c r="AB50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Y50" i="5"/>
  <c r="AA50" i="5"/>
  <c r="Y33" i="2"/>
  <c r="AA33" i="2"/>
  <c r="Y34" i="2"/>
  <c r="AA34" i="2"/>
  <c r="Y35" i="2"/>
  <c r="AA35" i="2"/>
  <c r="Y36" i="2"/>
  <c r="AA36" i="2"/>
  <c r="Y37" i="2"/>
  <c r="AA37" i="2"/>
  <c r="Y38" i="2"/>
  <c r="AA38" i="2"/>
  <c r="Y39" i="2"/>
  <c r="AA39" i="2"/>
  <c r="Y40" i="2"/>
  <c r="AA40" i="2"/>
  <c r="Y41" i="2"/>
  <c r="AA41" i="2"/>
  <c r="Y42" i="2"/>
  <c r="AA42" i="2"/>
  <c r="Y43" i="2"/>
  <c r="AA43" i="2"/>
  <c r="Y44" i="2"/>
  <c r="AA44" i="2"/>
  <c r="Y45" i="2"/>
  <c r="AA45" i="2"/>
  <c r="Y46" i="2"/>
  <c r="AA46" i="2"/>
  <c r="Y47" i="2"/>
  <c r="AA47" i="2"/>
  <c r="Y48" i="2"/>
  <c r="AA48" i="2"/>
  <c r="Y49" i="2"/>
  <c r="AA49" i="2"/>
  <c r="Z33" i="2"/>
  <c r="AB33" i="2"/>
  <c r="Z34" i="2"/>
  <c r="AB34" i="2"/>
  <c r="Z35" i="2"/>
  <c r="AB35" i="2"/>
  <c r="Z36" i="2"/>
  <c r="AB36" i="2"/>
  <c r="Z37" i="2"/>
  <c r="AB37" i="2"/>
  <c r="Z38" i="2"/>
  <c r="AB38" i="2"/>
  <c r="Z39" i="2"/>
  <c r="AB39" i="2"/>
  <c r="Z40" i="2"/>
  <c r="AB40" i="2"/>
  <c r="Z41" i="2"/>
  <c r="AB41" i="2"/>
  <c r="Z42" i="2"/>
  <c r="AB42" i="2"/>
  <c r="Z43" i="2"/>
  <c r="AB43" i="2"/>
  <c r="Z44" i="2"/>
  <c r="AB44" i="2"/>
  <c r="Z45" i="2"/>
  <c r="AB45" i="2"/>
  <c r="Z46" i="2"/>
  <c r="AB46" i="2"/>
  <c r="Z47" i="2"/>
  <c r="AB47" i="2"/>
  <c r="Z48" i="2"/>
  <c r="AB48" i="2"/>
  <c r="Z49" i="2"/>
  <c r="AB49" i="2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P44" i="2"/>
  <c r="P41" i="2"/>
  <c r="P49" i="2"/>
  <c r="P35" i="2"/>
  <c r="P42" i="2"/>
  <c r="P48" i="2"/>
  <c r="P36" i="2"/>
  <c r="P34" i="2"/>
  <c r="P45" i="2"/>
  <c r="P37" i="2"/>
  <c r="P50" i="2"/>
  <c r="P46" i="2"/>
  <c r="AD45" i="9"/>
  <c r="J42" i="2"/>
  <c r="J45" i="2"/>
  <c r="J37" i="2"/>
  <c r="J50" i="2"/>
  <c r="J48" i="2"/>
  <c r="J34" i="2"/>
  <c r="J39" i="2"/>
  <c r="J36" i="2"/>
  <c r="J40" i="2"/>
  <c r="J46" i="2"/>
  <c r="J44" i="2"/>
  <c r="J41" i="2"/>
  <c r="X45" i="9"/>
  <c r="E15" i="4"/>
  <c r="E10" i="4"/>
  <c r="E14" i="4" s="1"/>
  <c r="F10" i="4"/>
  <c r="F14" i="4" s="1"/>
  <c r="K10" i="4"/>
  <c r="K14" i="4" s="1"/>
  <c r="K15" i="4"/>
  <c r="F41" i="2"/>
  <c r="F35" i="2"/>
  <c r="F36" i="2"/>
  <c r="F39" i="2"/>
  <c r="F45" i="2"/>
  <c r="F49" i="2"/>
  <c r="F43" i="2"/>
  <c r="F50" i="2"/>
  <c r="E40" i="2"/>
  <c r="E36" i="2"/>
  <c r="E41" i="2"/>
  <c r="H10" i="4"/>
  <c r="H14" i="4" s="1"/>
  <c r="H15" i="4"/>
  <c r="I10" i="4"/>
  <c r="I14" i="4" s="1"/>
  <c r="L10" i="4"/>
  <c r="L14" i="4" s="1"/>
  <c r="L15" i="4"/>
  <c r="U43" i="2"/>
  <c r="U39" i="2"/>
  <c r="AL126" i="9"/>
  <c r="W33" i="3"/>
  <c r="W37" i="3"/>
  <c r="W45" i="3"/>
  <c r="AK45" i="9"/>
  <c r="AK126" i="9"/>
  <c r="X58" i="1"/>
  <c r="H22" i="2"/>
  <c r="D22" i="2"/>
  <c r="C41" i="3"/>
  <c r="P44" i="3"/>
  <c r="Q43" i="5"/>
  <c r="S64" i="1"/>
  <c r="S58" i="1"/>
  <c r="S52" i="1"/>
  <c r="S47" i="1"/>
  <c r="S41" i="1"/>
  <c r="T49" i="5"/>
  <c r="T44" i="5"/>
  <c r="T40" i="5"/>
  <c r="T36" i="5"/>
  <c r="T53" i="5" s="1"/>
  <c r="U53" i="1"/>
  <c r="U70" i="1" s="1"/>
  <c r="U45" i="5"/>
  <c r="U42" i="5"/>
  <c r="U38" i="5"/>
  <c r="U35" i="5"/>
  <c r="U53" i="5" s="1"/>
  <c r="U51" i="5"/>
  <c r="U54" i="5" s="1"/>
  <c r="V67" i="1"/>
  <c r="V45" i="3"/>
  <c r="W50" i="5"/>
  <c r="X35" i="3"/>
  <c r="L70" i="1" l="1"/>
  <c r="H70" i="1"/>
  <c r="I70" i="1"/>
  <c r="P70" i="1"/>
  <c r="M70" i="1"/>
  <c r="N48" i="3"/>
  <c r="R48" i="3"/>
  <c r="X48" i="3"/>
  <c r="P48" i="3"/>
  <c r="P54" i="5"/>
  <c r="W53" i="5"/>
  <c r="P52" i="5"/>
  <c r="B52" i="5"/>
  <c r="B54" i="5"/>
  <c r="U37" i="2"/>
  <c r="J49" i="2"/>
  <c r="P33" i="2"/>
  <c r="G36" i="2"/>
  <c r="G45" i="2"/>
  <c r="G44" i="2"/>
  <c r="T50" i="2"/>
  <c r="T35" i="2"/>
  <c r="T34" i="2"/>
  <c r="U33" i="2"/>
  <c r="E37" i="2"/>
  <c r="J47" i="2"/>
  <c r="J38" i="2"/>
  <c r="P47" i="2"/>
  <c r="P39" i="2"/>
  <c r="U40" i="2"/>
  <c r="E35" i="2"/>
  <c r="J33" i="2"/>
  <c r="J51" i="2" s="1"/>
  <c r="J35" i="2"/>
  <c r="P38" i="2"/>
  <c r="P43" i="2"/>
  <c r="L51" i="2"/>
  <c r="W45" i="9"/>
  <c r="I46" i="2"/>
  <c r="G46" i="2"/>
  <c r="G43" i="2"/>
  <c r="G51" i="2" s="1"/>
  <c r="S45" i="2"/>
  <c r="R52" i="5"/>
  <c r="O46" i="2"/>
  <c r="O48" i="2"/>
  <c r="X53" i="5"/>
  <c r="V51" i="2"/>
  <c r="O35" i="2"/>
  <c r="S43" i="2"/>
  <c r="S33" i="2"/>
  <c r="S36" i="2"/>
  <c r="I52" i="5"/>
  <c r="M52" i="5"/>
  <c r="G54" i="5"/>
  <c r="S46" i="2"/>
  <c r="S47" i="2"/>
  <c r="E39" i="2"/>
  <c r="C48" i="3"/>
  <c r="E50" i="2"/>
  <c r="E34" i="2"/>
  <c r="F33" i="2"/>
  <c r="F46" i="2"/>
  <c r="F42" i="2"/>
  <c r="K53" i="5"/>
  <c r="N48" i="2"/>
  <c r="G48" i="3"/>
  <c r="O38" i="2"/>
  <c r="AC45" i="9"/>
  <c r="S34" i="2"/>
  <c r="S41" i="2"/>
  <c r="S40" i="2"/>
  <c r="I53" i="5"/>
  <c r="O49" i="2"/>
  <c r="O41" i="2"/>
  <c r="O47" i="2"/>
  <c r="Q52" i="5"/>
  <c r="Q48" i="3"/>
  <c r="S39" i="2"/>
  <c r="I48" i="3"/>
  <c r="E45" i="2"/>
  <c r="F34" i="2"/>
  <c r="R53" i="5"/>
  <c r="D70" i="1"/>
  <c r="N37" i="2"/>
  <c r="N50" i="2"/>
  <c r="V54" i="5"/>
  <c r="M51" i="2"/>
  <c r="O40" i="2"/>
  <c r="O42" i="2"/>
  <c r="O45" i="2"/>
  <c r="O44" i="2"/>
  <c r="X54" i="5"/>
  <c r="S48" i="2"/>
  <c r="AG45" i="9"/>
  <c r="S35" i="2"/>
  <c r="N36" i="2"/>
  <c r="D48" i="3"/>
  <c r="O50" i="2"/>
  <c r="S42" i="2"/>
  <c r="E47" i="2"/>
  <c r="N39" i="2"/>
  <c r="E48" i="2"/>
  <c r="F47" i="2"/>
  <c r="E43" i="2"/>
  <c r="E44" i="2"/>
  <c r="E42" i="2"/>
  <c r="F40" i="2"/>
  <c r="F38" i="2"/>
  <c r="N47" i="2"/>
  <c r="L48" i="3"/>
  <c r="E48" i="3"/>
  <c r="E70" i="1"/>
  <c r="O37" i="2"/>
  <c r="O34" i="2"/>
  <c r="S50" i="2"/>
  <c r="S38" i="2"/>
  <c r="B44" i="2"/>
  <c r="Q45" i="9"/>
  <c r="B37" i="2"/>
  <c r="B35" i="2"/>
  <c r="B43" i="2"/>
  <c r="B38" i="2"/>
  <c r="B45" i="2"/>
  <c r="B40" i="2"/>
  <c r="B48" i="2"/>
  <c r="B36" i="2"/>
  <c r="B49" i="2"/>
  <c r="B34" i="2"/>
  <c r="B42" i="2"/>
  <c r="B33" i="2"/>
  <c r="B47" i="2"/>
  <c r="B39" i="2"/>
  <c r="B50" i="2"/>
  <c r="B41" i="2"/>
  <c r="V48" i="3"/>
  <c r="AI45" i="9"/>
  <c r="U47" i="2"/>
  <c r="U49" i="2"/>
  <c r="U36" i="2"/>
  <c r="U50" i="2"/>
  <c r="S45" i="9"/>
  <c r="E33" i="2"/>
  <c r="E49" i="2"/>
  <c r="E46" i="2"/>
  <c r="T45" i="9"/>
  <c r="F48" i="2"/>
  <c r="F44" i="2"/>
  <c r="K54" i="5"/>
  <c r="B70" i="1"/>
  <c r="N49" i="2"/>
  <c r="I50" i="2"/>
  <c r="O52" i="5"/>
  <c r="O53" i="5"/>
  <c r="G52" i="5"/>
  <c r="O70" i="1"/>
  <c r="U44" i="2"/>
  <c r="U38" i="2"/>
  <c r="U42" i="2"/>
  <c r="H48" i="3"/>
  <c r="Q51" i="2"/>
  <c r="Q70" i="1"/>
  <c r="M53" i="5"/>
  <c r="D54" i="5"/>
  <c r="C51" i="2"/>
  <c r="V52" i="5"/>
  <c r="S48" i="3"/>
  <c r="N46" i="2"/>
  <c r="N35" i="2"/>
  <c r="N45" i="2"/>
  <c r="N42" i="2"/>
  <c r="N38" i="2"/>
  <c r="N44" i="2"/>
  <c r="N40" i="2"/>
  <c r="N51" i="2" s="1"/>
  <c r="AB45" i="9"/>
  <c r="N34" i="2"/>
  <c r="N43" i="2"/>
  <c r="I40" i="2"/>
  <c r="I43" i="2"/>
  <c r="I35" i="2"/>
  <c r="I44" i="2"/>
  <c r="I41" i="2"/>
  <c r="I36" i="2"/>
  <c r="I37" i="2"/>
  <c r="I39" i="2"/>
  <c r="I48" i="2"/>
  <c r="I45" i="2"/>
  <c r="R49" i="2"/>
  <c r="R38" i="2"/>
  <c r="R37" i="2"/>
  <c r="R42" i="2"/>
  <c r="R40" i="2"/>
  <c r="R36" i="2"/>
  <c r="R45" i="2"/>
  <c r="R34" i="2"/>
  <c r="R50" i="2"/>
  <c r="R35" i="2"/>
  <c r="AF45" i="9"/>
  <c r="R39" i="2"/>
  <c r="R44" i="2"/>
  <c r="R41" i="2"/>
  <c r="R46" i="2"/>
  <c r="R43" i="2"/>
  <c r="R48" i="2"/>
  <c r="R47" i="2"/>
  <c r="G53" i="5"/>
  <c r="V70" i="1"/>
  <c r="U41" i="2"/>
  <c r="X70" i="1"/>
  <c r="U46" i="2"/>
  <c r="U48" i="2"/>
  <c r="U34" i="2"/>
  <c r="U45" i="2"/>
  <c r="R33" i="2"/>
  <c r="K46" i="2"/>
  <c r="K39" i="2"/>
  <c r="K49" i="2"/>
  <c r="K41" i="2"/>
  <c r="K34" i="2"/>
  <c r="K37" i="2"/>
  <c r="K35" i="2"/>
  <c r="K48" i="2"/>
  <c r="K43" i="2"/>
  <c r="K50" i="2"/>
  <c r="K36" i="2"/>
  <c r="K47" i="2"/>
  <c r="Y45" i="9"/>
  <c r="K38" i="2"/>
  <c r="K45" i="2"/>
  <c r="K40" i="2"/>
  <c r="K42" i="2"/>
  <c r="K44" i="2"/>
  <c r="B46" i="2"/>
  <c r="P53" i="5"/>
  <c r="W70" i="1"/>
  <c r="K52" i="5"/>
  <c r="J48" i="3"/>
  <c r="F70" i="1"/>
  <c r="F54" i="5"/>
  <c r="T51" i="2"/>
  <c r="W51" i="2"/>
  <c r="D52" i="5"/>
  <c r="D53" i="5"/>
  <c r="J52" i="5"/>
  <c r="J53" i="5"/>
  <c r="C53" i="5"/>
  <c r="C52" i="5"/>
  <c r="J70" i="1"/>
  <c r="N70" i="1"/>
  <c r="C70" i="1"/>
  <c r="M48" i="3"/>
  <c r="K48" i="3"/>
  <c r="S54" i="5"/>
  <c r="S53" i="5"/>
  <c r="V53" i="5"/>
  <c r="U48" i="3"/>
  <c r="T48" i="3"/>
  <c r="T70" i="1"/>
  <c r="S52" i="5"/>
  <c r="F52" i="5"/>
  <c r="F53" i="5"/>
  <c r="H53" i="5"/>
  <c r="H52" i="5"/>
  <c r="H54" i="5"/>
  <c r="J54" i="5"/>
  <c r="O48" i="3"/>
  <c r="Y48" i="3"/>
  <c r="Z48" i="3"/>
  <c r="AA48" i="3"/>
  <c r="AB48" i="3"/>
  <c r="Y53" i="5"/>
  <c r="Y52" i="5"/>
  <c r="Z53" i="5"/>
  <c r="Z52" i="5"/>
  <c r="Y54" i="5"/>
  <c r="Z54" i="5"/>
  <c r="AA53" i="5"/>
  <c r="AA52" i="5"/>
  <c r="AB53" i="5"/>
  <c r="AB52" i="5"/>
  <c r="AA54" i="5"/>
  <c r="AB54" i="5"/>
  <c r="AB51" i="2"/>
  <c r="AA51" i="2"/>
  <c r="Z51" i="2"/>
  <c r="Y51" i="2"/>
  <c r="Y70" i="1"/>
  <c r="Z70" i="1"/>
  <c r="AA70" i="1"/>
  <c r="AB70" i="1"/>
  <c r="D47" i="2"/>
  <c r="D35" i="2"/>
  <c r="D42" i="2"/>
  <c r="D41" i="2"/>
  <c r="D33" i="2"/>
  <c r="D43" i="2"/>
  <c r="D46" i="2"/>
  <c r="D34" i="2"/>
  <c r="D45" i="2"/>
  <c r="D40" i="2"/>
  <c r="D44" i="2"/>
  <c r="R45" i="9"/>
  <c r="D48" i="2"/>
  <c r="D37" i="2"/>
  <c r="D38" i="2"/>
  <c r="D39" i="2"/>
  <c r="D49" i="2"/>
  <c r="D50" i="2"/>
  <c r="D36" i="2"/>
  <c r="U52" i="5"/>
  <c r="S70" i="1"/>
  <c r="P51" i="2"/>
  <c r="W52" i="5"/>
  <c r="W54" i="5"/>
  <c r="V45" i="9"/>
  <c r="H42" i="2"/>
  <c r="H34" i="2"/>
  <c r="H41" i="2"/>
  <c r="H37" i="2"/>
  <c r="H44" i="2"/>
  <c r="H49" i="2"/>
  <c r="H48" i="2"/>
  <c r="H50" i="2"/>
  <c r="H45" i="2"/>
  <c r="H43" i="2"/>
  <c r="H33" i="2"/>
  <c r="H40" i="2"/>
  <c r="H47" i="2"/>
  <c r="H46" i="2"/>
  <c r="H38" i="2"/>
  <c r="H35" i="2"/>
  <c r="H36" i="2"/>
  <c r="H39" i="2"/>
  <c r="T52" i="5"/>
  <c r="W48" i="3"/>
  <c r="F51" i="2" l="1"/>
  <c r="E51" i="2"/>
  <c r="U51" i="2"/>
  <c r="O51" i="2"/>
  <c r="I51" i="2"/>
  <c r="S51" i="2"/>
  <c r="K51" i="2"/>
  <c r="B51" i="2"/>
  <c r="R51" i="2"/>
  <c r="H51" i="2"/>
  <c r="D51" i="2"/>
</calcChain>
</file>

<file path=xl/sharedStrings.xml><?xml version="1.0" encoding="utf-8"?>
<sst xmlns="http://schemas.openxmlformats.org/spreadsheetml/2006/main" count="575" uniqueCount="227">
  <si>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</si>
  <si>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</si>
  <si>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</si>
  <si>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</si>
  <si>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</si>
  <si>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</si>
  <si>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</si>
  <si>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</si>
  <si>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</si>
  <si>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</si>
  <si>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</si>
  <si>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</si>
  <si>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</si>
  <si>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</si>
  <si>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</si>
  <si>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</si>
  <si>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</si>
  <si>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</si>
  <si>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</si>
  <si>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</si>
  <si>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</si>
  <si>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</si>
  <si>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</si>
  <si>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</si>
  <si>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</si>
  <si>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</si>
  <si>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</si>
  <si>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</si>
  <si>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</si>
  <si>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</si>
  <si>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</si>
  <si>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</si>
  <si>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</si>
  <si>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</si>
  <si>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</si>
  <si>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</si>
  <si>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</si>
  <si>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</si>
  <si>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</si>
  <si>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</si>
  <si>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</si>
  <si>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</si>
  <si>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</si>
  <si>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</si>
  <si>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</si>
  <si>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</si>
  <si>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</si>
  <si>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</si>
  <si>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</si>
  <si>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</si>
  <si>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</si>
  <si>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</si>
  <si>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</si>
  <si>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</si>
  <si>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</si>
  <si>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</si>
  <si>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</si>
  <si>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</si>
  <si>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</si>
  <si>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</si>
  <si>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</si>
  <si>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</si>
  <si>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</si>
  <si>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</si>
  <si>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</si>
  <si>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</si>
  <si>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</si>
  <si>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</si>
  <si>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</si>
  <si>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</si>
  <si>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</si>
  <si>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</si>
  <si>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</si>
  <si>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</si>
  <si>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</si>
  <si>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</si>
  <si>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</si>
  <si>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</si>
  <si>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</si>
  <si>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</si>
  <si>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</si>
  <si>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</si>
  <si>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</si>
  <si>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</si>
  <si>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</si>
  <si>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</si>
  <si>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</si>
  <si>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</si>
  <si>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</si>
  <si>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</si>
  <si>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</si>
  <si>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</si>
  <si>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</si>
  <si>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</si>
  <si>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</si>
  <si>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</si>
  <si>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</si>
  <si>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</si>
  <si>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</si>
  <si>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</si>
  <si>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</si>
  <si>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</si>
  <si>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</si>
  <si>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</si>
  <si>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</si>
  <si>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</si>
  <si>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</si>
  <si>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</si>
  <si>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</si>
  <si>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</si>
  <si>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</si>
  <si>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</si>
  <si>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</si>
  <si>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</si>
  <si>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</si>
  <si>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</si>
  <si>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</si>
  <si>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</si>
  <si>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</si>
  <si>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</si>
  <si>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</si>
  <si>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</si>
  <si>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</si>
  <si>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</si>
  <si>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</si>
  <si>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</si>
  <si>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</si>
  <si>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</si>
  <si>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</si>
  <si>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</si>
  <si>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</si>
  <si>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</si>
  <si>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</si>
  <si>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</si>
  <si>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</si>
  <si>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</si>
  <si>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</si>
  <si>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</si>
  <si>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</si>
  <si>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</si>
  <si>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</si>
  <si>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</si>
  <si>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</si>
  <si>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</si>
  <si>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</si>
  <si>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</si>
  <si>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</si>
  <si>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</si>
  <si>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</si>
  <si>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</si>
  <si>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</si>
  <si>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</si>
  <si>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</si>
  <si>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</si>
  <si>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</si>
  <si>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</si>
  <si>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</si>
  <si>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</si>
  <si>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</si>
  <si>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</si>
  <si>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</si>
  <si>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</si>
  <si>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</si>
  <si>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</si>
  <si>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</si>
  <si>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</si>
  <si>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</si>
  <si>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</si>
  <si>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</si>
  <si>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</si>
  <si>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</si>
  <si>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</si>
  <si>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</si>
  <si>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茂木町</t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</si>
  <si>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</si>
  <si>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</si>
  <si>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</si>
  <si>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</si>
  <si>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</si>
  <si>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００(H12)</t>
  </si>
  <si>
    <t>０１(H13)</t>
    <phoneticPr fontId="2"/>
  </si>
  <si>
    <t>０２(H14)</t>
    <phoneticPr fontId="2"/>
  </si>
  <si>
    <t>０３(H15)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</si>
  <si>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</si>
  <si>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</si>
  <si>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</si>
  <si>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</si>
  <si>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</si>
  <si>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</si>
  <si>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０４(H16)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</si>
  <si>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</si>
  <si>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</si>
  <si>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</si>
  <si>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０６(H18)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</si>
  <si>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</si>
  <si>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</si>
  <si>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</si>
  <si>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</si>
  <si>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</si>
  <si>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</si>
  <si>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０７(H19)</t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</si>
  <si>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</si>
  <si>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</si>
  <si>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</si>
  <si>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</si>
  <si>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 xml:space="preserve"> (3) 震災復興特別交付税</t>
    <phoneticPr fontId="2"/>
  </si>
  <si>
    <t>１２(H24)</t>
    <phoneticPr fontId="2"/>
  </si>
  <si>
    <t>１２(H24)</t>
    <phoneticPr fontId="2"/>
  </si>
  <si>
    <t>１４(H26)</t>
    <phoneticPr fontId="2"/>
  </si>
  <si>
    <t>１５(H27)</t>
    <phoneticPr fontId="2"/>
  </si>
  <si>
    <t>１３(H25)</t>
    <phoneticPr fontId="2"/>
  </si>
  <si>
    <t>１３(H25)</t>
    <phoneticPr fontId="2"/>
  </si>
  <si>
    <t>１４(H26)</t>
    <phoneticPr fontId="2"/>
  </si>
  <si>
    <t>１５(H27)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</si>
  <si>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</si>
  <si>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</si>
  <si>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</si>
  <si>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</si>
  <si>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１６(H28)</t>
    <phoneticPr fontId="2"/>
  </si>
  <si>
    <t>うち臨時財政対策債</t>
    <rPh sb="2" eb="9">
      <t>リ</t>
    </rPh>
    <phoneticPr fontId="2"/>
  </si>
  <si>
    <t>１７(H29)</t>
  </si>
  <si>
    <t>１７(H29)</t>
    <phoneticPr fontId="2"/>
  </si>
  <si>
    <t>１８(H30)</t>
    <phoneticPr fontId="2"/>
  </si>
  <si>
    <t>８ 自動車税環境性能割交付金</t>
    <phoneticPr fontId="2"/>
  </si>
  <si>
    <t>１９(R１)</t>
    <phoneticPr fontId="2"/>
  </si>
  <si>
    <t>（％）</t>
    <phoneticPr fontId="2"/>
  </si>
  <si>
    <t>茂木町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</si>
</sst>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1" fillId="0" borderId="0">
      <alignment vertical="center"/>
    </xf>
  </cellStyleXfs>
  <cellXfs count="90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1" xfId="1" applyFont="1" applyBorder="1"/>
    <xf numFmtId="38" fontId="5" fillId="0" borderId="0" xfId="1" applyFont="1"/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5" fillId="0" borderId="1" xfId="0" applyNumberFormat="1" applyFont="1" applyBorder="1" applyAlignme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3" fontId="5" fillId="0" borderId="0" xfId="0" applyNumberFormat="1" applyFont="1" applyBorder="1"/>
    <xf numFmtId="0" fontId="5" fillId="0" borderId="1" xfId="0" applyFont="1" applyBorder="1" applyAlignment="1"/>
    <xf numFmtId="179" fontId="7" fillId="0" borderId="0" xfId="0" applyNumberFormat="1" applyFont="1"/>
    <xf numFmtId="183" fontId="5" fillId="0" borderId="1" xfId="1" applyNumberFormat="1" applyFont="1" applyBorder="1" applyAlignment="1" applyProtection="1">
      <alignment vertical="center"/>
    </xf>
    <xf numFmtId="179" fontId="5" fillId="0" borderId="1" xfId="1" applyNumberFormat="1" applyFont="1" applyFill="1" applyBorder="1" applyProtection="1"/>
    <xf numFmtId="183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84" fontId="5" fillId="0" borderId="1" xfId="1" applyNumberFormat="1" applyFont="1" applyFill="1" applyBorder="1" applyProtection="1"/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5" fillId="0" borderId="1" xfId="0" applyNumberFormat="1" applyFont="1" applyFill="1" applyBorder="1" applyAlignment="1" applyProtection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3" xfId="3" xr:uid="{08D839EB-E73C-4C37-BBA8-59F82DEBBDEB}"/>
    <cellStyle name="標準 6 2" xfId="2" xr:uid="{60095228-CC56-46FC-AEC9-FC9BF3B30DB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25"/>
          <c:y val="1.3836462749848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29163038720593E-2"/>
          <c:y val="0.104402547784784"/>
          <c:w val="0.88335666985141503"/>
          <c:h val="0.7198130925598585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９９(H11）</c:v>
                </c:pt>
                <c:pt idx="8">
                  <c:v>００(H12）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8"/>
                <c:pt idx="0">
                  <c:v>7395598</c:v>
                </c:pt>
                <c:pt idx="1">
                  <c:v>8521199</c:v>
                </c:pt>
                <c:pt idx="2">
                  <c:v>7132893</c:v>
                </c:pt>
                <c:pt idx="3">
                  <c:v>7738592</c:v>
                </c:pt>
                <c:pt idx="4">
                  <c:v>7834215</c:v>
                </c:pt>
                <c:pt idx="5">
                  <c:v>7794292</c:v>
                </c:pt>
                <c:pt idx="6">
                  <c:v>7314089</c:v>
                </c:pt>
                <c:pt idx="7">
                  <c:v>7931075</c:v>
                </c:pt>
                <c:pt idx="8">
                  <c:v>7221654</c:v>
                </c:pt>
                <c:pt idx="9">
                  <c:v>7171090</c:v>
                </c:pt>
                <c:pt idx="10">
                  <c:v>7566137</c:v>
                </c:pt>
                <c:pt idx="11">
                  <c:v>7913339</c:v>
                </c:pt>
                <c:pt idx="12">
                  <c:v>6978770</c:v>
                </c:pt>
                <c:pt idx="13">
                  <c:v>7589463</c:v>
                </c:pt>
                <c:pt idx="14">
                  <c:v>6849004</c:v>
                </c:pt>
                <c:pt idx="15">
                  <c:v>7879272</c:v>
                </c:pt>
                <c:pt idx="16">
                  <c:v>7862125</c:v>
                </c:pt>
                <c:pt idx="17">
                  <c:v>7389870</c:v>
                </c:pt>
                <c:pt idx="18">
                  <c:v>7249865</c:v>
                </c:pt>
                <c:pt idx="19">
                  <c:v>8546590</c:v>
                </c:pt>
                <c:pt idx="20">
                  <c:v>7754482</c:v>
                </c:pt>
                <c:pt idx="21">
                  <c:v>7876124</c:v>
                </c:pt>
                <c:pt idx="22">
                  <c:v>7697153</c:v>
                </c:pt>
                <c:pt idx="23">
                  <c:v>8780870</c:v>
                </c:pt>
                <c:pt idx="24">
                  <c:v>7675371</c:v>
                </c:pt>
                <c:pt idx="25">
                  <c:v>7884282</c:v>
                </c:pt>
                <c:pt idx="26">
                  <c:v>7497275</c:v>
                </c:pt>
                <c:pt idx="27">
                  <c:v>7845045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D-4AC1-9E27-AF99B343D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6217856"/>
        <c:axId val="4867430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９９(H11）</c:v>
                </c:pt>
                <c:pt idx="8">
                  <c:v>００(H12）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8"/>
                <c:pt idx="0">
                  <c:v>1889279</c:v>
                </c:pt>
                <c:pt idx="1">
                  <c:v>1725161</c:v>
                </c:pt>
                <c:pt idx="2">
                  <c:v>1677181</c:v>
                </c:pt>
                <c:pt idx="3">
                  <c:v>1664167</c:v>
                </c:pt>
                <c:pt idx="4">
                  <c:v>1693561</c:v>
                </c:pt>
                <c:pt idx="5">
                  <c:v>1756251</c:v>
                </c:pt>
                <c:pt idx="6">
                  <c:v>1987767</c:v>
                </c:pt>
                <c:pt idx="7">
                  <c:v>2032083</c:v>
                </c:pt>
                <c:pt idx="8">
                  <c:v>1949764</c:v>
                </c:pt>
                <c:pt idx="9">
                  <c:v>1898403</c:v>
                </c:pt>
                <c:pt idx="10">
                  <c:v>1912799</c:v>
                </c:pt>
                <c:pt idx="11">
                  <c:v>1752346</c:v>
                </c:pt>
                <c:pt idx="12">
                  <c:v>1704089</c:v>
                </c:pt>
                <c:pt idx="13">
                  <c:v>1803476</c:v>
                </c:pt>
                <c:pt idx="14">
                  <c:v>1746847</c:v>
                </c:pt>
                <c:pt idx="15">
                  <c:v>1909131</c:v>
                </c:pt>
                <c:pt idx="16">
                  <c:v>1841632</c:v>
                </c:pt>
                <c:pt idx="17">
                  <c:v>1798865</c:v>
                </c:pt>
                <c:pt idx="18">
                  <c:v>1654033</c:v>
                </c:pt>
                <c:pt idx="19">
                  <c:v>1626068</c:v>
                </c:pt>
                <c:pt idx="20">
                  <c:v>1567419</c:v>
                </c:pt>
                <c:pt idx="21">
                  <c:v>1572089</c:v>
                </c:pt>
                <c:pt idx="22">
                  <c:v>1619589</c:v>
                </c:pt>
                <c:pt idx="23">
                  <c:v>1564195</c:v>
                </c:pt>
                <c:pt idx="24">
                  <c:v>1568726</c:v>
                </c:pt>
                <c:pt idx="25">
                  <c:v>1552410</c:v>
                </c:pt>
                <c:pt idx="26">
                  <c:v>1542193</c:v>
                </c:pt>
                <c:pt idx="27">
                  <c:v>1561132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D-4AC1-9E27-AF99B343D57A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９９(H11）</c:v>
                </c:pt>
                <c:pt idx="8">
                  <c:v>００(H12）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8"/>
                <c:pt idx="0">
                  <c:v>2188407</c:v>
                </c:pt>
                <c:pt idx="1">
                  <c:v>2301429</c:v>
                </c:pt>
                <c:pt idx="2">
                  <c:v>2357996</c:v>
                </c:pt>
                <c:pt idx="3">
                  <c:v>2513696</c:v>
                </c:pt>
                <c:pt idx="4">
                  <c:v>2585451</c:v>
                </c:pt>
                <c:pt idx="5">
                  <c:v>2715309</c:v>
                </c:pt>
                <c:pt idx="6">
                  <c:v>2556494</c:v>
                </c:pt>
                <c:pt idx="7">
                  <c:v>2628774</c:v>
                </c:pt>
                <c:pt idx="8">
                  <c:v>2645080</c:v>
                </c:pt>
                <c:pt idx="9">
                  <c:v>2474038</c:v>
                </c:pt>
                <c:pt idx="10">
                  <c:v>2267407</c:v>
                </c:pt>
                <c:pt idx="11">
                  <c:v>2150610</c:v>
                </c:pt>
                <c:pt idx="12">
                  <c:v>2025295</c:v>
                </c:pt>
                <c:pt idx="13">
                  <c:v>2040400</c:v>
                </c:pt>
                <c:pt idx="14">
                  <c:v>1971523</c:v>
                </c:pt>
                <c:pt idx="15">
                  <c:v>2042764</c:v>
                </c:pt>
                <c:pt idx="16">
                  <c:v>2170376</c:v>
                </c:pt>
                <c:pt idx="17">
                  <c:v>2264195</c:v>
                </c:pt>
                <c:pt idx="18">
                  <c:v>2420476</c:v>
                </c:pt>
                <c:pt idx="19">
                  <c:v>2525657</c:v>
                </c:pt>
                <c:pt idx="20">
                  <c:v>2525005</c:v>
                </c:pt>
                <c:pt idx="21">
                  <c:v>2634934</c:v>
                </c:pt>
                <c:pt idx="22">
                  <c:v>2466112</c:v>
                </c:pt>
                <c:pt idx="23">
                  <c:v>2573764</c:v>
                </c:pt>
                <c:pt idx="24">
                  <c:v>2610208</c:v>
                </c:pt>
                <c:pt idx="25">
                  <c:v>2507938</c:v>
                </c:pt>
                <c:pt idx="26">
                  <c:v>2464033</c:v>
                </c:pt>
                <c:pt idx="27">
                  <c:v>2667984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6D-4AC1-9E27-AF99B343D57A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９９(H11）</c:v>
                </c:pt>
                <c:pt idx="8">
                  <c:v>００(H12）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8"/>
                <c:pt idx="0">
                  <c:v>371108</c:v>
                </c:pt>
                <c:pt idx="1">
                  <c:v>424637</c:v>
                </c:pt>
                <c:pt idx="2">
                  <c:v>350398</c:v>
                </c:pt>
                <c:pt idx="3">
                  <c:v>241890</c:v>
                </c:pt>
                <c:pt idx="4">
                  <c:v>426898</c:v>
                </c:pt>
                <c:pt idx="5">
                  <c:v>478134</c:v>
                </c:pt>
                <c:pt idx="6">
                  <c:v>412506</c:v>
                </c:pt>
                <c:pt idx="7">
                  <c:v>804100</c:v>
                </c:pt>
                <c:pt idx="8">
                  <c:v>398280</c:v>
                </c:pt>
                <c:pt idx="9">
                  <c:v>285754</c:v>
                </c:pt>
                <c:pt idx="10">
                  <c:v>257520</c:v>
                </c:pt>
                <c:pt idx="11">
                  <c:v>443526</c:v>
                </c:pt>
                <c:pt idx="12">
                  <c:v>404815</c:v>
                </c:pt>
                <c:pt idx="13">
                  <c:v>338230</c:v>
                </c:pt>
                <c:pt idx="14">
                  <c:v>398868</c:v>
                </c:pt>
                <c:pt idx="15">
                  <c:v>697704</c:v>
                </c:pt>
                <c:pt idx="16">
                  <c:v>844651</c:v>
                </c:pt>
                <c:pt idx="17">
                  <c:v>964588</c:v>
                </c:pt>
                <c:pt idx="18">
                  <c:v>695384</c:v>
                </c:pt>
                <c:pt idx="19">
                  <c:v>912595</c:v>
                </c:pt>
                <c:pt idx="20">
                  <c:v>643474</c:v>
                </c:pt>
                <c:pt idx="21">
                  <c:v>660329</c:v>
                </c:pt>
                <c:pt idx="22">
                  <c:v>875245</c:v>
                </c:pt>
                <c:pt idx="23">
                  <c:v>1263908</c:v>
                </c:pt>
                <c:pt idx="24">
                  <c:v>861134</c:v>
                </c:pt>
                <c:pt idx="25">
                  <c:v>790200</c:v>
                </c:pt>
                <c:pt idx="26">
                  <c:v>684106</c:v>
                </c:pt>
                <c:pt idx="27">
                  <c:v>766070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6D-4AC1-9E27-AF99B343D57A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９９(H11）</c:v>
                </c:pt>
                <c:pt idx="8">
                  <c:v>００(H12）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8"/>
                <c:pt idx="0">
                  <c:v>464949</c:v>
                </c:pt>
                <c:pt idx="1">
                  <c:v>570538</c:v>
                </c:pt>
                <c:pt idx="2">
                  <c:v>428004</c:v>
                </c:pt>
                <c:pt idx="3">
                  <c:v>768474</c:v>
                </c:pt>
                <c:pt idx="4">
                  <c:v>545117</c:v>
                </c:pt>
                <c:pt idx="5">
                  <c:v>601166</c:v>
                </c:pt>
                <c:pt idx="6">
                  <c:v>579760</c:v>
                </c:pt>
                <c:pt idx="7">
                  <c:v>584327</c:v>
                </c:pt>
                <c:pt idx="8">
                  <c:v>503226</c:v>
                </c:pt>
                <c:pt idx="9">
                  <c:v>467661</c:v>
                </c:pt>
                <c:pt idx="10">
                  <c:v>933152</c:v>
                </c:pt>
                <c:pt idx="11">
                  <c:v>417737</c:v>
                </c:pt>
                <c:pt idx="12">
                  <c:v>414600</c:v>
                </c:pt>
                <c:pt idx="13">
                  <c:v>405531</c:v>
                </c:pt>
                <c:pt idx="14">
                  <c:v>407110</c:v>
                </c:pt>
                <c:pt idx="15">
                  <c:v>537238</c:v>
                </c:pt>
                <c:pt idx="16">
                  <c:v>438919</c:v>
                </c:pt>
                <c:pt idx="17">
                  <c:v>478338</c:v>
                </c:pt>
                <c:pt idx="18">
                  <c:v>584932</c:v>
                </c:pt>
                <c:pt idx="19">
                  <c:v>744821</c:v>
                </c:pt>
                <c:pt idx="20">
                  <c:v>669850</c:v>
                </c:pt>
                <c:pt idx="21">
                  <c:v>550569</c:v>
                </c:pt>
                <c:pt idx="22">
                  <c:v>563952</c:v>
                </c:pt>
                <c:pt idx="23">
                  <c:v>402825</c:v>
                </c:pt>
                <c:pt idx="24">
                  <c:v>418249</c:v>
                </c:pt>
                <c:pt idx="25">
                  <c:v>392581</c:v>
                </c:pt>
                <c:pt idx="26">
                  <c:v>420512</c:v>
                </c:pt>
                <c:pt idx="27">
                  <c:v>432950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6D-4AC1-9E27-AF99B343D57A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９９(H11）</c:v>
                </c:pt>
                <c:pt idx="8">
                  <c:v>００(H12）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8"/>
                <c:pt idx="0">
                  <c:v>821900</c:v>
                </c:pt>
                <c:pt idx="1">
                  <c:v>700300</c:v>
                </c:pt>
                <c:pt idx="2">
                  <c:v>790100</c:v>
                </c:pt>
                <c:pt idx="3">
                  <c:v>851400</c:v>
                </c:pt>
                <c:pt idx="4">
                  <c:v>861500</c:v>
                </c:pt>
                <c:pt idx="5">
                  <c:v>680200</c:v>
                </c:pt>
                <c:pt idx="6">
                  <c:v>432500</c:v>
                </c:pt>
                <c:pt idx="7">
                  <c:v>425700</c:v>
                </c:pt>
                <c:pt idx="8">
                  <c:v>382200</c:v>
                </c:pt>
                <c:pt idx="9">
                  <c:v>524100</c:v>
                </c:pt>
                <c:pt idx="10">
                  <c:v>691155</c:v>
                </c:pt>
                <c:pt idx="11">
                  <c:v>1400300</c:v>
                </c:pt>
                <c:pt idx="12">
                  <c:v>726900</c:v>
                </c:pt>
                <c:pt idx="13">
                  <c:v>1486100</c:v>
                </c:pt>
                <c:pt idx="14">
                  <c:v>782700</c:v>
                </c:pt>
                <c:pt idx="15">
                  <c:v>1086600</c:v>
                </c:pt>
                <c:pt idx="16">
                  <c:v>1015700</c:v>
                </c:pt>
                <c:pt idx="17">
                  <c:v>393000</c:v>
                </c:pt>
                <c:pt idx="18">
                  <c:v>530000</c:v>
                </c:pt>
                <c:pt idx="19">
                  <c:v>799900</c:v>
                </c:pt>
                <c:pt idx="20">
                  <c:v>591400</c:v>
                </c:pt>
                <c:pt idx="21">
                  <c:v>615300</c:v>
                </c:pt>
                <c:pt idx="22">
                  <c:v>789600</c:v>
                </c:pt>
                <c:pt idx="23">
                  <c:v>1217300</c:v>
                </c:pt>
                <c:pt idx="24">
                  <c:v>588330</c:v>
                </c:pt>
                <c:pt idx="25">
                  <c:v>857370</c:v>
                </c:pt>
                <c:pt idx="26">
                  <c:v>714300</c:v>
                </c:pt>
                <c:pt idx="27">
                  <c:v>519700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6D-4AC1-9E27-AF99B343D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1072"/>
        <c:axId val="49732608"/>
      </c:lineChart>
      <c:catAx>
        <c:axId val="46217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74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67430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84518569037E-2"/>
              <c:y val="5.9119563900666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17856"/>
        <c:crosses val="autoZero"/>
        <c:crossBetween val="between"/>
      </c:valAx>
      <c:catAx>
        <c:axId val="4973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2608"/>
        <c:crosses val="autoZero"/>
        <c:auto val="0"/>
        <c:lblAlgn val="ctr"/>
        <c:lblOffset val="100"/>
        <c:noMultiLvlLbl val="0"/>
      </c:catAx>
      <c:valAx>
        <c:axId val="4973260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13375493417664"/>
              <c:y val="6.28931152836664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7310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49627007921081E-2"/>
          <c:y val="0.91242802239005838"/>
          <c:w val="0.82311804187934567"/>
          <c:h val="6.64020234077883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280667012431837"/>
          <c:y val="1.717307145976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63602184862025E-2"/>
          <c:y val="0.11624836749071936"/>
          <c:w val="0.89490376202974642"/>
          <c:h val="0.7161248115262187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グラフ!$P$197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グラフ!$Q$195:$AT$195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９７（H9）</c:v>
                </c:pt>
                <c:pt idx="6">
                  <c:v>９８(H10)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グラフ!$Q$197:$AT$197</c:f>
              <c:numCache>
                <c:formatCode>#,##0,</c:formatCode>
                <c:ptCount val="28"/>
                <c:pt idx="0">
                  <c:v>4758683</c:v>
                </c:pt>
                <c:pt idx="1">
                  <c:v>5077631</c:v>
                </c:pt>
                <c:pt idx="2">
                  <c:v>5466261</c:v>
                </c:pt>
                <c:pt idx="3">
                  <c:v>5867241</c:v>
                </c:pt>
                <c:pt idx="4">
                  <c:v>6220639</c:v>
                </c:pt>
                <c:pt idx="5">
                  <c:v>6374064</c:v>
                </c:pt>
                <c:pt idx="6">
                  <c:v>6260789</c:v>
                </c:pt>
                <c:pt idx="7">
                  <c:v>6102805</c:v>
                </c:pt>
                <c:pt idx="8">
                  <c:v>5909565</c:v>
                </c:pt>
                <c:pt idx="9">
                  <c:v>5801076</c:v>
                </c:pt>
                <c:pt idx="10">
                  <c:v>5615346</c:v>
                </c:pt>
                <c:pt idx="11">
                  <c:v>6380441</c:v>
                </c:pt>
                <c:pt idx="12">
                  <c:v>6504223</c:v>
                </c:pt>
                <c:pt idx="13">
                  <c:v>7399640</c:v>
                </c:pt>
                <c:pt idx="14">
                  <c:v>7554580</c:v>
                </c:pt>
                <c:pt idx="15">
                  <c:v>7986112</c:v>
                </c:pt>
                <c:pt idx="16">
                  <c:v>8368256</c:v>
                </c:pt>
                <c:pt idx="17">
                  <c:v>7999981</c:v>
                </c:pt>
                <c:pt idx="18">
                  <c:v>7811426</c:v>
                </c:pt>
                <c:pt idx="19">
                  <c:v>7826945</c:v>
                </c:pt>
                <c:pt idx="20">
                  <c:v>7461660</c:v>
                </c:pt>
                <c:pt idx="21">
                  <c:v>7278193</c:v>
                </c:pt>
                <c:pt idx="22">
                  <c:v>7334969</c:v>
                </c:pt>
                <c:pt idx="23">
                  <c:v>7799581</c:v>
                </c:pt>
                <c:pt idx="24">
                  <c:v>7615927</c:v>
                </c:pt>
                <c:pt idx="25">
                  <c:v>7669878</c:v>
                </c:pt>
                <c:pt idx="26">
                  <c:v>7656062</c:v>
                </c:pt>
                <c:pt idx="27">
                  <c:v>7410543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5-46BB-8A71-503FBF6B1C22}"/>
            </c:ext>
          </c:extLst>
        </c:ser>
        <c:ser>
          <c:idx val="2"/>
          <c:order val="2"/>
          <c:tx>
            <c:strRef>
              <c:f>グラフ!$P$198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グラフ!$Q$195:$AT$195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９７（H9）</c:v>
                </c:pt>
                <c:pt idx="6">
                  <c:v>９８(H10)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グラフ!$Q$198:$AT$198</c:f>
              <c:numCache>
                <c:formatCode>#,##0,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118500</c:v>
                </c:pt>
                <c:pt idx="10">
                  <c:v>356600</c:v>
                </c:pt>
                <c:pt idx="11">
                  <c:v>813900</c:v>
                </c:pt>
                <c:pt idx="12">
                  <c:v>1136300</c:v>
                </c:pt>
                <c:pt idx="13">
                  <c:v>1380780</c:v>
                </c:pt>
                <c:pt idx="14">
                  <c:v>1581973</c:v>
                </c:pt>
                <c:pt idx="15">
                  <c:v>1735777</c:v>
                </c:pt>
                <c:pt idx="16">
                  <c:v>1859769</c:v>
                </c:pt>
                <c:pt idx="17">
                  <c:v>2074504</c:v>
                </c:pt>
                <c:pt idx="18">
                  <c:v>2402983</c:v>
                </c:pt>
                <c:pt idx="19">
                  <c:v>2623375</c:v>
                </c:pt>
                <c:pt idx="20">
                  <c:v>2699433</c:v>
                </c:pt>
                <c:pt idx="21">
                  <c:v>2910001</c:v>
                </c:pt>
                <c:pt idx="22">
                  <c:v>3071490</c:v>
                </c:pt>
                <c:pt idx="23">
                  <c:v>3201636</c:v>
                </c:pt>
                <c:pt idx="24">
                  <c:v>3253812</c:v>
                </c:pt>
                <c:pt idx="25">
                  <c:v>3290107</c:v>
                </c:pt>
                <c:pt idx="26">
                  <c:v>3294460</c:v>
                </c:pt>
                <c:pt idx="27">
                  <c:v>3236561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5-46BB-8A71-503FBF6B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869952"/>
        <c:axId val="72697728"/>
      </c:barChart>
      <c:lineChart>
        <c:grouping val="standard"/>
        <c:varyColors val="0"/>
        <c:ser>
          <c:idx val="1"/>
          <c:order val="0"/>
          <c:tx>
            <c:strRef>
              <c:f>グラフ!$P$196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グラフ!$Q$195:$AT$195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９７（H9）</c:v>
                </c:pt>
                <c:pt idx="6">
                  <c:v>９８(H10)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グラフ!$Q$196:$AT$196</c:f>
              <c:numCache>
                <c:formatCode>#,##0,</c:formatCode>
                <c:ptCount val="28"/>
                <c:pt idx="0">
                  <c:v>6901274</c:v>
                </c:pt>
                <c:pt idx="1">
                  <c:v>8046585</c:v>
                </c:pt>
                <c:pt idx="2">
                  <c:v>6444300</c:v>
                </c:pt>
                <c:pt idx="3">
                  <c:v>7110760</c:v>
                </c:pt>
                <c:pt idx="4">
                  <c:v>7342626</c:v>
                </c:pt>
                <c:pt idx="5">
                  <c:v>7331732</c:v>
                </c:pt>
                <c:pt idx="6">
                  <c:v>6741724</c:v>
                </c:pt>
                <c:pt idx="7">
                  <c:v>7459053</c:v>
                </c:pt>
                <c:pt idx="8">
                  <c:v>6727799</c:v>
                </c:pt>
                <c:pt idx="9">
                  <c:v>6597768</c:v>
                </c:pt>
                <c:pt idx="10">
                  <c:v>7243174</c:v>
                </c:pt>
                <c:pt idx="11">
                  <c:v>7617017</c:v>
                </c:pt>
                <c:pt idx="12">
                  <c:v>6595754</c:v>
                </c:pt>
                <c:pt idx="13">
                  <c:v>7173383</c:v>
                </c:pt>
                <c:pt idx="14">
                  <c:v>6482404</c:v>
                </c:pt>
                <c:pt idx="15">
                  <c:v>7457875</c:v>
                </c:pt>
                <c:pt idx="16">
                  <c:v>7469202</c:v>
                </c:pt>
                <c:pt idx="17">
                  <c:v>6886998</c:v>
                </c:pt>
                <c:pt idx="18">
                  <c:v>6691306</c:v>
                </c:pt>
                <c:pt idx="19">
                  <c:v>8011539</c:v>
                </c:pt>
                <c:pt idx="20">
                  <c:v>7250912</c:v>
                </c:pt>
                <c:pt idx="21">
                  <c:v>7425424</c:v>
                </c:pt>
                <c:pt idx="22">
                  <c:v>7125377</c:v>
                </c:pt>
                <c:pt idx="23">
                  <c:v>8299040</c:v>
                </c:pt>
                <c:pt idx="24">
                  <c:v>7056426</c:v>
                </c:pt>
                <c:pt idx="25">
                  <c:v>7428782</c:v>
                </c:pt>
                <c:pt idx="26">
                  <c:v>6947780</c:v>
                </c:pt>
                <c:pt idx="27">
                  <c:v>7244368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5-46BB-8A71-503FBF6B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9952"/>
        <c:axId val="72697728"/>
      </c:lineChart>
      <c:catAx>
        <c:axId val="53869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9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697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014944077936194E-2"/>
              <c:y val="6.59798961300050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869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17826487905229"/>
          <c:y val="0.92264550175908866"/>
          <c:w val="0.74422714052635308"/>
          <c:h val="4.3311945049422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40433548079217374"/>
          <c:y val="4.5589876747205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722261989978542E-2"/>
          <c:y val="0.11936358847149267"/>
          <c:w val="0.90083214030064429"/>
          <c:h val="0.69363507522878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グラフ!$P$157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グラフ!$Q$156:$AT$156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グラフ!$Q$157:$AT$157</c:f>
              <c:numCache>
                <c:formatCode>#,##0,</c:formatCode>
                <c:ptCount val="28"/>
                <c:pt idx="0">
                  <c:v>782345</c:v>
                </c:pt>
                <c:pt idx="1">
                  <c:v>620023</c:v>
                </c:pt>
                <c:pt idx="2">
                  <c:v>577094</c:v>
                </c:pt>
                <c:pt idx="3">
                  <c:v>675974</c:v>
                </c:pt>
                <c:pt idx="4">
                  <c:v>537696</c:v>
                </c:pt>
                <c:pt idx="5">
                  <c:v>621135</c:v>
                </c:pt>
                <c:pt idx="6">
                  <c:v>266007</c:v>
                </c:pt>
                <c:pt idx="7">
                  <c:v>599951</c:v>
                </c:pt>
                <c:pt idx="8">
                  <c:v>376124</c:v>
                </c:pt>
                <c:pt idx="9">
                  <c:v>219487</c:v>
                </c:pt>
                <c:pt idx="10">
                  <c:v>1023990</c:v>
                </c:pt>
                <c:pt idx="11">
                  <c:v>289907</c:v>
                </c:pt>
                <c:pt idx="12">
                  <c:v>56394</c:v>
                </c:pt>
                <c:pt idx="13">
                  <c:v>117877</c:v>
                </c:pt>
                <c:pt idx="14">
                  <c:v>247404</c:v>
                </c:pt>
                <c:pt idx="15">
                  <c:v>1146143</c:v>
                </c:pt>
                <c:pt idx="16">
                  <c:v>1429729</c:v>
                </c:pt>
                <c:pt idx="17">
                  <c:v>249335</c:v>
                </c:pt>
                <c:pt idx="18">
                  <c:v>297101</c:v>
                </c:pt>
                <c:pt idx="19">
                  <c:v>1038583</c:v>
                </c:pt>
                <c:pt idx="20">
                  <c:v>559808</c:v>
                </c:pt>
                <c:pt idx="21">
                  <c:v>363822</c:v>
                </c:pt>
                <c:pt idx="22">
                  <c:v>754497</c:v>
                </c:pt>
                <c:pt idx="23">
                  <c:v>1402089</c:v>
                </c:pt>
                <c:pt idx="24">
                  <c:v>411680</c:v>
                </c:pt>
                <c:pt idx="25">
                  <c:v>522406</c:v>
                </c:pt>
                <c:pt idx="26">
                  <c:v>359462</c:v>
                </c:pt>
                <c:pt idx="27">
                  <c:v>373326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1-4D82-AF4A-3A2A91BCB6A4}"/>
            </c:ext>
          </c:extLst>
        </c:ser>
        <c:ser>
          <c:idx val="1"/>
          <c:order val="1"/>
          <c:tx>
            <c:strRef>
              <c:f>グラフ!$P$158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グラフ!$Q$156:$AT$156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グラフ!$Q$158:$AT$158</c:f>
              <c:numCache>
                <c:formatCode>#,##0,</c:formatCode>
                <c:ptCount val="28"/>
                <c:pt idx="0">
                  <c:v>1855096</c:v>
                </c:pt>
                <c:pt idx="1">
                  <c:v>1690246</c:v>
                </c:pt>
                <c:pt idx="2">
                  <c:v>1342568</c:v>
                </c:pt>
                <c:pt idx="3">
                  <c:v>1685923</c:v>
                </c:pt>
                <c:pt idx="4">
                  <c:v>1767641</c:v>
                </c:pt>
                <c:pt idx="5">
                  <c:v>1663019</c:v>
                </c:pt>
                <c:pt idx="6">
                  <c:v>1169322</c:v>
                </c:pt>
                <c:pt idx="7">
                  <c:v>1089672</c:v>
                </c:pt>
                <c:pt idx="8">
                  <c:v>1184855</c:v>
                </c:pt>
                <c:pt idx="9">
                  <c:v>1111016</c:v>
                </c:pt>
                <c:pt idx="10">
                  <c:v>903596</c:v>
                </c:pt>
                <c:pt idx="11">
                  <c:v>1640098</c:v>
                </c:pt>
                <c:pt idx="12">
                  <c:v>1072297</c:v>
                </c:pt>
                <c:pt idx="13">
                  <c:v>1779577</c:v>
                </c:pt>
                <c:pt idx="14">
                  <c:v>927781</c:v>
                </c:pt>
                <c:pt idx="15">
                  <c:v>788517</c:v>
                </c:pt>
                <c:pt idx="16">
                  <c:v>575646</c:v>
                </c:pt>
                <c:pt idx="17">
                  <c:v>655754</c:v>
                </c:pt>
                <c:pt idx="18">
                  <c:v>429627</c:v>
                </c:pt>
                <c:pt idx="19">
                  <c:v>511547</c:v>
                </c:pt>
                <c:pt idx="20">
                  <c:v>584600</c:v>
                </c:pt>
                <c:pt idx="21">
                  <c:v>610129</c:v>
                </c:pt>
                <c:pt idx="22">
                  <c:v>415888</c:v>
                </c:pt>
                <c:pt idx="23">
                  <c:v>411856</c:v>
                </c:pt>
                <c:pt idx="24">
                  <c:v>383122</c:v>
                </c:pt>
                <c:pt idx="25">
                  <c:v>543911</c:v>
                </c:pt>
                <c:pt idx="26">
                  <c:v>450723</c:v>
                </c:pt>
                <c:pt idx="27">
                  <c:v>224842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1-4D82-AF4A-3A2A91BCB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715648"/>
        <c:axId val="46717184"/>
      </c:barChart>
      <c:catAx>
        <c:axId val="4671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1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6956815944881894E-2"/>
              <c:y val="7.69232209020874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15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49343832020997"/>
          <c:y val="0.91970729568868148"/>
          <c:w val="0.58608844961391704"/>
          <c:h val="5.437674585923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689931758530189"/>
          <c:y val="1.2500020066299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78754561167649E-2"/>
          <c:y val="9.6250176239336391E-2"/>
          <c:w val="0.87621495102746305"/>
          <c:h val="0.72322384416052188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グラフ!$P$126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8"/>
                <c:pt idx="0">
                  <c:v>6901274</c:v>
                </c:pt>
                <c:pt idx="1">
                  <c:v>8046585</c:v>
                </c:pt>
                <c:pt idx="2">
                  <c:v>6444300</c:v>
                </c:pt>
                <c:pt idx="3">
                  <c:v>7110760</c:v>
                </c:pt>
                <c:pt idx="4">
                  <c:v>7342626</c:v>
                </c:pt>
                <c:pt idx="5">
                  <c:v>7331732</c:v>
                </c:pt>
                <c:pt idx="6">
                  <c:v>6741724</c:v>
                </c:pt>
                <c:pt idx="7">
                  <c:v>7459053</c:v>
                </c:pt>
                <c:pt idx="8">
                  <c:v>6727799</c:v>
                </c:pt>
                <c:pt idx="9">
                  <c:v>6597768</c:v>
                </c:pt>
                <c:pt idx="10">
                  <c:v>7243174</c:v>
                </c:pt>
                <c:pt idx="11">
                  <c:v>7617017</c:v>
                </c:pt>
                <c:pt idx="12">
                  <c:v>6595754</c:v>
                </c:pt>
                <c:pt idx="13">
                  <c:v>7173383</c:v>
                </c:pt>
                <c:pt idx="14">
                  <c:v>6482404</c:v>
                </c:pt>
                <c:pt idx="15">
                  <c:v>7457875</c:v>
                </c:pt>
                <c:pt idx="16">
                  <c:v>7469202</c:v>
                </c:pt>
                <c:pt idx="17">
                  <c:v>6886998</c:v>
                </c:pt>
                <c:pt idx="18">
                  <c:v>6691306</c:v>
                </c:pt>
                <c:pt idx="19">
                  <c:v>8011539</c:v>
                </c:pt>
                <c:pt idx="20">
                  <c:v>7250912</c:v>
                </c:pt>
                <c:pt idx="21">
                  <c:v>7425424</c:v>
                </c:pt>
                <c:pt idx="22">
                  <c:v>7125377</c:v>
                </c:pt>
                <c:pt idx="23">
                  <c:v>8299040</c:v>
                </c:pt>
                <c:pt idx="24">
                  <c:v>7056426</c:v>
                </c:pt>
                <c:pt idx="25">
                  <c:v>7428782</c:v>
                </c:pt>
                <c:pt idx="26">
                  <c:v>6947780</c:v>
                </c:pt>
                <c:pt idx="27">
                  <c:v>7244368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2-450B-8E50-A5C19C52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6647168"/>
        <c:axId val="46682112"/>
      </c:barChart>
      <c:lineChart>
        <c:grouping val="standard"/>
        <c:varyColors val="0"/>
        <c:ser>
          <c:idx val="1"/>
          <c:order val="0"/>
          <c:tx>
            <c:strRef>
              <c:f>グラフ!$P$118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グラフ!$Q$118:$AT$118</c:f>
              <c:numCache>
                <c:formatCode>#,##0,</c:formatCode>
                <c:ptCount val="28"/>
                <c:pt idx="0">
                  <c:v>1074937</c:v>
                </c:pt>
                <c:pt idx="1">
                  <c:v>2416927</c:v>
                </c:pt>
                <c:pt idx="2">
                  <c:v>1406956</c:v>
                </c:pt>
                <c:pt idx="3">
                  <c:v>1391044</c:v>
                </c:pt>
                <c:pt idx="4">
                  <c:v>1510132</c:v>
                </c:pt>
                <c:pt idx="5">
                  <c:v>1018647</c:v>
                </c:pt>
                <c:pt idx="6">
                  <c:v>1045194</c:v>
                </c:pt>
                <c:pt idx="7">
                  <c:v>1114759</c:v>
                </c:pt>
                <c:pt idx="8">
                  <c:v>921812</c:v>
                </c:pt>
                <c:pt idx="9">
                  <c:v>1017234</c:v>
                </c:pt>
                <c:pt idx="10">
                  <c:v>989883</c:v>
                </c:pt>
                <c:pt idx="11">
                  <c:v>1307202</c:v>
                </c:pt>
                <c:pt idx="12">
                  <c:v>1375639</c:v>
                </c:pt>
                <c:pt idx="13">
                  <c:v>2102028</c:v>
                </c:pt>
                <c:pt idx="14">
                  <c:v>1514555</c:v>
                </c:pt>
                <c:pt idx="15">
                  <c:v>1612503</c:v>
                </c:pt>
                <c:pt idx="16">
                  <c:v>1663245</c:v>
                </c:pt>
                <c:pt idx="17">
                  <c:v>1642907</c:v>
                </c:pt>
                <c:pt idx="18">
                  <c:v>1485711</c:v>
                </c:pt>
                <c:pt idx="19">
                  <c:v>1381917</c:v>
                </c:pt>
                <c:pt idx="20">
                  <c:v>1152571</c:v>
                </c:pt>
                <c:pt idx="21">
                  <c:v>1835584</c:v>
                </c:pt>
                <c:pt idx="22">
                  <c:v>1210610</c:v>
                </c:pt>
                <c:pt idx="23">
                  <c:v>1506975</c:v>
                </c:pt>
                <c:pt idx="24">
                  <c:v>1332073</c:v>
                </c:pt>
                <c:pt idx="25">
                  <c:v>1490234</c:v>
                </c:pt>
                <c:pt idx="26">
                  <c:v>1296817</c:v>
                </c:pt>
                <c:pt idx="27">
                  <c:v>1556937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2-450B-8E50-A5C19C52DCF0}"/>
            </c:ext>
          </c:extLst>
        </c:ser>
        <c:ser>
          <c:idx val="0"/>
          <c:order val="1"/>
          <c:tx>
            <c:strRef>
              <c:f>グラフ!$P$119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グラフ!$Q$119:$AT$119</c:f>
              <c:numCache>
                <c:formatCode>#,##0,</c:formatCode>
                <c:ptCount val="28"/>
                <c:pt idx="0">
                  <c:v>630275</c:v>
                </c:pt>
                <c:pt idx="1">
                  <c:v>780927</c:v>
                </c:pt>
                <c:pt idx="2">
                  <c:v>827215</c:v>
                </c:pt>
                <c:pt idx="3">
                  <c:v>1032068</c:v>
                </c:pt>
                <c:pt idx="4">
                  <c:v>1000479</c:v>
                </c:pt>
                <c:pt idx="5">
                  <c:v>1072354</c:v>
                </c:pt>
                <c:pt idx="6">
                  <c:v>1164341</c:v>
                </c:pt>
                <c:pt idx="7">
                  <c:v>1365913</c:v>
                </c:pt>
                <c:pt idx="8">
                  <c:v>944891</c:v>
                </c:pt>
                <c:pt idx="9">
                  <c:v>974668</c:v>
                </c:pt>
                <c:pt idx="10">
                  <c:v>1000170</c:v>
                </c:pt>
                <c:pt idx="11">
                  <c:v>1230718</c:v>
                </c:pt>
                <c:pt idx="12">
                  <c:v>1211618</c:v>
                </c:pt>
                <c:pt idx="13">
                  <c:v>1211515</c:v>
                </c:pt>
                <c:pt idx="14">
                  <c:v>1175859</c:v>
                </c:pt>
                <c:pt idx="15">
                  <c:v>1204574</c:v>
                </c:pt>
                <c:pt idx="16">
                  <c:v>1243110</c:v>
                </c:pt>
                <c:pt idx="17">
                  <c:v>1307666</c:v>
                </c:pt>
                <c:pt idx="18">
                  <c:v>1449352</c:v>
                </c:pt>
                <c:pt idx="19">
                  <c:v>1555357</c:v>
                </c:pt>
                <c:pt idx="20">
                  <c:v>1722182</c:v>
                </c:pt>
                <c:pt idx="21">
                  <c:v>1497798</c:v>
                </c:pt>
                <c:pt idx="22">
                  <c:v>1616399</c:v>
                </c:pt>
                <c:pt idx="23">
                  <c:v>1748081</c:v>
                </c:pt>
                <c:pt idx="24">
                  <c:v>1726324</c:v>
                </c:pt>
                <c:pt idx="25">
                  <c:v>1719286</c:v>
                </c:pt>
                <c:pt idx="26">
                  <c:v>1690530</c:v>
                </c:pt>
                <c:pt idx="27">
                  <c:v>1741131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92-450B-8E50-A5C19C52DCF0}"/>
            </c:ext>
          </c:extLst>
        </c:ser>
        <c:ser>
          <c:idx val="6"/>
          <c:order val="2"/>
          <c:tx>
            <c:strRef>
              <c:f>グラフ!$P$120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8"/>
                <c:pt idx="0">
                  <c:v>787297</c:v>
                </c:pt>
                <c:pt idx="1">
                  <c:v>1082023</c:v>
                </c:pt>
                <c:pt idx="2">
                  <c:v>737186</c:v>
                </c:pt>
                <c:pt idx="3">
                  <c:v>891829</c:v>
                </c:pt>
                <c:pt idx="4">
                  <c:v>800603</c:v>
                </c:pt>
                <c:pt idx="5">
                  <c:v>784550</c:v>
                </c:pt>
                <c:pt idx="6">
                  <c:v>758467</c:v>
                </c:pt>
                <c:pt idx="7">
                  <c:v>745925</c:v>
                </c:pt>
                <c:pt idx="8">
                  <c:v>748454</c:v>
                </c:pt>
                <c:pt idx="9">
                  <c:v>688477</c:v>
                </c:pt>
                <c:pt idx="10">
                  <c:v>819267</c:v>
                </c:pt>
                <c:pt idx="11">
                  <c:v>790112</c:v>
                </c:pt>
                <c:pt idx="12">
                  <c:v>758813</c:v>
                </c:pt>
                <c:pt idx="13">
                  <c:v>698374</c:v>
                </c:pt>
                <c:pt idx="14">
                  <c:v>634771</c:v>
                </c:pt>
                <c:pt idx="15">
                  <c:v>572949</c:v>
                </c:pt>
                <c:pt idx="16">
                  <c:v>536645</c:v>
                </c:pt>
                <c:pt idx="17">
                  <c:v>572698</c:v>
                </c:pt>
                <c:pt idx="18">
                  <c:v>504249</c:v>
                </c:pt>
                <c:pt idx="19">
                  <c:v>502291</c:v>
                </c:pt>
                <c:pt idx="20">
                  <c:v>531476</c:v>
                </c:pt>
                <c:pt idx="21">
                  <c:v>650800</c:v>
                </c:pt>
                <c:pt idx="22">
                  <c:v>480411</c:v>
                </c:pt>
                <c:pt idx="23">
                  <c:v>531636</c:v>
                </c:pt>
                <c:pt idx="24">
                  <c:v>579762</c:v>
                </c:pt>
                <c:pt idx="25">
                  <c:v>429957</c:v>
                </c:pt>
                <c:pt idx="26">
                  <c:v>546108</c:v>
                </c:pt>
                <c:pt idx="27">
                  <c:v>384380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92-450B-8E50-A5C19C52DCF0}"/>
            </c:ext>
          </c:extLst>
        </c:ser>
        <c:ser>
          <c:idx val="7"/>
          <c:order val="3"/>
          <c:tx>
            <c:strRef>
              <c:f>グラフ!$P$121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8"/>
                <c:pt idx="0">
                  <c:v>661970</c:v>
                </c:pt>
                <c:pt idx="1">
                  <c:v>735626</c:v>
                </c:pt>
                <c:pt idx="2">
                  <c:v>542120</c:v>
                </c:pt>
                <c:pt idx="3">
                  <c:v>955352</c:v>
                </c:pt>
                <c:pt idx="4">
                  <c:v>597971</c:v>
                </c:pt>
                <c:pt idx="5">
                  <c:v>676770</c:v>
                </c:pt>
                <c:pt idx="6">
                  <c:v>584773</c:v>
                </c:pt>
                <c:pt idx="7">
                  <c:v>560269</c:v>
                </c:pt>
                <c:pt idx="8">
                  <c:v>628157</c:v>
                </c:pt>
                <c:pt idx="9">
                  <c:v>586456</c:v>
                </c:pt>
                <c:pt idx="10">
                  <c:v>1340213</c:v>
                </c:pt>
                <c:pt idx="11">
                  <c:v>1069299</c:v>
                </c:pt>
                <c:pt idx="12">
                  <c:v>460711</c:v>
                </c:pt>
                <c:pt idx="13">
                  <c:v>536629</c:v>
                </c:pt>
                <c:pt idx="14">
                  <c:v>552395</c:v>
                </c:pt>
                <c:pt idx="15">
                  <c:v>713969</c:v>
                </c:pt>
                <c:pt idx="16">
                  <c:v>466923</c:v>
                </c:pt>
                <c:pt idx="17">
                  <c:v>487621</c:v>
                </c:pt>
                <c:pt idx="18">
                  <c:v>480684</c:v>
                </c:pt>
                <c:pt idx="19">
                  <c:v>553419</c:v>
                </c:pt>
                <c:pt idx="20">
                  <c:v>434325</c:v>
                </c:pt>
                <c:pt idx="21">
                  <c:v>504641</c:v>
                </c:pt>
                <c:pt idx="22">
                  <c:v>480762</c:v>
                </c:pt>
                <c:pt idx="23">
                  <c:v>439755</c:v>
                </c:pt>
                <c:pt idx="24">
                  <c:v>465416</c:v>
                </c:pt>
                <c:pt idx="25">
                  <c:v>572289</c:v>
                </c:pt>
                <c:pt idx="26">
                  <c:v>569294</c:v>
                </c:pt>
                <c:pt idx="27">
                  <c:v>442039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92-450B-8E50-A5C19C52DCF0}"/>
            </c:ext>
          </c:extLst>
        </c:ser>
        <c:ser>
          <c:idx val="8"/>
          <c:order val="4"/>
          <c:tx>
            <c:strRef>
              <c:f>グラフ!$P$122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8"/>
                <c:pt idx="0">
                  <c:v>169175</c:v>
                </c:pt>
                <c:pt idx="1">
                  <c:v>157759</c:v>
                </c:pt>
                <c:pt idx="2">
                  <c:v>148621</c:v>
                </c:pt>
                <c:pt idx="3">
                  <c:v>142026</c:v>
                </c:pt>
                <c:pt idx="4">
                  <c:v>212237</c:v>
                </c:pt>
                <c:pt idx="5">
                  <c:v>208489</c:v>
                </c:pt>
                <c:pt idx="6">
                  <c:v>242792</c:v>
                </c:pt>
                <c:pt idx="7">
                  <c:v>232550</c:v>
                </c:pt>
                <c:pt idx="8">
                  <c:v>166115</c:v>
                </c:pt>
                <c:pt idx="9">
                  <c:v>226836</c:v>
                </c:pt>
                <c:pt idx="10">
                  <c:v>191691</c:v>
                </c:pt>
                <c:pt idx="11">
                  <c:v>189940</c:v>
                </c:pt>
                <c:pt idx="12">
                  <c:v>169777</c:v>
                </c:pt>
                <c:pt idx="13">
                  <c:v>124172</c:v>
                </c:pt>
                <c:pt idx="14">
                  <c:v>116525</c:v>
                </c:pt>
                <c:pt idx="15">
                  <c:v>179444</c:v>
                </c:pt>
                <c:pt idx="16">
                  <c:v>145299</c:v>
                </c:pt>
                <c:pt idx="17">
                  <c:v>198202</c:v>
                </c:pt>
                <c:pt idx="18">
                  <c:v>177767</c:v>
                </c:pt>
                <c:pt idx="19">
                  <c:v>202488</c:v>
                </c:pt>
                <c:pt idx="20">
                  <c:v>243370</c:v>
                </c:pt>
                <c:pt idx="21">
                  <c:v>229022</c:v>
                </c:pt>
                <c:pt idx="22">
                  <c:v>279936</c:v>
                </c:pt>
                <c:pt idx="23">
                  <c:v>505622</c:v>
                </c:pt>
                <c:pt idx="24">
                  <c:v>260549</c:v>
                </c:pt>
                <c:pt idx="25">
                  <c:v>429585</c:v>
                </c:pt>
                <c:pt idx="26">
                  <c:v>278413</c:v>
                </c:pt>
                <c:pt idx="27">
                  <c:v>235919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92-450B-8E50-A5C19C52DCF0}"/>
            </c:ext>
          </c:extLst>
        </c:ser>
        <c:ser>
          <c:idx val="2"/>
          <c:order val="5"/>
          <c:tx>
            <c:strRef>
              <c:f>グラフ!$P$123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8"/>
                <c:pt idx="0">
                  <c:v>1017340</c:v>
                </c:pt>
                <c:pt idx="1">
                  <c:v>959715</c:v>
                </c:pt>
                <c:pt idx="2">
                  <c:v>787190</c:v>
                </c:pt>
                <c:pt idx="3">
                  <c:v>722391</c:v>
                </c:pt>
                <c:pt idx="4">
                  <c:v>897435</c:v>
                </c:pt>
                <c:pt idx="5">
                  <c:v>1000090</c:v>
                </c:pt>
                <c:pt idx="6">
                  <c:v>819386</c:v>
                </c:pt>
                <c:pt idx="7">
                  <c:v>902667</c:v>
                </c:pt>
                <c:pt idx="8">
                  <c:v>1056816</c:v>
                </c:pt>
                <c:pt idx="9">
                  <c:v>872531</c:v>
                </c:pt>
                <c:pt idx="10">
                  <c:v>884741</c:v>
                </c:pt>
                <c:pt idx="11">
                  <c:v>1069200</c:v>
                </c:pt>
                <c:pt idx="12">
                  <c:v>710436</c:v>
                </c:pt>
                <c:pt idx="13">
                  <c:v>688335</c:v>
                </c:pt>
                <c:pt idx="14">
                  <c:v>527889</c:v>
                </c:pt>
                <c:pt idx="15">
                  <c:v>607701</c:v>
                </c:pt>
                <c:pt idx="16">
                  <c:v>420901</c:v>
                </c:pt>
                <c:pt idx="17">
                  <c:v>703974</c:v>
                </c:pt>
                <c:pt idx="18">
                  <c:v>488698</c:v>
                </c:pt>
                <c:pt idx="19">
                  <c:v>592906</c:v>
                </c:pt>
                <c:pt idx="20">
                  <c:v>619119</c:v>
                </c:pt>
                <c:pt idx="21">
                  <c:v>504413</c:v>
                </c:pt>
                <c:pt idx="22">
                  <c:v>960133</c:v>
                </c:pt>
                <c:pt idx="23">
                  <c:v>1436605</c:v>
                </c:pt>
                <c:pt idx="24">
                  <c:v>657761</c:v>
                </c:pt>
                <c:pt idx="25">
                  <c:v>649036</c:v>
                </c:pt>
                <c:pt idx="26">
                  <c:v>656149</c:v>
                </c:pt>
                <c:pt idx="27">
                  <c:v>777154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92-450B-8E50-A5C19C52DCF0}"/>
            </c:ext>
          </c:extLst>
        </c:ser>
        <c:ser>
          <c:idx val="3"/>
          <c:order val="6"/>
          <c:tx>
            <c:strRef>
              <c:f>グラフ!$P$124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8"/>
                <c:pt idx="0">
                  <c:v>1540370</c:v>
                </c:pt>
                <c:pt idx="1">
                  <c:v>837787</c:v>
                </c:pt>
                <c:pt idx="2">
                  <c:v>921214</c:v>
                </c:pt>
                <c:pt idx="3">
                  <c:v>798981</c:v>
                </c:pt>
                <c:pt idx="4">
                  <c:v>1091164</c:v>
                </c:pt>
                <c:pt idx="5">
                  <c:v>1298272</c:v>
                </c:pt>
                <c:pt idx="6">
                  <c:v>769088</c:v>
                </c:pt>
                <c:pt idx="7">
                  <c:v>1009084</c:v>
                </c:pt>
                <c:pt idx="8">
                  <c:v>867641</c:v>
                </c:pt>
                <c:pt idx="9">
                  <c:v>940618</c:v>
                </c:pt>
                <c:pt idx="10">
                  <c:v>764586</c:v>
                </c:pt>
                <c:pt idx="11">
                  <c:v>733489</c:v>
                </c:pt>
                <c:pt idx="12">
                  <c:v>701045</c:v>
                </c:pt>
                <c:pt idx="13">
                  <c:v>646651</c:v>
                </c:pt>
                <c:pt idx="14">
                  <c:v>688811</c:v>
                </c:pt>
                <c:pt idx="15">
                  <c:v>1314993</c:v>
                </c:pt>
                <c:pt idx="16">
                  <c:v>1829934</c:v>
                </c:pt>
                <c:pt idx="17">
                  <c:v>661176</c:v>
                </c:pt>
                <c:pt idx="18">
                  <c:v>679981</c:v>
                </c:pt>
                <c:pt idx="19">
                  <c:v>1372316</c:v>
                </c:pt>
                <c:pt idx="20">
                  <c:v>971620</c:v>
                </c:pt>
                <c:pt idx="21">
                  <c:v>704821</c:v>
                </c:pt>
                <c:pt idx="22">
                  <c:v>736519</c:v>
                </c:pt>
                <c:pt idx="23">
                  <c:v>672538</c:v>
                </c:pt>
                <c:pt idx="24">
                  <c:v>792813</c:v>
                </c:pt>
                <c:pt idx="25">
                  <c:v>920996</c:v>
                </c:pt>
                <c:pt idx="26">
                  <c:v>743610</c:v>
                </c:pt>
                <c:pt idx="27">
                  <c:v>774179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92-450B-8E50-A5C19C52DCF0}"/>
            </c:ext>
          </c:extLst>
        </c:ser>
        <c:ser>
          <c:idx val="4"/>
          <c:order val="7"/>
          <c:tx>
            <c:strRef>
              <c:f>グラフ!$P$125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8"/>
                <c:pt idx="0">
                  <c:v>602082</c:v>
                </c:pt>
                <c:pt idx="1">
                  <c:v>631364</c:v>
                </c:pt>
                <c:pt idx="2">
                  <c:v>664829</c:v>
                </c:pt>
                <c:pt idx="3">
                  <c:v>718093</c:v>
                </c:pt>
                <c:pt idx="4">
                  <c:v>779322</c:v>
                </c:pt>
                <c:pt idx="5">
                  <c:v>783887</c:v>
                </c:pt>
                <c:pt idx="6">
                  <c:v>793786</c:v>
                </c:pt>
                <c:pt idx="7">
                  <c:v>812245</c:v>
                </c:pt>
                <c:pt idx="8">
                  <c:v>784759</c:v>
                </c:pt>
                <c:pt idx="9">
                  <c:v>820633</c:v>
                </c:pt>
                <c:pt idx="10">
                  <c:v>768834</c:v>
                </c:pt>
                <c:pt idx="11">
                  <c:v>772420</c:v>
                </c:pt>
                <c:pt idx="12">
                  <c:v>713300</c:v>
                </c:pt>
                <c:pt idx="13">
                  <c:v>707864</c:v>
                </c:pt>
                <c:pt idx="14">
                  <c:v>751165</c:v>
                </c:pt>
                <c:pt idx="15">
                  <c:v>777892</c:v>
                </c:pt>
                <c:pt idx="16">
                  <c:v>760119</c:v>
                </c:pt>
                <c:pt idx="17">
                  <c:v>891455</c:v>
                </c:pt>
                <c:pt idx="18">
                  <c:v>842053</c:v>
                </c:pt>
                <c:pt idx="19">
                  <c:v>901763</c:v>
                </c:pt>
                <c:pt idx="20">
                  <c:v>1067229</c:v>
                </c:pt>
                <c:pt idx="21">
                  <c:v>899635</c:v>
                </c:pt>
                <c:pt idx="22">
                  <c:v>822606</c:v>
                </c:pt>
                <c:pt idx="23">
                  <c:v>831682</c:v>
                </c:pt>
                <c:pt idx="24">
                  <c:v>838107</c:v>
                </c:pt>
                <c:pt idx="25">
                  <c:v>856611</c:v>
                </c:pt>
                <c:pt idx="26">
                  <c:v>771442</c:v>
                </c:pt>
                <c:pt idx="27">
                  <c:v>800518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92-450B-8E50-A5C19C52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84032"/>
        <c:axId val="46685568"/>
      </c:lineChart>
      <c:catAx>
        <c:axId val="46647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8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82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477690288713914E-2"/>
              <c:y val="5.62501705635419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7168"/>
        <c:crosses val="autoZero"/>
        <c:crossBetween val="between"/>
      </c:valAx>
      <c:catAx>
        <c:axId val="4668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685568"/>
        <c:crosses val="autoZero"/>
        <c:auto val="0"/>
        <c:lblAlgn val="ctr"/>
        <c:lblOffset val="100"/>
        <c:noMultiLvlLbl val="0"/>
      </c:catAx>
      <c:valAx>
        <c:axId val="46685568"/>
        <c:scaling>
          <c:orientation val="minMax"/>
          <c:max val="25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755797484155931"/>
              <c:y val="5.5000050025513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840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51727071709239"/>
          <c:y val="0.90398870090412775"/>
          <c:w val="0.77540343164411618"/>
          <c:h val="7.36887479281100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043573654855646"/>
          <c:y val="8.838463373896444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43307086614167E-2"/>
          <c:y val="9.8485015458412595E-2"/>
          <c:w val="0.87076601388407626"/>
          <c:h val="0.7194734145216663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グラフ!$Q$79:$AT$79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8"/>
                <c:pt idx="0">
                  <c:v>6901272</c:v>
                </c:pt>
                <c:pt idx="1">
                  <c:v>8046585</c:v>
                </c:pt>
                <c:pt idx="2">
                  <c:v>6444300</c:v>
                </c:pt>
                <c:pt idx="3">
                  <c:v>7110760</c:v>
                </c:pt>
                <c:pt idx="4">
                  <c:v>7342626</c:v>
                </c:pt>
                <c:pt idx="5">
                  <c:v>7331732</c:v>
                </c:pt>
                <c:pt idx="6">
                  <c:v>6741718</c:v>
                </c:pt>
                <c:pt idx="7">
                  <c:v>7458770</c:v>
                </c:pt>
                <c:pt idx="8">
                  <c:v>6727799</c:v>
                </c:pt>
                <c:pt idx="9">
                  <c:v>6597768</c:v>
                </c:pt>
                <c:pt idx="10">
                  <c:v>7243175</c:v>
                </c:pt>
                <c:pt idx="11">
                  <c:v>7617017</c:v>
                </c:pt>
                <c:pt idx="12">
                  <c:v>6595754</c:v>
                </c:pt>
                <c:pt idx="13">
                  <c:v>7173383</c:v>
                </c:pt>
                <c:pt idx="14">
                  <c:v>6482404</c:v>
                </c:pt>
                <c:pt idx="15">
                  <c:v>7457875</c:v>
                </c:pt>
                <c:pt idx="16">
                  <c:v>7469202</c:v>
                </c:pt>
                <c:pt idx="17">
                  <c:v>6886998</c:v>
                </c:pt>
                <c:pt idx="18">
                  <c:v>6691306</c:v>
                </c:pt>
                <c:pt idx="19">
                  <c:v>8011539</c:v>
                </c:pt>
                <c:pt idx="20">
                  <c:v>7250912</c:v>
                </c:pt>
                <c:pt idx="21">
                  <c:v>7425424</c:v>
                </c:pt>
                <c:pt idx="22">
                  <c:v>7125377</c:v>
                </c:pt>
                <c:pt idx="23">
                  <c:v>8299040</c:v>
                </c:pt>
                <c:pt idx="24">
                  <c:v>7056426</c:v>
                </c:pt>
                <c:pt idx="25">
                  <c:v>7428782</c:v>
                </c:pt>
                <c:pt idx="26">
                  <c:v>6947780</c:v>
                </c:pt>
                <c:pt idx="27">
                  <c:v>7244368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D-4322-898F-FC3D4E9B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8182528"/>
        <c:axId val="131568768"/>
      </c:barChart>
      <c:lineChart>
        <c:grouping val="standard"/>
        <c:varyColors val="0"/>
        <c:ser>
          <c:idx val="1"/>
          <c:order val="0"/>
          <c:tx>
            <c:strRef>
              <c:f>グラフ!$P$80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グラフ!$Q$80:$AT$80</c:f>
              <c:numCache>
                <c:formatCode>#,##0,</c:formatCode>
                <c:ptCount val="28"/>
                <c:pt idx="0">
                  <c:v>1468325</c:v>
                </c:pt>
                <c:pt idx="1">
                  <c:v>1518204</c:v>
                </c:pt>
                <c:pt idx="2">
                  <c:v>1522294</c:v>
                </c:pt>
                <c:pt idx="3">
                  <c:v>1563470</c:v>
                </c:pt>
                <c:pt idx="4">
                  <c:v>1573824</c:v>
                </c:pt>
                <c:pt idx="5">
                  <c:v>1579431</c:v>
                </c:pt>
                <c:pt idx="6">
                  <c:v>1650346</c:v>
                </c:pt>
                <c:pt idx="7">
                  <c:v>1691869</c:v>
                </c:pt>
                <c:pt idx="8">
                  <c:v>1646385</c:v>
                </c:pt>
                <c:pt idx="9">
                  <c:v>1673556</c:v>
                </c:pt>
                <c:pt idx="10">
                  <c:v>1632529</c:v>
                </c:pt>
                <c:pt idx="11">
                  <c:v>1580017</c:v>
                </c:pt>
                <c:pt idx="12">
                  <c:v>1618916</c:v>
                </c:pt>
                <c:pt idx="13">
                  <c:v>1503270</c:v>
                </c:pt>
                <c:pt idx="14">
                  <c:v>1447639</c:v>
                </c:pt>
                <c:pt idx="15">
                  <c:v>1396021</c:v>
                </c:pt>
                <c:pt idx="16">
                  <c:v>1371710</c:v>
                </c:pt>
                <c:pt idx="17">
                  <c:v>1300697</c:v>
                </c:pt>
                <c:pt idx="18">
                  <c:v>1285142</c:v>
                </c:pt>
                <c:pt idx="19">
                  <c:v>1178224</c:v>
                </c:pt>
                <c:pt idx="20">
                  <c:v>1171459</c:v>
                </c:pt>
                <c:pt idx="21">
                  <c:v>1071085</c:v>
                </c:pt>
                <c:pt idx="22">
                  <c:v>1186092</c:v>
                </c:pt>
                <c:pt idx="23">
                  <c:v>1165073</c:v>
                </c:pt>
                <c:pt idx="24">
                  <c:v>1139247</c:v>
                </c:pt>
                <c:pt idx="25">
                  <c:v>1144949</c:v>
                </c:pt>
                <c:pt idx="26">
                  <c:v>1141258</c:v>
                </c:pt>
                <c:pt idx="27">
                  <c:v>1135809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D-4322-898F-FC3D4E9BDDA7}"/>
            </c:ext>
          </c:extLst>
        </c:ser>
        <c:ser>
          <c:idx val="0"/>
          <c:order val="1"/>
          <c:tx>
            <c:strRef>
              <c:f>グラフ!$P$81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8"/>
                <c:pt idx="0">
                  <c:v>123691</c:v>
                </c:pt>
                <c:pt idx="1">
                  <c:v>283458</c:v>
                </c:pt>
                <c:pt idx="2">
                  <c:v>315090</c:v>
                </c:pt>
                <c:pt idx="3">
                  <c:v>346914</c:v>
                </c:pt>
                <c:pt idx="4">
                  <c:v>474419</c:v>
                </c:pt>
                <c:pt idx="5">
                  <c:v>549949</c:v>
                </c:pt>
                <c:pt idx="6">
                  <c:v>582118</c:v>
                </c:pt>
                <c:pt idx="7">
                  <c:v>599609</c:v>
                </c:pt>
                <c:pt idx="8">
                  <c:v>303992</c:v>
                </c:pt>
                <c:pt idx="9">
                  <c:v>328977</c:v>
                </c:pt>
                <c:pt idx="10">
                  <c:v>325874</c:v>
                </c:pt>
                <c:pt idx="11">
                  <c:v>433296</c:v>
                </c:pt>
                <c:pt idx="12">
                  <c:v>485987</c:v>
                </c:pt>
                <c:pt idx="13">
                  <c:v>471143</c:v>
                </c:pt>
                <c:pt idx="14">
                  <c:v>459363</c:v>
                </c:pt>
                <c:pt idx="15">
                  <c:v>460699</c:v>
                </c:pt>
                <c:pt idx="16">
                  <c:v>459950</c:v>
                </c:pt>
                <c:pt idx="17">
                  <c:v>563932</c:v>
                </c:pt>
                <c:pt idx="18">
                  <c:v>721848</c:v>
                </c:pt>
                <c:pt idx="19">
                  <c:v>753695</c:v>
                </c:pt>
                <c:pt idx="20">
                  <c:v>728407</c:v>
                </c:pt>
                <c:pt idx="21">
                  <c:v>737993</c:v>
                </c:pt>
                <c:pt idx="22">
                  <c:v>790510</c:v>
                </c:pt>
                <c:pt idx="23">
                  <c:v>818028</c:v>
                </c:pt>
                <c:pt idx="24">
                  <c:v>859304</c:v>
                </c:pt>
                <c:pt idx="25">
                  <c:v>939189</c:v>
                </c:pt>
                <c:pt idx="26">
                  <c:v>900639</c:v>
                </c:pt>
                <c:pt idx="27">
                  <c:v>913347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9D-4322-898F-FC3D4E9BDDA7}"/>
            </c:ext>
          </c:extLst>
        </c:ser>
        <c:ser>
          <c:idx val="6"/>
          <c:order val="2"/>
          <c:tx>
            <c:strRef>
              <c:f>グラフ!$P$82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8"/>
                <c:pt idx="0">
                  <c:v>602063</c:v>
                </c:pt>
                <c:pt idx="1">
                  <c:v>631299</c:v>
                </c:pt>
                <c:pt idx="2">
                  <c:v>664805</c:v>
                </c:pt>
                <c:pt idx="3">
                  <c:v>718088</c:v>
                </c:pt>
                <c:pt idx="4">
                  <c:v>779231</c:v>
                </c:pt>
                <c:pt idx="5">
                  <c:v>783880</c:v>
                </c:pt>
                <c:pt idx="6">
                  <c:v>793784</c:v>
                </c:pt>
                <c:pt idx="7">
                  <c:v>812245</c:v>
                </c:pt>
                <c:pt idx="8">
                  <c:v>784759</c:v>
                </c:pt>
                <c:pt idx="9">
                  <c:v>820633</c:v>
                </c:pt>
                <c:pt idx="10">
                  <c:v>768834</c:v>
                </c:pt>
                <c:pt idx="11">
                  <c:v>772420</c:v>
                </c:pt>
                <c:pt idx="12">
                  <c:v>713300</c:v>
                </c:pt>
                <c:pt idx="13">
                  <c:v>707864</c:v>
                </c:pt>
                <c:pt idx="14">
                  <c:v>751165</c:v>
                </c:pt>
                <c:pt idx="15">
                  <c:v>777892</c:v>
                </c:pt>
                <c:pt idx="16">
                  <c:v>760119</c:v>
                </c:pt>
                <c:pt idx="17">
                  <c:v>891455</c:v>
                </c:pt>
                <c:pt idx="18">
                  <c:v>842053</c:v>
                </c:pt>
                <c:pt idx="19">
                  <c:v>901763</c:v>
                </c:pt>
                <c:pt idx="20">
                  <c:v>1067229</c:v>
                </c:pt>
                <c:pt idx="21">
                  <c:v>899635</c:v>
                </c:pt>
                <c:pt idx="22">
                  <c:v>822606</c:v>
                </c:pt>
                <c:pt idx="23">
                  <c:v>831682</c:v>
                </c:pt>
                <c:pt idx="24">
                  <c:v>838107</c:v>
                </c:pt>
                <c:pt idx="25">
                  <c:v>856611</c:v>
                </c:pt>
                <c:pt idx="26">
                  <c:v>771442</c:v>
                </c:pt>
                <c:pt idx="27">
                  <c:v>800518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9D-4322-898F-FC3D4E9BDDA7}"/>
            </c:ext>
          </c:extLst>
        </c:ser>
        <c:ser>
          <c:idx val="7"/>
          <c:order val="3"/>
          <c:tx>
            <c:strRef>
              <c:f>グラフ!$P$83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8"/>
                <c:pt idx="0">
                  <c:v>629079</c:v>
                </c:pt>
                <c:pt idx="1">
                  <c:v>646886</c:v>
                </c:pt>
                <c:pt idx="2">
                  <c:v>700529</c:v>
                </c:pt>
                <c:pt idx="3">
                  <c:v>723886</c:v>
                </c:pt>
                <c:pt idx="4">
                  <c:v>867506</c:v>
                </c:pt>
                <c:pt idx="5">
                  <c:v>808830</c:v>
                </c:pt>
                <c:pt idx="6">
                  <c:v>828763</c:v>
                </c:pt>
                <c:pt idx="7">
                  <c:v>795654</c:v>
                </c:pt>
                <c:pt idx="8">
                  <c:v>785193</c:v>
                </c:pt>
                <c:pt idx="9">
                  <c:v>812655</c:v>
                </c:pt>
                <c:pt idx="10">
                  <c:v>762332</c:v>
                </c:pt>
                <c:pt idx="11">
                  <c:v>748580</c:v>
                </c:pt>
                <c:pt idx="12">
                  <c:v>743425</c:v>
                </c:pt>
                <c:pt idx="13">
                  <c:v>723597</c:v>
                </c:pt>
                <c:pt idx="14">
                  <c:v>662603</c:v>
                </c:pt>
                <c:pt idx="15">
                  <c:v>876799</c:v>
                </c:pt>
                <c:pt idx="16">
                  <c:v>769466</c:v>
                </c:pt>
                <c:pt idx="17">
                  <c:v>870860</c:v>
                </c:pt>
                <c:pt idx="18">
                  <c:v>1019761</c:v>
                </c:pt>
                <c:pt idx="19">
                  <c:v>1160678</c:v>
                </c:pt>
                <c:pt idx="20">
                  <c:v>1063302</c:v>
                </c:pt>
                <c:pt idx="21">
                  <c:v>1102486</c:v>
                </c:pt>
                <c:pt idx="22">
                  <c:v>1120294</c:v>
                </c:pt>
                <c:pt idx="23">
                  <c:v>1102601</c:v>
                </c:pt>
                <c:pt idx="24">
                  <c:v>1123992</c:v>
                </c:pt>
                <c:pt idx="25">
                  <c:v>1138680</c:v>
                </c:pt>
                <c:pt idx="26">
                  <c:v>1054689</c:v>
                </c:pt>
                <c:pt idx="27">
                  <c:v>1120661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9D-4322-898F-FC3D4E9BDDA7}"/>
            </c:ext>
          </c:extLst>
        </c:ser>
        <c:ser>
          <c:idx val="2"/>
          <c:order val="4"/>
          <c:tx>
            <c:strRef>
              <c:f>グラフ!$P$84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8"/>
                <c:pt idx="0">
                  <c:v>63591</c:v>
                </c:pt>
                <c:pt idx="1">
                  <c:v>45416</c:v>
                </c:pt>
                <c:pt idx="2">
                  <c:v>42516</c:v>
                </c:pt>
                <c:pt idx="3">
                  <c:v>44483</c:v>
                </c:pt>
                <c:pt idx="4">
                  <c:v>20022</c:v>
                </c:pt>
                <c:pt idx="5">
                  <c:v>23029</c:v>
                </c:pt>
                <c:pt idx="6">
                  <c:v>25261</c:v>
                </c:pt>
                <c:pt idx="7">
                  <c:v>54849</c:v>
                </c:pt>
                <c:pt idx="8">
                  <c:v>82960</c:v>
                </c:pt>
                <c:pt idx="9">
                  <c:v>66059</c:v>
                </c:pt>
                <c:pt idx="10">
                  <c:v>50445</c:v>
                </c:pt>
                <c:pt idx="11">
                  <c:v>50446</c:v>
                </c:pt>
                <c:pt idx="12">
                  <c:v>52388</c:v>
                </c:pt>
                <c:pt idx="13">
                  <c:v>43767</c:v>
                </c:pt>
                <c:pt idx="14">
                  <c:v>31950</c:v>
                </c:pt>
                <c:pt idx="15">
                  <c:v>58589</c:v>
                </c:pt>
                <c:pt idx="16">
                  <c:v>19713</c:v>
                </c:pt>
                <c:pt idx="17">
                  <c:v>70963</c:v>
                </c:pt>
                <c:pt idx="18">
                  <c:v>62453</c:v>
                </c:pt>
                <c:pt idx="19">
                  <c:v>55199</c:v>
                </c:pt>
                <c:pt idx="20">
                  <c:v>46355</c:v>
                </c:pt>
                <c:pt idx="21">
                  <c:v>41863</c:v>
                </c:pt>
                <c:pt idx="22">
                  <c:v>38094</c:v>
                </c:pt>
                <c:pt idx="23">
                  <c:v>39537</c:v>
                </c:pt>
                <c:pt idx="24">
                  <c:v>37908</c:v>
                </c:pt>
                <c:pt idx="25">
                  <c:v>21423</c:v>
                </c:pt>
                <c:pt idx="26">
                  <c:v>31081</c:v>
                </c:pt>
                <c:pt idx="27">
                  <c:v>45048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9D-4322-898F-FC3D4E9BDDA7}"/>
            </c:ext>
          </c:extLst>
        </c:ser>
        <c:ser>
          <c:idx val="3"/>
          <c:order val="5"/>
          <c:tx>
            <c:strRef>
              <c:f>グラフ!$P$85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8"/>
                <c:pt idx="0">
                  <c:v>88449</c:v>
                </c:pt>
                <c:pt idx="1">
                  <c:v>248272</c:v>
                </c:pt>
                <c:pt idx="2">
                  <c:v>197896</c:v>
                </c:pt>
                <c:pt idx="3">
                  <c:v>334213</c:v>
                </c:pt>
                <c:pt idx="4">
                  <c:v>202695</c:v>
                </c:pt>
                <c:pt idx="5">
                  <c:v>138186</c:v>
                </c:pt>
                <c:pt idx="6">
                  <c:v>60845</c:v>
                </c:pt>
                <c:pt idx="7">
                  <c:v>83500</c:v>
                </c:pt>
                <c:pt idx="8">
                  <c:v>52300</c:v>
                </c:pt>
                <c:pt idx="9">
                  <c:v>35000</c:v>
                </c:pt>
                <c:pt idx="10">
                  <c:v>45000</c:v>
                </c:pt>
                <c:pt idx="11">
                  <c:v>160000</c:v>
                </c:pt>
                <c:pt idx="12">
                  <c:v>50000</c:v>
                </c:pt>
                <c:pt idx="13">
                  <c:v>30000</c:v>
                </c:pt>
                <c:pt idx="14">
                  <c:v>20000</c:v>
                </c:pt>
                <c:pt idx="15">
                  <c:v>20000</c:v>
                </c:pt>
                <c:pt idx="16">
                  <c:v>20900</c:v>
                </c:pt>
                <c:pt idx="17">
                  <c:v>40000</c:v>
                </c:pt>
                <c:pt idx="18">
                  <c:v>40000</c:v>
                </c:pt>
                <c:pt idx="19">
                  <c:v>50000</c:v>
                </c:pt>
                <c:pt idx="20">
                  <c:v>55300</c:v>
                </c:pt>
                <c:pt idx="21">
                  <c:v>65000</c:v>
                </c:pt>
                <c:pt idx="22">
                  <c:v>112000</c:v>
                </c:pt>
                <c:pt idx="23">
                  <c:v>113000</c:v>
                </c:pt>
                <c:pt idx="24">
                  <c:v>110200</c:v>
                </c:pt>
                <c:pt idx="25">
                  <c:v>100000</c:v>
                </c:pt>
                <c:pt idx="26">
                  <c:v>90000</c:v>
                </c:pt>
                <c:pt idx="27">
                  <c:v>84658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9D-4322-898F-FC3D4E9BDDA7}"/>
            </c:ext>
          </c:extLst>
        </c:ser>
        <c:ser>
          <c:idx val="4"/>
          <c:order val="6"/>
          <c:tx>
            <c:strRef>
              <c:f>グラフ!$P$86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９７(H9）</c:v>
                </c:pt>
                <c:pt idx="6">
                  <c:v>９８(H10）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8"/>
                <c:pt idx="0">
                  <c:v>2660845</c:v>
                </c:pt>
                <c:pt idx="1">
                  <c:v>2343999</c:v>
                </c:pt>
                <c:pt idx="2">
                  <c:v>1943362</c:v>
                </c:pt>
                <c:pt idx="3">
                  <c:v>2384126</c:v>
                </c:pt>
                <c:pt idx="4">
                  <c:v>2350147</c:v>
                </c:pt>
                <c:pt idx="5">
                  <c:v>2366864</c:v>
                </c:pt>
                <c:pt idx="6">
                  <c:v>1460412</c:v>
                </c:pt>
                <c:pt idx="7">
                  <c:v>1728646</c:v>
                </c:pt>
                <c:pt idx="8">
                  <c:v>1572242</c:v>
                </c:pt>
                <c:pt idx="9">
                  <c:v>1340587</c:v>
                </c:pt>
                <c:pt idx="10">
                  <c:v>1940097</c:v>
                </c:pt>
                <c:pt idx="11">
                  <c:v>1997616</c:v>
                </c:pt>
                <c:pt idx="12">
                  <c:v>1155341</c:v>
                </c:pt>
                <c:pt idx="13">
                  <c:v>1932329</c:v>
                </c:pt>
                <c:pt idx="14">
                  <c:v>1214081</c:v>
                </c:pt>
                <c:pt idx="15">
                  <c:v>1989442</c:v>
                </c:pt>
                <c:pt idx="16">
                  <c:v>2022144</c:v>
                </c:pt>
                <c:pt idx="17">
                  <c:v>929841</c:v>
                </c:pt>
                <c:pt idx="18">
                  <c:v>730445</c:v>
                </c:pt>
                <c:pt idx="19">
                  <c:v>1565542</c:v>
                </c:pt>
                <c:pt idx="20">
                  <c:v>1174153</c:v>
                </c:pt>
                <c:pt idx="21">
                  <c:v>994545</c:v>
                </c:pt>
                <c:pt idx="22">
                  <c:v>1204315</c:v>
                </c:pt>
                <c:pt idx="23">
                  <c:v>1833200</c:v>
                </c:pt>
                <c:pt idx="24">
                  <c:v>820963</c:v>
                </c:pt>
                <c:pt idx="25">
                  <c:v>1096938</c:v>
                </c:pt>
                <c:pt idx="26">
                  <c:v>866455</c:v>
                </c:pt>
                <c:pt idx="27">
                  <c:v>623063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9D-4322-898F-FC3D4E9B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70688"/>
        <c:axId val="139499392"/>
      </c:lineChart>
      <c:catAx>
        <c:axId val="12818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56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568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2199586584302149E-2"/>
              <c:y val="5.0116316805301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82528"/>
        <c:crosses val="autoZero"/>
        <c:crossBetween val="between"/>
      </c:valAx>
      <c:catAx>
        <c:axId val="13157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499392"/>
        <c:crosses val="autoZero"/>
        <c:auto val="0"/>
        <c:lblAlgn val="ctr"/>
        <c:lblOffset val="100"/>
        <c:noMultiLvlLbl val="0"/>
      </c:catAx>
      <c:valAx>
        <c:axId val="13949939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altLang="ja-JP" sz="900"/>
                  <a:t>(</a:t>
                </a:r>
                <a:r>
                  <a:rPr lang="ja-JP" altLang="en-US" sz="900"/>
                  <a:t>百万円）</a:t>
                </a:r>
              </a:p>
            </c:rich>
          </c:tx>
          <c:layout>
            <c:manualLayout>
              <c:xMode val="edge"/>
              <c:yMode val="edge"/>
              <c:x val="0.8933232169954477"/>
              <c:y val="4.0331186909662323E-2"/>
            </c:manualLayout>
          </c:layout>
          <c:overlay val="0"/>
        </c:title>
        <c:numFmt formatCode="#,##0,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57068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9596620983834"/>
          <c:y val="0.8962348198882949"/>
          <c:w val="0.76982471652348461"/>
          <c:h val="7.99164773600696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76277003836065"/>
          <c:y val="1.0037679339162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74903212741377E-2"/>
          <c:y val="0.1066500352732984"/>
          <c:w val="0.87120492691817464"/>
          <c:h val="0.74914717584192059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グラフ!$P$45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グラフ!$R$41:$AT$41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９７（H9）</c:v>
                </c:pt>
                <c:pt idx="6">
                  <c:v>９８(H10)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グラフ!$R$45:$AT$45</c:f>
              <c:numCache>
                <c:formatCode>#,##0,</c:formatCode>
                <c:ptCount val="28"/>
                <c:pt idx="0">
                  <c:v>1889279</c:v>
                </c:pt>
                <c:pt idx="1">
                  <c:v>1725161</c:v>
                </c:pt>
                <c:pt idx="2">
                  <c:v>1677181</c:v>
                </c:pt>
                <c:pt idx="3">
                  <c:v>1664167</c:v>
                </c:pt>
                <c:pt idx="4">
                  <c:v>1693561</c:v>
                </c:pt>
                <c:pt idx="5">
                  <c:v>1756251</c:v>
                </c:pt>
                <c:pt idx="6">
                  <c:v>1987767</c:v>
                </c:pt>
                <c:pt idx="7">
                  <c:v>2032083</c:v>
                </c:pt>
                <c:pt idx="8">
                  <c:v>1949764</c:v>
                </c:pt>
                <c:pt idx="9">
                  <c:v>1898403</c:v>
                </c:pt>
                <c:pt idx="10">
                  <c:v>1912804</c:v>
                </c:pt>
                <c:pt idx="11">
                  <c:v>1752351</c:v>
                </c:pt>
                <c:pt idx="12">
                  <c:v>1704089</c:v>
                </c:pt>
                <c:pt idx="13">
                  <c:v>1803476</c:v>
                </c:pt>
                <c:pt idx="14">
                  <c:v>1746847</c:v>
                </c:pt>
                <c:pt idx="15">
                  <c:v>1909131</c:v>
                </c:pt>
                <c:pt idx="16">
                  <c:v>1841632</c:v>
                </c:pt>
                <c:pt idx="17">
                  <c:v>1798865</c:v>
                </c:pt>
                <c:pt idx="18">
                  <c:v>1654131</c:v>
                </c:pt>
                <c:pt idx="19">
                  <c:v>1626166</c:v>
                </c:pt>
                <c:pt idx="20">
                  <c:v>1567517</c:v>
                </c:pt>
                <c:pt idx="21">
                  <c:v>1572187</c:v>
                </c:pt>
                <c:pt idx="22">
                  <c:v>1619687</c:v>
                </c:pt>
                <c:pt idx="23">
                  <c:v>1564293</c:v>
                </c:pt>
                <c:pt idx="24">
                  <c:v>1568824</c:v>
                </c:pt>
                <c:pt idx="25">
                  <c:v>1552410</c:v>
                </c:pt>
                <c:pt idx="26">
                  <c:v>1542193</c:v>
                </c:pt>
                <c:pt idx="27">
                  <c:v>1561132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9-4EA1-9BE9-7D3614883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3120384"/>
        <c:axId val="53130752"/>
      </c:barChart>
      <c:lineChart>
        <c:grouping val="standard"/>
        <c:varyColors val="0"/>
        <c:ser>
          <c:idx val="1"/>
          <c:order val="0"/>
          <c:tx>
            <c:strRef>
              <c:f>グラフ!$P$42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グラフ!$R$41:$AT$41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９７（H9）</c:v>
                </c:pt>
                <c:pt idx="6">
                  <c:v>９８(H10)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グラフ!$R$42:$AT$42</c:f>
              <c:numCache>
                <c:formatCode>#,##0,</c:formatCode>
                <c:ptCount val="28"/>
                <c:pt idx="0">
                  <c:v>950575</c:v>
                </c:pt>
                <c:pt idx="1">
                  <c:v>712120</c:v>
                </c:pt>
                <c:pt idx="2">
                  <c:v>620752</c:v>
                </c:pt>
                <c:pt idx="3">
                  <c:v>614431</c:v>
                </c:pt>
                <c:pt idx="4">
                  <c:v>618703</c:v>
                </c:pt>
                <c:pt idx="5">
                  <c:v>680421</c:v>
                </c:pt>
                <c:pt idx="6">
                  <c:v>585193</c:v>
                </c:pt>
                <c:pt idx="7">
                  <c:v>592778</c:v>
                </c:pt>
                <c:pt idx="8">
                  <c:v>573710</c:v>
                </c:pt>
                <c:pt idx="9">
                  <c:v>544310</c:v>
                </c:pt>
                <c:pt idx="10">
                  <c:v>525381</c:v>
                </c:pt>
                <c:pt idx="11">
                  <c:v>498976</c:v>
                </c:pt>
                <c:pt idx="12">
                  <c:v>476444</c:v>
                </c:pt>
                <c:pt idx="13">
                  <c:v>523040</c:v>
                </c:pt>
                <c:pt idx="14">
                  <c:v>579272</c:v>
                </c:pt>
                <c:pt idx="15">
                  <c:v>696219</c:v>
                </c:pt>
                <c:pt idx="16">
                  <c:v>679422</c:v>
                </c:pt>
                <c:pt idx="17">
                  <c:v>676387</c:v>
                </c:pt>
                <c:pt idx="18">
                  <c:v>573358</c:v>
                </c:pt>
                <c:pt idx="19">
                  <c:v>559015</c:v>
                </c:pt>
                <c:pt idx="20">
                  <c:v>577067</c:v>
                </c:pt>
                <c:pt idx="21">
                  <c:v>573836</c:v>
                </c:pt>
                <c:pt idx="22">
                  <c:v>600404</c:v>
                </c:pt>
                <c:pt idx="23">
                  <c:v>582450</c:v>
                </c:pt>
                <c:pt idx="24">
                  <c:v>569808</c:v>
                </c:pt>
                <c:pt idx="25">
                  <c:v>559201</c:v>
                </c:pt>
                <c:pt idx="26">
                  <c:v>568711</c:v>
                </c:pt>
                <c:pt idx="27">
                  <c:v>573461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9-4EA1-9BE9-7D36148839ED}"/>
            </c:ext>
          </c:extLst>
        </c:ser>
        <c:ser>
          <c:idx val="0"/>
          <c:order val="1"/>
          <c:tx>
            <c:strRef>
              <c:f>グラフ!$P$43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グラフ!$R$41:$AT$41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９７（H9）</c:v>
                </c:pt>
                <c:pt idx="6">
                  <c:v>９８(H10)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グラフ!$R$43:$AT$43</c:f>
              <c:numCache>
                <c:formatCode>#,##0,</c:formatCode>
                <c:ptCount val="28"/>
                <c:pt idx="0">
                  <c:v>744002</c:v>
                </c:pt>
                <c:pt idx="1">
                  <c:v>790247</c:v>
                </c:pt>
                <c:pt idx="2">
                  <c:v>823114</c:v>
                </c:pt>
                <c:pt idx="3">
                  <c:v>834763</c:v>
                </c:pt>
                <c:pt idx="4">
                  <c:v>884367</c:v>
                </c:pt>
                <c:pt idx="5">
                  <c:v>864707</c:v>
                </c:pt>
                <c:pt idx="6">
                  <c:v>1219028</c:v>
                </c:pt>
                <c:pt idx="7">
                  <c:v>1308070</c:v>
                </c:pt>
                <c:pt idx="8">
                  <c:v>1249736</c:v>
                </c:pt>
                <c:pt idx="9">
                  <c:v>1190395</c:v>
                </c:pt>
                <c:pt idx="10">
                  <c:v>1275278</c:v>
                </c:pt>
                <c:pt idx="11">
                  <c:v>1142481</c:v>
                </c:pt>
                <c:pt idx="12">
                  <c:v>1116442</c:v>
                </c:pt>
                <c:pt idx="13">
                  <c:v>1172477</c:v>
                </c:pt>
                <c:pt idx="14">
                  <c:v>1059461</c:v>
                </c:pt>
                <c:pt idx="15">
                  <c:v>1108130</c:v>
                </c:pt>
                <c:pt idx="16">
                  <c:v>1064829</c:v>
                </c:pt>
                <c:pt idx="17">
                  <c:v>1031749</c:v>
                </c:pt>
                <c:pt idx="18">
                  <c:v>993702</c:v>
                </c:pt>
                <c:pt idx="19">
                  <c:v>972578</c:v>
                </c:pt>
                <c:pt idx="20">
                  <c:v>897369</c:v>
                </c:pt>
                <c:pt idx="21">
                  <c:v>899618</c:v>
                </c:pt>
                <c:pt idx="22">
                  <c:v>926314</c:v>
                </c:pt>
                <c:pt idx="23">
                  <c:v>887326</c:v>
                </c:pt>
                <c:pt idx="24">
                  <c:v>899526</c:v>
                </c:pt>
                <c:pt idx="25">
                  <c:v>895603</c:v>
                </c:pt>
                <c:pt idx="26">
                  <c:v>877634</c:v>
                </c:pt>
                <c:pt idx="27">
                  <c:v>892560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C9-4EA1-9BE9-7D36148839ED}"/>
            </c:ext>
          </c:extLst>
        </c:ser>
        <c:ser>
          <c:idx val="2"/>
          <c:order val="2"/>
          <c:tx>
            <c:strRef>
              <c:f>グラフ!$P$44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グラフ!$R$41:$AT$41</c:f>
              <c:strCache>
                <c:ptCount val="28"/>
                <c:pt idx="0">
                  <c:v>９２（H4）</c:v>
                </c:pt>
                <c:pt idx="1">
                  <c:v>９３（H5）</c:v>
                </c:pt>
                <c:pt idx="2">
                  <c:v>９４（H6）</c:v>
                </c:pt>
                <c:pt idx="3">
                  <c:v>９５（H7）</c:v>
                </c:pt>
                <c:pt idx="4">
                  <c:v>９６（H8）</c:v>
                </c:pt>
                <c:pt idx="5">
                  <c:v>９７（H9）</c:v>
                </c:pt>
                <c:pt idx="6">
                  <c:v>９８(H10)</c:v>
                </c:pt>
                <c:pt idx="7">
                  <c:v>９９(H11)</c:v>
                </c:pt>
                <c:pt idx="8">
                  <c:v>００(H12)</c:v>
                </c:pt>
                <c:pt idx="9">
                  <c:v>０１(H13)</c:v>
                </c:pt>
                <c:pt idx="10">
                  <c:v>０２(H14)</c:v>
                </c:pt>
                <c:pt idx="11">
                  <c:v>０３(H15)</c:v>
                </c:pt>
                <c:pt idx="12">
                  <c:v>０４(H16)</c:v>
                </c:pt>
                <c:pt idx="13">
                  <c:v>０５(H17)</c:v>
                </c:pt>
                <c:pt idx="14">
                  <c:v>０６(H18)</c:v>
                </c:pt>
                <c:pt idx="15">
                  <c:v>０７(H19)</c:v>
                </c:pt>
                <c:pt idx="16">
                  <c:v>０８(H20)</c:v>
                </c:pt>
                <c:pt idx="17">
                  <c:v>０９(H21)</c:v>
                </c:pt>
                <c:pt idx="18">
                  <c:v>１０(H22)</c:v>
                </c:pt>
                <c:pt idx="19">
                  <c:v>１１(H23)</c:v>
                </c:pt>
                <c:pt idx="20">
                  <c:v>１２(H24)</c:v>
                </c:pt>
                <c:pt idx="21">
                  <c:v>１３(H25)</c:v>
                </c:pt>
                <c:pt idx="22">
                  <c:v>１４(H26)</c:v>
                </c:pt>
                <c:pt idx="23">
                  <c:v>１５(H27)</c:v>
                </c:pt>
                <c:pt idx="24">
                  <c:v>１６(H28)</c:v>
                </c:pt>
                <c:pt idx="25">
                  <c:v>１７(H29)</c:v>
                </c:pt>
                <c:pt idx="26">
                  <c:v>１８(H30)</c:v>
                </c:pt>
                <c:pt idx="27">
                  <c:v>１９(R１)</c:v>
                </c:pt>
              </c:strCache>
            </c:strRef>
          </c:cat>
          <c:val>
            <c:numRef>
              <c:f>グラフ!$R$44:$AT$44</c:f>
              <c:numCache>
                <c:formatCode>#,##0,</c:formatCode>
                <c:ptCount val="28"/>
                <c:pt idx="0">
                  <c:v>70948</c:v>
                </c:pt>
                <c:pt idx="1">
                  <c:v>66308</c:v>
                </c:pt>
                <c:pt idx="2">
                  <c:v>64054</c:v>
                </c:pt>
                <c:pt idx="3">
                  <c:v>65645</c:v>
                </c:pt>
                <c:pt idx="4">
                  <c:v>66269</c:v>
                </c:pt>
                <c:pt idx="5">
                  <c:v>81488</c:v>
                </c:pt>
                <c:pt idx="6">
                  <c:v>79019</c:v>
                </c:pt>
                <c:pt idx="7">
                  <c:v>85460</c:v>
                </c:pt>
                <c:pt idx="8">
                  <c:v>82178</c:v>
                </c:pt>
                <c:pt idx="9">
                  <c:v>78152</c:v>
                </c:pt>
                <c:pt idx="10">
                  <c:v>72009</c:v>
                </c:pt>
                <c:pt idx="11">
                  <c:v>74755</c:v>
                </c:pt>
                <c:pt idx="12">
                  <c:v>75870</c:v>
                </c:pt>
                <c:pt idx="13">
                  <c:v>72907</c:v>
                </c:pt>
                <c:pt idx="14">
                  <c:v>71505</c:v>
                </c:pt>
                <c:pt idx="15">
                  <c:v>67810</c:v>
                </c:pt>
                <c:pt idx="16">
                  <c:v>61210</c:v>
                </c:pt>
                <c:pt idx="17">
                  <c:v>54647</c:v>
                </c:pt>
                <c:pt idx="18">
                  <c:v>53448</c:v>
                </c:pt>
                <c:pt idx="19">
                  <c:v>60656</c:v>
                </c:pt>
                <c:pt idx="20">
                  <c:v>59114</c:v>
                </c:pt>
                <c:pt idx="21">
                  <c:v>64278</c:v>
                </c:pt>
                <c:pt idx="22">
                  <c:v>57542</c:v>
                </c:pt>
                <c:pt idx="23">
                  <c:v>58780</c:v>
                </c:pt>
                <c:pt idx="24">
                  <c:v>56160</c:v>
                </c:pt>
                <c:pt idx="25">
                  <c:v>52928</c:v>
                </c:pt>
                <c:pt idx="26">
                  <c:v>50138</c:v>
                </c:pt>
                <c:pt idx="27">
                  <c:v>47913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C9-4EA1-9BE9-7D3614883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87968"/>
        <c:axId val="53589504"/>
      </c:lineChart>
      <c:catAx>
        <c:axId val="53120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30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30752"/>
        <c:scaling>
          <c:orientation val="minMax"/>
          <c:max val="21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4.3936697261954691E-2"/>
              <c:y val="6.64993639598731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0384"/>
        <c:crosses val="autoZero"/>
        <c:crossBetween val="between"/>
      </c:valAx>
      <c:catAx>
        <c:axId val="5358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589504"/>
        <c:crosses val="autoZero"/>
        <c:auto val="0"/>
        <c:lblAlgn val="ctr"/>
        <c:lblOffset val="100"/>
        <c:noMultiLvlLbl val="0"/>
      </c:catAx>
      <c:valAx>
        <c:axId val="5358950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007019832580121"/>
              <c:y val="6.39899843807867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8796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03067411581117"/>
          <c:y val="0.93338216443874744"/>
          <c:w val="0.77808033640273033"/>
          <c:h val="5.1562317923790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38100</xdr:rowOff>
    </xdr:from>
    <xdr:to>
      <xdr:col>13</xdr:col>
      <xdr:colOff>431800</xdr:colOff>
      <xdr:row>37</xdr:row>
      <xdr:rowOff>68580</xdr:rowOff>
    </xdr:to>
    <xdr:graphicFrame macro="">
      <xdr:nvGraphicFramePr>
        <xdr:cNvPr id="4136" name="Chart 4">
          <a:extLst>
            <a:ext uri="{FF2B5EF4-FFF2-40B4-BE49-F238E27FC236}">
              <a16:creationId xmlns:a16="http://schemas.microsoft.com/office/drawing/2014/main" id="{00000000-0008-0000-0500-00002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198</xdr:row>
      <xdr:rowOff>7620</xdr:rowOff>
    </xdr:from>
    <xdr:to>
      <xdr:col>13</xdr:col>
      <xdr:colOff>444500</xdr:colOff>
      <xdr:row>233</xdr:row>
      <xdr:rowOff>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C4538B7E-DFD4-44EB-80BD-9B9B62D64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101600</xdr:colOff>
      <xdr:row>159</xdr:row>
      <xdr:rowOff>60960</xdr:rowOff>
    </xdr:from>
    <xdr:to>
      <xdr:col>13</xdr:col>
      <xdr:colOff>393700</xdr:colOff>
      <xdr:row>194</xdr:row>
      <xdr:rowOff>129540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F0ACEE1B-A436-4C50-B231-653822028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215900</xdr:colOff>
      <xdr:row>119</xdr:row>
      <xdr:rowOff>144780</xdr:rowOff>
    </xdr:from>
    <xdr:to>
      <xdr:col>13</xdr:col>
      <xdr:colOff>457200</xdr:colOff>
      <xdr:row>155</xdr:row>
      <xdr:rowOff>60960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95A4E871-F6C4-443A-B1E9-53F1F86B7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139700</xdr:colOff>
      <xdr:row>81</xdr:row>
      <xdr:rowOff>76200</xdr:rowOff>
    </xdr:from>
    <xdr:to>
      <xdr:col>13</xdr:col>
      <xdr:colOff>419100</xdr:colOff>
      <xdr:row>116</xdr:row>
      <xdr:rowOff>22860</xdr:rowOff>
    </xdr:to>
    <xdr:graphicFrame macro="">
      <xdr:nvGraphicFramePr>
        <xdr:cNvPr id="16" name="Chart 7">
          <a:extLst>
            <a:ext uri="{FF2B5EF4-FFF2-40B4-BE49-F238E27FC236}">
              <a16:creationId xmlns:a16="http://schemas.microsoft.com/office/drawing/2014/main" id="{4F855CA4-55FE-49DC-B3EB-319B9C5A7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41</xdr:row>
      <xdr:rowOff>127000</xdr:rowOff>
    </xdr:from>
    <xdr:to>
      <xdr:col>13</xdr:col>
      <xdr:colOff>495300</xdr:colOff>
      <xdr:row>77</xdr:row>
      <xdr:rowOff>137160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8CB02DB0-CF91-46BF-85B9-ECB7452C8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T18" activePane="bottomRight" state="frozen"/>
      <selection pane="topRight" activeCell="C1" sqref="C1"/>
      <selection pane="bottomLeft" activeCell="A2" sqref="A2"/>
      <selection pane="bottomRight" activeCell="AF1" sqref="AF1:AG2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8" width="9.77734375" style="43" customWidth="1"/>
    <col min="9" max="9" width="9.77734375" style="45" customWidth="1"/>
    <col min="10" max="33" width="9.77734375" style="43" customWidth="1"/>
    <col min="34" max="16384" width="9" style="43"/>
  </cols>
  <sheetData>
    <row r="1" spans="1:33" ht="14.1" customHeight="1" x14ac:dyDescent="0.2">
      <c r="A1" s="44" t="s">
        <v>138</v>
      </c>
      <c r="L1" s="46" t="s">
        <v>173</v>
      </c>
      <c r="V1" s="46" t="s">
        <v>173</v>
      </c>
      <c r="AF1" s="46" t="s">
        <v>173</v>
      </c>
    </row>
    <row r="2" spans="1:33" ht="14.1" customHeight="1" x14ac:dyDescent="0.15">
      <c r="L2" s="22" t="s">
        <v>171</v>
      </c>
      <c r="V2" s="22" t="s">
        <v>171</v>
      </c>
      <c r="AD2" s="22"/>
      <c r="AF2" s="22" t="s">
        <v>171</v>
      </c>
    </row>
    <row r="3" spans="1:33" ht="14.1" customHeight="1" x14ac:dyDescent="0.2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82</v>
      </c>
      <c r="M3" s="48" t="s">
        <v>83</v>
      </c>
      <c r="N3" s="48" t="s">
        <v>176</v>
      </c>
      <c r="O3" s="48" t="s">
        <v>180</v>
      </c>
      <c r="P3" s="48" t="s">
        <v>181</v>
      </c>
      <c r="Q3" s="48" t="s">
        <v>182</v>
      </c>
      <c r="R3" s="48" t="s">
        <v>185</v>
      </c>
      <c r="S3" s="48" t="s">
        <v>192</v>
      </c>
      <c r="T3" s="48" t="s">
        <v>193</v>
      </c>
      <c r="U3" s="48" t="s">
        <v>200</v>
      </c>
      <c r="V3" s="48" t="s">
        <v>201</v>
      </c>
      <c r="W3" s="48" t="s">
        <v>202</v>
      </c>
      <c r="X3" s="48" t="s">
        <v>203</v>
      </c>
      <c r="Y3" s="48" t="s">
        <v>204</v>
      </c>
      <c r="Z3" s="48" t="s">
        <v>207</v>
      </c>
      <c r="AA3" s="48" t="s">
        <v>211</v>
      </c>
      <c r="AB3" s="48" t="s">
        <v>212</v>
      </c>
      <c r="AC3" s="48" t="s">
        <v>213</v>
      </c>
      <c r="AD3" s="48" t="s">
        <v>218</v>
      </c>
      <c r="AE3" s="48" t="s">
        <v>221</v>
      </c>
      <c r="AF3" s="48" t="s">
        <v>222</v>
      </c>
      <c r="AG3" s="48" t="s">
        <v>224</v>
      </c>
    </row>
    <row r="4" spans="1:33" ht="14.1" customHeight="1" x14ac:dyDescent="0.2">
      <c r="A4" s="84" t="s">
        <v>84</v>
      </c>
      <c r="B4" s="84"/>
      <c r="C4" s="50">
        <v>19396</v>
      </c>
      <c r="D4" s="50">
        <v>19307</v>
      </c>
      <c r="E4" s="50">
        <v>19231</v>
      </c>
      <c r="F4" s="50">
        <v>19188</v>
      </c>
      <c r="G4" s="50">
        <v>19039</v>
      </c>
      <c r="H4" s="50">
        <v>18875</v>
      </c>
      <c r="I4" s="50">
        <v>18721</v>
      </c>
      <c r="J4" s="50">
        <v>18658</v>
      </c>
      <c r="K4" s="50">
        <v>18465</v>
      </c>
      <c r="L4" s="50">
        <v>18352</v>
      </c>
      <c r="M4" s="50">
        <v>18128</v>
      </c>
      <c r="N4" s="50">
        <v>17961</v>
      </c>
      <c r="O4" s="50">
        <v>17684</v>
      </c>
      <c r="P4" s="50">
        <v>17453</v>
      </c>
      <c r="Q4" s="50">
        <v>17283</v>
      </c>
      <c r="R4" s="50">
        <v>17048</v>
      </c>
      <c r="S4" s="50">
        <v>16745</v>
      </c>
      <c r="T4" s="50">
        <v>16456</v>
      </c>
      <c r="U4" s="50">
        <v>16128</v>
      </c>
      <c r="V4" s="50">
        <v>15865</v>
      </c>
      <c r="W4" s="50">
        <v>15672</v>
      </c>
      <c r="X4" s="50">
        <v>15328</v>
      </c>
      <c r="Y4" s="50">
        <v>14990</v>
      </c>
      <c r="Z4" s="50">
        <v>14722</v>
      </c>
      <c r="AA4" s="50">
        <v>14565</v>
      </c>
      <c r="AB4" s="50">
        <v>14251</v>
      </c>
      <c r="AC4" s="50">
        <v>13908</v>
      </c>
      <c r="AD4" s="50">
        <v>13603</v>
      </c>
      <c r="AE4" s="50">
        <v>13353</v>
      </c>
      <c r="AF4" s="50">
        <v>13060</v>
      </c>
      <c r="AG4" s="50">
        <v>12745</v>
      </c>
    </row>
    <row r="5" spans="1:33" ht="14.1" customHeight="1" x14ac:dyDescent="0.2">
      <c r="A5" s="85" t="s">
        <v>13</v>
      </c>
      <c r="B5" s="52" t="s">
        <v>21</v>
      </c>
      <c r="C5" s="53">
        <v>5588542</v>
      </c>
      <c r="D5" s="53">
        <v>6665355</v>
      </c>
      <c r="E5" s="53">
        <v>7171665</v>
      </c>
      <c r="F5" s="53">
        <v>7395598</v>
      </c>
      <c r="G5" s="53">
        <v>8521199</v>
      </c>
      <c r="H5" s="53">
        <v>7132893</v>
      </c>
      <c r="I5" s="54">
        <v>7738592</v>
      </c>
      <c r="J5" s="53">
        <v>7834215</v>
      </c>
      <c r="K5" s="53">
        <v>7794292</v>
      </c>
      <c r="L5" s="53">
        <v>7314089</v>
      </c>
      <c r="M5" s="55">
        <v>7931075</v>
      </c>
      <c r="N5" s="55">
        <v>7221654</v>
      </c>
      <c r="O5" s="55">
        <v>7170790</v>
      </c>
      <c r="P5" s="55">
        <v>7566137</v>
      </c>
      <c r="Q5" s="55">
        <v>7913339</v>
      </c>
      <c r="R5" s="55">
        <v>6978770</v>
      </c>
      <c r="S5" s="55">
        <v>7589463</v>
      </c>
      <c r="T5" s="55">
        <v>6849004</v>
      </c>
      <c r="U5" s="55">
        <v>7879272</v>
      </c>
      <c r="V5" s="55">
        <v>7862125</v>
      </c>
      <c r="W5" s="55">
        <v>7389870</v>
      </c>
      <c r="X5" s="55">
        <v>7249865</v>
      </c>
      <c r="Y5" s="55">
        <v>8546590</v>
      </c>
      <c r="Z5" s="73">
        <v>7754482</v>
      </c>
      <c r="AA5" s="73">
        <v>7876124</v>
      </c>
      <c r="AB5" s="73">
        <v>7697153</v>
      </c>
      <c r="AC5" s="73">
        <v>8780870</v>
      </c>
      <c r="AD5" s="73">
        <v>7675371</v>
      </c>
      <c r="AE5" s="73">
        <v>7884282</v>
      </c>
      <c r="AF5" s="73">
        <v>7497275</v>
      </c>
      <c r="AG5" s="73">
        <v>7845045</v>
      </c>
    </row>
    <row r="6" spans="1:33" ht="14.1" customHeight="1" x14ac:dyDescent="0.2">
      <c r="A6" s="85"/>
      <c r="B6" s="52" t="s">
        <v>22</v>
      </c>
      <c r="C6" s="53">
        <v>4953906</v>
      </c>
      <c r="D6" s="53">
        <v>6149980</v>
      </c>
      <c r="E6" s="53">
        <v>6679889</v>
      </c>
      <c r="F6" s="53">
        <v>6901274</v>
      </c>
      <c r="G6" s="53">
        <v>8046585</v>
      </c>
      <c r="H6" s="53">
        <v>6444300</v>
      </c>
      <c r="I6" s="54">
        <v>7110760</v>
      </c>
      <c r="J6" s="53">
        <v>7342626</v>
      </c>
      <c r="K6" s="53">
        <v>7331732</v>
      </c>
      <c r="L6" s="53">
        <v>6741724</v>
      </c>
      <c r="M6" s="55">
        <v>7459053</v>
      </c>
      <c r="N6" s="55">
        <v>6727799</v>
      </c>
      <c r="O6" s="55">
        <v>6597768</v>
      </c>
      <c r="P6" s="55">
        <v>7243174</v>
      </c>
      <c r="Q6" s="55">
        <v>7617017</v>
      </c>
      <c r="R6" s="55">
        <v>6595754</v>
      </c>
      <c r="S6" s="55">
        <v>7173383</v>
      </c>
      <c r="T6" s="55">
        <v>6482404</v>
      </c>
      <c r="U6" s="55">
        <v>7457875</v>
      </c>
      <c r="V6" s="55">
        <v>7469202</v>
      </c>
      <c r="W6" s="55">
        <v>6886998</v>
      </c>
      <c r="X6" s="55">
        <v>6691306</v>
      </c>
      <c r="Y6" s="55">
        <v>8011539</v>
      </c>
      <c r="Z6" s="73">
        <v>7250912</v>
      </c>
      <c r="AA6" s="73">
        <v>7425424</v>
      </c>
      <c r="AB6" s="73">
        <v>7125377</v>
      </c>
      <c r="AC6" s="73">
        <v>8299040</v>
      </c>
      <c r="AD6" s="73">
        <v>7056426</v>
      </c>
      <c r="AE6" s="73">
        <v>7428782</v>
      </c>
      <c r="AF6" s="73">
        <v>6947780</v>
      </c>
      <c r="AG6" s="73">
        <v>7244368</v>
      </c>
    </row>
    <row r="7" spans="1:33" ht="14.1" customHeight="1" x14ac:dyDescent="0.2">
      <c r="A7" s="85"/>
      <c r="B7" s="52" t="s">
        <v>23</v>
      </c>
      <c r="C7" s="54">
        <f t="shared" ref="C7:K7" si="0">+C5-C6</f>
        <v>634636</v>
      </c>
      <c r="D7" s="54">
        <f t="shared" si="0"/>
        <v>515375</v>
      </c>
      <c r="E7" s="54">
        <f t="shared" si="0"/>
        <v>491776</v>
      </c>
      <c r="F7" s="54">
        <f t="shared" si="0"/>
        <v>494324</v>
      </c>
      <c r="G7" s="54">
        <f t="shared" si="0"/>
        <v>474614</v>
      </c>
      <c r="H7" s="54">
        <f t="shared" si="0"/>
        <v>688593</v>
      </c>
      <c r="I7" s="54">
        <f t="shared" si="0"/>
        <v>627832</v>
      </c>
      <c r="J7" s="54">
        <f t="shared" si="0"/>
        <v>491589</v>
      </c>
      <c r="K7" s="54">
        <f t="shared" si="0"/>
        <v>462560</v>
      </c>
      <c r="L7" s="54">
        <f>+L5-L6</f>
        <v>572365</v>
      </c>
      <c r="M7" s="54">
        <f>+M5-M6</f>
        <v>472022</v>
      </c>
      <c r="N7" s="54">
        <f>+N5-N6</f>
        <v>493855</v>
      </c>
      <c r="O7" s="54">
        <f>+O5-O6</f>
        <v>573022</v>
      </c>
      <c r="P7" s="54">
        <v>322963</v>
      </c>
      <c r="Q7" s="54">
        <v>296322</v>
      </c>
      <c r="R7" s="54">
        <v>383016</v>
      </c>
      <c r="S7" s="54">
        <v>416080</v>
      </c>
      <c r="T7" s="54">
        <v>366600</v>
      </c>
      <c r="U7" s="54">
        <v>421397</v>
      </c>
      <c r="V7" s="54">
        <v>392923</v>
      </c>
      <c r="W7" s="54">
        <v>502872</v>
      </c>
      <c r="X7" s="54">
        <v>558559</v>
      </c>
      <c r="Y7" s="54">
        <v>535051</v>
      </c>
      <c r="Z7" s="54">
        <v>503570</v>
      </c>
      <c r="AA7" s="54">
        <v>450700</v>
      </c>
      <c r="AB7" s="54">
        <v>571776</v>
      </c>
      <c r="AC7" s="54">
        <v>481830</v>
      </c>
      <c r="AD7" s="54">
        <v>618945</v>
      </c>
      <c r="AE7" s="54">
        <v>455500</v>
      </c>
      <c r="AF7" s="54">
        <v>549495</v>
      </c>
      <c r="AG7" s="54">
        <v>600677</v>
      </c>
    </row>
    <row r="8" spans="1:33" ht="14.1" customHeight="1" x14ac:dyDescent="0.2">
      <c r="A8" s="85"/>
      <c r="B8" s="52" t="s">
        <v>24</v>
      </c>
      <c r="C8" s="53">
        <v>37363</v>
      </c>
      <c r="D8" s="53">
        <v>59026</v>
      </c>
      <c r="E8" s="53">
        <v>68214</v>
      </c>
      <c r="F8" s="53">
        <v>8377</v>
      </c>
      <c r="G8" s="53">
        <v>93342</v>
      </c>
      <c r="H8" s="53">
        <v>242772</v>
      </c>
      <c r="I8" s="54">
        <v>182905</v>
      </c>
      <c r="J8" s="53">
        <v>13418</v>
      </c>
      <c r="K8" s="53">
        <v>16000</v>
      </c>
      <c r="L8" s="54">
        <v>210089</v>
      </c>
      <c r="M8" s="55">
        <v>156380</v>
      </c>
      <c r="N8" s="55">
        <v>19505</v>
      </c>
      <c r="O8" s="55">
        <v>159378</v>
      </c>
      <c r="P8" s="55">
        <v>3158</v>
      </c>
      <c r="Q8" s="55">
        <v>0</v>
      </c>
      <c r="R8" s="55">
        <v>91629</v>
      </c>
      <c r="S8" s="55">
        <v>9030</v>
      </c>
      <c r="T8" s="55">
        <v>19832</v>
      </c>
      <c r="U8" s="55">
        <v>55700</v>
      </c>
      <c r="V8" s="55">
        <v>44849</v>
      </c>
      <c r="W8" s="55">
        <v>32932</v>
      </c>
      <c r="X8" s="55">
        <v>86188</v>
      </c>
      <c r="Y8" s="55">
        <v>41254</v>
      </c>
      <c r="Z8" s="73">
        <v>30745</v>
      </c>
      <c r="AA8" s="73">
        <v>5208</v>
      </c>
      <c r="AB8" s="73">
        <v>35961</v>
      </c>
      <c r="AC8" s="73">
        <v>13532</v>
      </c>
      <c r="AD8" s="73">
        <v>39365</v>
      </c>
      <c r="AE8" s="73">
        <v>11403</v>
      </c>
      <c r="AF8" s="73">
        <v>30019</v>
      </c>
      <c r="AG8" s="73">
        <v>30002</v>
      </c>
    </row>
    <row r="9" spans="1:33" ht="14.1" customHeight="1" x14ac:dyDescent="0.2">
      <c r="A9" s="85"/>
      <c r="B9" s="52" t="s">
        <v>25</v>
      </c>
      <c r="C9" s="54">
        <f t="shared" ref="C9:K9" si="1">+C7-C8</f>
        <v>597273</v>
      </c>
      <c r="D9" s="54">
        <f t="shared" si="1"/>
        <v>456349</v>
      </c>
      <c r="E9" s="54">
        <f t="shared" si="1"/>
        <v>423562</v>
      </c>
      <c r="F9" s="54">
        <f t="shared" si="1"/>
        <v>485947</v>
      </c>
      <c r="G9" s="54">
        <f t="shared" si="1"/>
        <v>381272</v>
      </c>
      <c r="H9" s="54">
        <f t="shared" si="1"/>
        <v>445821</v>
      </c>
      <c r="I9" s="54">
        <f t="shared" si="1"/>
        <v>444927</v>
      </c>
      <c r="J9" s="54">
        <f t="shared" si="1"/>
        <v>478171</v>
      </c>
      <c r="K9" s="54">
        <f t="shared" si="1"/>
        <v>446560</v>
      </c>
      <c r="L9" s="54">
        <f>+L7-L8</f>
        <v>362276</v>
      </c>
      <c r="M9" s="54">
        <f>+M7-M8</f>
        <v>315642</v>
      </c>
      <c r="N9" s="54">
        <f>+N7-N8</f>
        <v>474350</v>
      </c>
      <c r="O9" s="54">
        <f>+O7-O8</f>
        <v>413644</v>
      </c>
      <c r="P9" s="54">
        <v>319805</v>
      </c>
      <c r="Q9" s="54">
        <v>296322</v>
      </c>
      <c r="R9" s="54">
        <v>291387</v>
      </c>
      <c r="S9" s="54">
        <v>407050</v>
      </c>
      <c r="T9" s="54">
        <v>346768</v>
      </c>
      <c r="U9" s="54">
        <v>365697</v>
      </c>
      <c r="V9" s="54">
        <v>348074</v>
      </c>
      <c r="W9" s="54">
        <v>469940</v>
      </c>
      <c r="X9" s="54">
        <v>472371</v>
      </c>
      <c r="Y9" s="54">
        <v>493797</v>
      </c>
      <c r="Z9" s="54">
        <v>472825</v>
      </c>
      <c r="AA9" s="54">
        <v>445492</v>
      </c>
      <c r="AB9" s="54">
        <v>535815</v>
      </c>
      <c r="AC9" s="54">
        <v>468298</v>
      </c>
      <c r="AD9" s="54">
        <v>579580</v>
      </c>
      <c r="AE9" s="54">
        <v>444097</v>
      </c>
      <c r="AF9" s="54">
        <v>519476</v>
      </c>
      <c r="AG9" s="54">
        <v>570675</v>
      </c>
    </row>
    <row r="10" spans="1:33" ht="14.1" customHeight="1" x14ac:dyDescent="0.2">
      <c r="A10" s="85"/>
      <c r="B10" s="52" t="s">
        <v>26</v>
      </c>
      <c r="C10" s="55">
        <v>129863</v>
      </c>
      <c r="D10" s="55">
        <f t="shared" ref="D10:L10" si="2">+D9-C9</f>
        <v>-140924</v>
      </c>
      <c r="E10" s="55">
        <f t="shared" si="2"/>
        <v>-32787</v>
      </c>
      <c r="F10" s="55">
        <f t="shared" si="2"/>
        <v>62385</v>
      </c>
      <c r="G10" s="55">
        <f t="shared" si="2"/>
        <v>-104675</v>
      </c>
      <c r="H10" s="55">
        <f t="shared" si="2"/>
        <v>64549</v>
      </c>
      <c r="I10" s="55">
        <f t="shared" si="2"/>
        <v>-894</v>
      </c>
      <c r="J10" s="55">
        <f t="shared" si="2"/>
        <v>33244</v>
      </c>
      <c r="K10" s="55">
        <f t="shared" si="2"/>
        <v>-31611</v>
      </c>
      <c r="L10" s="55">
        <f t="shared" si="2"/>
        <v>-84284</v>
      </c>
      <c r="M10" s="55">
        <f>+M9-L9</f>
        <v>-46634</v>
      </c>
      <c r="N10" s="55">
        <v>158708</v>
      </c>
      <c r="O10" s="55">
        <v>-60751</v>
      </c>
      <c r="P10" s="55">
        <v>-93839</v>
      </c>
      <c r="Q10" s="55">
        <v>-23483</v>
      </c>
      <c r="R10" s="55">
        <v>-4935</v>
      </c>
      <c r="S10" s="55">
        <v>115663</v>
      </c>
      <c r="T10" s="55">
        <v>-60282</v>
      </c>
      <c r="U10" s="55">
        <v>18929</v>
      </c>
      <c r="V10" s="55">
        <v>-17623</v>
      </c>
      <c r="W10" s="55">
        <v>121866</v>
      </c>
      <c r="X10" s="55">
        <v>2431</v>
      </c>
      <c r="Y10" s="55">
        <v>21426</v>
      </c>
      <c r="Z10" s="73">
        <v>-20972</v>
      </c>
      <c r="AA10" s="73">
        <v>-27333</v>
      </c>
      <c r="AB10" s="73">
        <v>90323</v>
      </c>
      <c r="AC10" s="73">
        <v>-67517</v>
      </c>
      <c r="AD10" s="73">
        <v>111282</v>
      </c>
      <c r="AE10" s="73">
        <v>-135483</v>
      </c>
      <c r="AF10" s="73">
        <v>75379</v>
      </c>
      <c r="AG10" s="73">
        <v>51199</v>
      </c>
    </row>
    <row r="11" spans="1:33" ht="14.1" customHeight="1" x14ac:dyDescent="0.2">
      <c r="A11" s="85"/>
      <c r="B11" s="52" t="s">
        <v>27</v>
      </c>
      <c r="C11" s="53">
        <v>133995</v>
      </c>
      <c r="D11" s="53">
        <v>61409</v>
      </c>
      <c r="E11" s="53">
        <v>28492</v>
      </c>
      <c r="F11" s="53">
        <v>20422</v>
      </c>
      <c r="G11" s="53">
        <v>11129</v>
      </c>
      <c r="H11" s="53">
        <v>7680</v>
      </c>
      <c r="I11" s="54">
        <v>4566</v>
      </c>
      <c r="J11" s="53">
        <v>1544</v>
      </c>
      <c r="K11" s="53">
        <v>1330</v>
      </c>
      <c r="L11" s="54">
        <v>1622</v>
      </c>
      <c r="M11" s="55">
        <v>9065</v>
      </c>
      <c r="N11" s="55">
        <v>834</v>
      </c>
      <c r="O11" s="55">
        <v>699</v>
      </c>
      <c r="P11" s="55">
        <v>22</v>
      </c>
      <c r="Q11" s="55">
        <v>155465</v>
      </c>
      <c r="R11" s="55">
        <v>147714</v>
      </c>
      <c r="S11" s="55">
        <v>145015</v>
      </c>
      <c r="T11" s="55">
        <v>223673</v>
      </c>
      <c r="U11" s="55">
        <v>316069</v>
      </c>
      <c r="V11" s="55">
        <v>368105</v>
      </c>
      <c r="W11" s="55">
        <v>155442</v>
      </c>
      <c r="X11" s="55">
        <v>392565</v>
      </c>
      <c r="Y11" s="55">
        <v>412681</v>
      </c>
      <c r="Z11" s="73">
        <v>239102</v>
      </c>
      <c r="AA11" s="73">
        <v>257245</v>
      </c>
      <c r="AB11" s="73">
        <v>211490</v>
      </c>
      <c r="AC11" s="73">
        <v>282540</v>
      </c>
      <c r="AD11" s="73">
        <v>258624</v>
      </c>
      <c r="AE11" s="73">
        <v>289597</v>
      </c>
      <c r="AF11" s="73">
        <v>226711</v>
      </c>
      <c r="AG11" s="73">
        <v>391911</v>
      </c>
    </row>
    <row r="12" spans="1:33" ht="14.1" customHeight="1" x14ac:dyDescent="0.2">
      <c r="A12" s="85"/>
      <c r="B12" s="52" t="s">
        <v>28</v>
      </c>
      <c r="C12" s="53">
        <v>0</v>
      </c>
      <c r="D12" s="53">
        <v>2400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</row>
    <row r="13" spans="1:33" ht="14.1" customHeight="1" x14ac:dyDescent="0.2">
      <c r="A13" s="85"/>
      <c r="B13" s="52" t="s">
        <v>29</v>
      </c>
      <c r="C13" s="53">
        <v>0</v>
      </c>
      <c r="D13" s="53">
        <v>0</v>
      </c>
      <c r="E13" s="53">
        <v>0</v>
      </c>
      <c r="F13" s="53">
        <v>53000</v>
      </c>
      <c r="G13" s="53">
        <v>64000</v>
      </c>
      <c r="H13" s="53">
        <v>0</v>
      </c>
      <c r="I13" s="54">
        <v>30000</v>
      </c>
      <c r="J13" s="53">
        <v>0</v>
      </c>
      <c r="K13" s="53">
        <v>0</v>
      </c>
      <c r="L13" s="54">
        <v>0</v>
      </c>
      <c r="M13" s="55">
        <v>0</v>
      </c>
      <c r="N13" s="55">
        <v>0</v>
      </c>
      <c r="O13" s="55">
        <v>0</v>
      </c>
      <c r="P13" s="55">
        <v>120000</v>
      </c>
      <c r="Q13" s="55">
        <v>241416</v>
      </c>
      <c r="R13" s="55">
        <v>150958</v>
      </c>
      <c r="S13" s="55">
        <v>166940</v>
      </c>
      <c r="T13" s="55">
        <v>164993</v>
      </c>
      <c r="U13" s="55">
        <v>157709</v>
      </c>
      <c r="V13" s="55">
        <v>154852</v>
      </c>
      <c r="W13" s="55">
        <v>176861</v>
      </c>
      <c r="X13" s="55">
        <v>58247</v>
      </c>
      <c r="Y13" s="55">
        <v>398289</v>
      </c>
      <c r="Z13" s="73">
        <v>385408</v>
      </c>
      <c r="AA13" s="73">
        <v>167333</v>
      </c>
      <c r="AB13" s="73">
        <v>163512</v>
      </c>
      <c r="AC13" s="73">
        <v>167169</v>
      </c>
      <c r="AD13" s="73">
        <v>156202</v>
      </c>
      <c r="AE13" s="73">
        <v>148924</v>
      </c>
      <c r="AF13" s="73">
        <v>229392</v>
      </c>
      <c r="AG13" s="73">
        <v>373495</v>
      </c>
    </row>
    <row r="14" spans="1:33" ht="14.1" customHeight="1" x14ac:dyDescent="0.2">
      <c r="A14" s="85"/>
      <c r="B14" s="52" t="s">
        <v>30</v>
      </c>
      <c r="C14" s="54">
        <f t="shared" ref="C14:K14" si="3">+C10+C11+C12-C13</f>
        <v>263858</v>
      </c>
      <c r="D14" s="54">
        <f t="shared" si="3"/>
        <v>-77115</v>
      </c>
      <c r="E14" s="54">
        <f t="shared" si="3"/>
        <v>-4295</v>
      </c>
      <c r="F14" s="54">
        <f t="shared" si="3"/>
        <v>29807</v>
      </c>
      <c r="G14" s="54">
        <f t="shared" si="3"/>
        <v>-157546</v>
      </c>
      <c r="H14" s="54">
        <f t="shared" si="3"/>
        <v>72229</v>
      </c>
      <c r="I14" s="54">
        <f t="shared" si="3"/>
        <v>-26328</v>
      </c>
      <c r="J14" s="54">
        <f t="shared" si="3"/>
        <v>34788</v>
      </c>
      <c r="K14" s="54">
        <f t="shared" si="3"/>
        <v>-30281</v>
      </c>
      <c r="L14" s="54">
        <f t="shared" ref="L14:S14" si="4">+L10+L11+L12-L13</f>
        <v>-82662</v>
      </c>
      <c r="M14" s="54">
        <f t="shared" si="4"/>
        <v>-37569</v>
      </c>
      <c r="N14" s="54">
        <f t="shared" si="4"/>
        <v>159542</v>
      </c>
      <c r="O14" s="54">
        <f t="shared" si="4"/>
        <v>-60052</v>
      </c>
      <c r="P14" s="54">
        <f t="shared" si="4"/>
        <v>-213817</v>
      </c>
      <c r="Q14" s="54">
        <f t="shared" si="4"/>
        <v>-109434</v>
      </c>
      <c r="R14" s="54">
        <f t="shared" si="4"/>
        <v>-8179</v>
      </c>
      <c r="S14" s="54">
        <f t="shared" si="4"/>
        <v>93738</v>
      </c>
      <c r="T14" s="54">
        <v>-1602</v>
      </c>
      <c r="U14" s="54">
        <v>177289</v>
      </c>
      <c r="V14" s="54">
        <v>195630</v>
      </c>
      <c r="W14" s="54">
        <v>100447</v>
      </c>
      <c r="X14" s="54">
        <v>336749</v>
      </c>
      <c r="Y14" s="54">
        <v>35818</v>
      </c>
      <c r="Z14" s="54">
        <v>-167278</v>
      </c>
      <c r="AA14" s="54">
        <v>62579</v>
      </c>
      <c r="AB14" s="54">
        <v>138301</v>
      </c>
      <c r="AC14" s="54">
        <v>47854</v>
      </c>
      <c r="AD14" s="54">
        <v>213704</v>
      </c>
      <c r="AE14" s="54">
        <v>5190</v>
      </c>
      <c r="AF14" s="54">
        <v>72698</v>
      </c>
      <c r="AG14" s="54">
        <v>69615</v>
      </c>
    </row>
    <row r="15" spans="1:33" ht="14.1" customHeight="1" x14ac:dyDescent="0.2">
      <c r="A15" s="85"/>
      <c r="B15" s="3" t="s">
        <v>31</v>
      </c>
      <c r="C15" s="56">
        <f t="shared" ref="C15:H15" si="5">+C9/C19*100</f>
        <v>18.176735891318106</v>
      </c>
      <c r="D15" s="56">
        <f t="shared" si="5"/>
        <v>12.4831189620456</v>
      </c>
      <c r="E15" s="56">
        <f t="shared" si="5"/>
        <v>10.824092461784536</v>
      </c>
      <c r="F15" s="56">
        <f t="shared" si="5"/>
        <v>11.260145373672531</v>
      </c>
      <c r="G15" s="56">
        <f t="shared" si="5"/>
        <v>8.5449769304538403</v>
      </c>
      <c r="H15" s="56">
        <f t="shared" si="5"/>
        <v>10.327379656252056</v>
      </c>
      <c r="I15" s="56">
        <f t="shared" ref="I15:N15" si="6">+I9/I19*100</f>
        <v>9.8590806505401787</v>
      </c>
      <c r="J15" s="56">
        <f t="shared" si="6"/>
        <v>10.367855703306098</v>
      </c>
      <c r="K15" s="56">
        <f t="shared" si="6"/>
        <v>9.4151261879069938</v>
      </c>
      <c r="L15" s="56">
        <f t="shared" si="6"/>
        <v>7.3809260405849466</v>
      </c>
      <c r="M15" s="56">
        <f t="shared" si="6"/>
        <v>6.4054941923941424</v>
      </c>
      <c r="N15" s="56">
        <f t="shared" si="6"/>
        <v>9.7133800350979929</v>
      </c>
      <c r="O15" s="56">
        <f t="shared" ref="O15:T15" si="7">+O9/O19*100</f>
        <v>8.7952417190316989</v>
      </c>
      <c r="P15" s="56">
        <f t="shared" si="7"/>
        <v>7.1831232036857511</v>
      </c>
      <c r="Q15" s="56">
        <f t="shared" si="7"/>
        <v>7.1502219348082336</v>
      </c>
      <c r="R15" s="56">
        <f t="shared" si="7"/>
        <v>7.192694818658989</v>
      </c>
      <c r="S15" s="56">
        <f t="shared" si="7"/>
        <v>9.9789780771375867</v>
      </c>
      <c r="T15" s="56">
        <f t="shared" si="7"/>
        <v>8.4658854124069869</v>
      </c>
      <c r="U15" s="56">
        <f>+U9/U19*100</f>
        <v>8.8105195141236887</v>
      </c>
      <c r="V15" s="56">
        <f>+V9/V19*100</f>
        <v>7.9254961375974364</v>
      </c>
      <c r="W15" s="56">
        <f>+W9/W19*100</f>
        <v>10.455904491139604</v>
      </c>
      <c r="X15" s="56">
        <f>+X9/X19*100</f>
        <v>10.266892563761774</v>
      </c>
      <c r="Y15" s="56">
        <f>+Y9/Y19*100</f>
        <v>10.983014702382514</v>
      </c>
      <c r="Z15" s="56">
        <f t="shared" ref="Z15:AC15" si="8">+Z9/Z19*100</f>
        <v>10.749775376131304</v>
      </c>
      <c r="AA15" s="56">
        <f t="shared" si="8"/>
        <v>10.040960189977026</v>
      </c>
      <c r="AB15" s="56">
        <f t="shared" si="8"/>
        <v>12.146851734346404</v>
      </c>
      <c r="AC15" s="56">
        <f t="shared" si="8"/>
        <v>10.300606095266165</v>
      </c>
      <c r="AD15" s="56">
        <f t="shared" ref="AD15:AE15" si="9">+AD9/AD19*100</f>
        <v>12.935332710201946</v>
      </c>
      <c r="AE15" s="56">
        <f t="shared" si="9"/>
        <v>10.057737829398235</v>
      </c>
      <c r="AF15" s="56">
        <f t="shared" ref="AF15" si="10">+AF9/AF19*100</f>
        <v>12.046965624557929</v>
      </c>
      <c r="AG15" s="56">
        <f t="shared" ref="AG15" si="11">+AG9/AG19*100</f>
        <v>12.891672003605398</v>
      </c>
    </row>
    <row r="16" spans="1:33" ht="14.1" customHeight="1" x14ac:dyDescent="0.2">
      <c r="A16" s="86" t="s">
        <v>32</v>
      </c>
      <c r="B16" s="86"/>
      <c r="C16" s="57">
        <v>1159587</v>
      </c>
      <c r="D16" s="58">
        <v>1309724</v>
      </c>
      <c r="E16" s="58">
        <v>1380821</v>
      </c>
      <c r="F16" s="58">
        <v>1758701</v>
      </c>
      <c r="G16" s="58">
        <v>1783037</v>
      </c>
      <c r="H16" s="58">
        <v>1624731</v>
      </c>
      <c r="I16" s="57">
        <v>1666020</v>
      </c>
      <c r="J16" s="58">
        <v>1698981</v>
      </c>
      <c r="K16" s="58">
        <v>1704928</v>
      </c>
      <c r="L16" s="57">
        <v>1954532</v>
      </c>
      <c r="M16" s="58">
        <v>1927160</v>
      </c>
      <c r="N16" s="58">
        <v>1890658</v>
      </c>
      <c r="O16" s="58">
        <v>1888295</v>
      </c>
      <c r="P16" s="58">
        <v>1882518</v>
      </c>
      <c r="Q16" s="58">
        <v>1736375</v>
      </c>
      <c r="R16" s="58">
        <v>1757616</v>
      </c>
      <c r="S16" s="58">
        <v>1761127</v>
      </c>
      <c r="T16" s="58">
        <v>1835529</v>
      </c>
      <c r="U16" s="58">
        <v>1835513</v>
      </c>
      <c r="V16" s="58">
        <v>1790478</v>
      </c>
      <c r="W16" s="58">
        <v>1725931</v>
      </c>
      <c r="X16" s="58">
        <v>1604414</v>
      </c>
      <c r="Y16" s="58">
        <v>1569490</v>
      </c>
      <c r="Z16" s="58">
        <v>1484940</v>
      </c>
      <c r="AA16" s="58">
        <v>1498705</v>
      </c>
      <c r="AB16" s="58">
        <v>1519427</v>
      </c>
      <c r="AC16" s="58">
        <v>1571073</v>
      </c>
      <c r="AD16" s="58">
        <v>1572829</v>
      </c>
      <c r="AE16" s="58">
        <v>1525913</v>
      </c>
      <c r="AF16" s="58">
        <v>1502058</v>
      </c>
      <c r="AG16" s="58">
        <v>1517174</v>
      </c>
    </row>
    <row r="17" spans="1:33" ht="14.1" customHeight="1" x14ac:dyDescent="0.2">
      <c r="A17" s="86" t="s">
        <v>33</v>
      </c>
      <c r="B17" s="86"/>
      <c r="C17" s="57">
        <v>2922907</v>
      </c>
      <c r="D17" s="58">
        <v>3244503</v>
      </c>
      <c r="E17" s="58">
        <v>3485904</v>
      </c>
      <c r="F17" s="58">
        <v>3762991</v>
      </c>
      <c r="G17" s="58">
        <v>3905567</v>
      </c>
      <c r="H17" s="58">
        <v>3813129</v>
      </c>
      <c r="I17" s="57">
        <v>3994991</v>
      </c>
      <c r="J17" s="58">
        <v>4080303</v>
      </c>
      <c r="K17" s="58">
        <v>4216811</v>
      </c>
      <c r="L17" s="57">
        <v>4295477</v>
      </c>
      <c r="M17" s="58">
        <v>4324401</v>
      </c>
      <c r="N17" s="58">
        <v>4291431</v>
      </c>
      <c r="O17" s="58">
        <v>4113940</v>
      </c>
      <c r="P17" s="58">
        <v>3864249</v>
      </c>
      <c r="Q17" s="58">
        <v>3594335</v>
      </c>
      <c r="R17" s="58">
        <v>3507259</v>
      </c>
      <c r="S17" s="58">
        <v>3554916</v>
      </c>
      <c r="T17" s="58">
        <v>3574049</v>
      </c>
      <c r="U17" s="58">
        <v>3633335</v>
      </c>
      <c r="V17" s="58">
        <v>3701828</v>
      </c>
      <c r="W17" s="58">
        <v>3719756</v>
      </c>
      <c r="X17" s="58">
        <v>3736653</v>
      </c>
      <c r="Y17" s="58">
        <v>3745096</v>
      </c>
      <c r="Z17" s="58">
        <v>3662528</v>
      </c>
      <c r="AA17" s="58">
        <v>3697148</v>
      </c>
      <c r="AB17" s="58">
        <v>3692582</v>
      </c>
      <c r="AC17" s="58">
        <v>3854581</v>
      </c>
      <c r="AD17" s="58">
        <v>3838008</v>
      </c>
      <c r="AE17" s="58">
        <v>3774583</v>
      </c>
      <c r="AF17" s="58">
        <v>3693226</v>
      </c>
      <c r="AG17" s="58">
        <v>3846377</v>
      </c>
    </row>
    <row r="18" spans="1:33" ht="14.1" customHeight="1" x14ac:dyDescent="0.2">
      <c r="A18" s="86" t="s">
        <v>34</v>
      </c>
      <c r="B18" s="86"/>
      <c r="C18" s="57">
        <v>1522870</v>
      </c>
      <c r="D18" s="58">
        <v>1720950</v>
      </c>
      <c r="E18" s="58">
        <v>1814038</v>
      </c>
      <c r="F18" s="58">
        <v>2316583</v>
      </c>
      <c r="G18" s="58">
        <v>2346580</v>
      </c>
      <c r="H18" s="58">
        <v>2133581</v>
      </c>
      <c r="I18" s="57">
        <v>2187877</v>
      </c>
      <c r="J18" s="58">
        <v>2230731</v>
      </c>
      <c r="K18" s="58">
        <v>2237141</v>
      </c>
      <c r="L18" s="57">
        <v>2570040</v>
      </c>
      <c r="M18" s="58">
        <v>2532704</v>
      </c>
      <c r="N18" s="58">
        <v>2484259</v>
      </c>
      <c r="O18" s="58">
        <v>2480445</v>
      </c>
      <c r="P18" s="58">
        <v>2472819</v>
      </c>
      <c r="Q18" s="58">
        <v>2275489</v>
      </c>
      <c r="R18" s="58">
        <v>2301509</v>
      </c>
      <c r="S18" s="58">
        <v>2285286</v>
      </c>
      <c r="T18" s="58">
        <v>2362149</v>
      </c>
      <c r="U18" s="58">
        <v>2359078</v>
      </c>
      <c r="V18" s="58">
        <v>2293824</v>
      </c>
      <c r="W18" s="58">
        <v>2203031</v>
      </c>
      <c r="X18" s="58">
        <v>2045440</v>
      </c>
      <c r="Y18" s="58">
        <v>1993855</v>
      </c>
      <c r="Z18" s="58">
        <v>1894097</v>
      </c>
      <c r="AA18" s="58">
        <v>1914717</v>
      </c>
      <c r="AB18" s="58">
        <v>1937090</v>
      </c>
      <c r="AC18" s="58">
        <v>1982036</v>
      </c>
      <c r="AD18" s="58">
        <v>1985775</v>
      </c>
      <c r="AE18" s="58">
        <v>1931099</v>
      </c>
      <c r="AF18" s="58">
        <v>1899651</v>
      </c>
      <c r="AG18" s="58">
        <v>1920425</v>
      </c>
    </row>
    <row r="19" spans="1:33" ht="14.1" customHeight="1" x14ac:dyDescent="0.2">
      <c r="A19" s="86" t="s">
        <v>35</v>
      </c>
      <c r="B19" s="86"/>
      <c r="C19" s="57">
        <v>3285920</v>
      </c>
      <c r="D19" s="58">
        <v>3655729</v>
      </c>
      <c r="E19" s="58">
        <v>3913141</v>
      </c>
      <c r="F19" s="58">
        <v>4315637</v>
      </c>
      <c r="G19" s="58">
        <v>4461943</v>
      </c>
      <c r="H19" s="58">
        <v>4316884</v>
      </c>
      <c r="I19" s="57">
        <v>4512865</v>
      </c>
      <c r="J19" s="58">
        <v>4612053</v>
      </c>
      <c r="K19" s="58">
        <v>4743006</v>
      </c>
      <c r="L19" s="57">
        <v>4908273</v>
      </c>
      <c r="M19" s="58">
        <v>4927676</v>
      </c>
      <c r="N19" s="58">
        <v>4883470</v>
      </c>
      <c r="O19" s="58">
        <v>4703043</v>
      </c>
      <c r="P19" s="58">
        <v>4452172</v>
      </c>
      <c r="Q19" s="58">
        <v>4144235</v>
      </c>
      <c r="R19" s="58">
        <v>4051152</v>
      </c>
      <c r="S19" s="58">
        <v>4079075</v>
      </c>
      <c r="T19" s="58">
        <v>4096063</v>
      </c>
      <c r="U19" s="58">
        <v>4150686</v>
      </c>
      <c r="V19" s="58">
        <v>4391826</v>
      </c>
      <c r="W19" s="58">
        <v>4494494</v>
      </c>
      <c r="X19" s="58">
        <v>4600915</v>
      </c>
      <c r="Y19" s="58">
        <v>4496006</v>
      </c>
      <c r="Z19" s="58">
        <v>4398464</v>
      </c>
      <c r="AA19" s="58">
        <v>4436747</v>
      </c>
      <c r="AB19" s="58">
        <v>4411143</v>
      </c>
      <c r="AC19" s="58">
        <v>4546315</v>
      </c>
      <c r="AD19" s="58">
        <v>4480596</v>
      </c>
      <c r="AE19" s="58">
        <v>4415476</v>
      </c>
      <c r="AF19" s="58">
        <v>4312090</v>
      </c>
      <c r="AG19" s="58">
        <v>4426695</v>
      </c>
    </row>
    <row r="20" spans="1:33" ht="14.1" customHeight="1" x14ac:dyDescent="0.2">
      <c r="A20" s="86" t="s">
        <v>36</v>
      </c>
      <c r="B20" s="86"/>
      <c r="C20" s="59">
        <v>0.4</v>
      </c>
      <c r="D20" s="60">
        <v>0.39</v>
      </c>
      <c r="E20" s="60">
        <v>0.4</v>
      </c>
      <c r="F20" s="60">
        <v>0.42</v>
      </c>
      <c r="G20" s="60">
        <v>0.44</v>
      </c>
      <c r="H20" s="60">
        <v>0.45</v>
      </c>
      <c r="I20" s="61">
        <v>0.44</v>
      </c>
      <c r="J20" s="60">
        <v>0.42</v>
      </c>
      <c r="K20" s="60">
        <v>0.41</v>
      </c>
      <c r="L20" s="61">
        <v>0.43</v>
      </c>
      <c r="M20" s="60">
        <v>0.44</v>
      </c>
      <c r="N20" s="60">
        <v>0.45</v>
      </c>
      <c r="O20" s="60">
        <v>0.45</v>
      </c>
      <c r="P20" s="60">
        <v>0.46</v>
      </c>
      <c r="Q20" s="60">
        <v>0.48</v>
      </c>
      <c r="R20" s="60">
        <v>0.49</v>
      </c>
      <c r="S20" s="60">
        <v>0.49</v>
      </c>
      <c r="T20" s="60">
        <v>0.5</v>
      </c>
      <c r="U20" s="60">
        <v>0.51</v>
      </c>
      <c r="V20" s="60">
        <v>0.5</v>
      </c>
      <c r="W20" s="60">
        <v>0.48</v>
      </c>
      <c r="X20" s="60">
        <v>0.46</v>
      </c>
      <c r="Y20" s="60">
        <v>0.44</v>
      </c>
      <c r="Z20" s="60">
        <v>0.42</v>
      </c>
      <c r="AA20" s="60">
        <v>0.41</v>
      </c>
      <c r="AB20" s="60">
        <v>0.41</v>
      </c>
      <c r="AC20" s="60">
        <v>0.41</v>
      </c>
      <c r="AD20" s="60">
        <v>0.41</v>
      </c>
      <c r="AE20" s="60">
        <v>0.41</v>
      </c>
      <c r="AF20" s="60">
        <v>0.41</v>
      </c>
      <c r="AG20" s="60">
        <v>0.4</v>
      </c>
    </row>
    <row r="21" spans="1:33" ht="14.1" customHeight="1" x14ac:dyDescent="0.2">
      <c r="A21" s="86" t="s">
        <v>37</v>
      </c>
      <c r="B21" s="86"/>
      <c r="C21" s="62">
        <v>68.099999999999994</v>
      </c>
      <c r="D21" s="63">
        <v>69.099999999999994</v>
      </c>
      <c r="E21" s="63">
        <v>68</v>
      </c>
      <c r="F21" s="63">
        <v>70.400000000000006</v>
      </c>
      <c r="G21" s="63">
        <v>71.400000000000006</v>
      </c>
      <c r="H21" s="63">
        <v>73.900000000000006</v>
      </c>
      <c r="I21" s="64">
        <v>73.5</v>
      </c>
      <c r="J21" s="63">
        <v>74.900000000000006</v>
      </c>
      <c r="K21" s="63">
        <v>74.3</v>
      </c>
      <c r="L21" s="64">
        <v>73.099999999999994</v>
      </c>
      <c r="M21" s="63">
        <v>74.400000000000006</v>
      </c>
      <c r="N21" s="63">
        <v>75.7</v>
      </c>
      <c r="O21" s="63">
        <v>77.5</v>
      </c>
      <c r="P21" s="63">
        <v>80.8</v>
      </c>
      <c r="Q21" s="63">
        <v>81.3</v>
      </c>
      <c r="R21" s="63">
        <v>87.5</v>
      </c>
      <c r="S21" s="63">
        <v>84.5</v>
      </c>
      <c r="T21" s="63">
        <v>89.4</v>
      </c>
      <c r="U21" s="63">
        <v>89.4</v>
      </c>
      <c r="V21" s="63">
        <v>89</v>
      </c>
      <c r="W21" s="63">
        <v>90.3</v>
      </c>
      <c r="X21" s="63">
        <v>85.7</v>
      </c>
      <c r="Y21" s="63">
        <v>87.4</v>
      </c>
      <c r="Z21" s="63">
        <v>93.9</v>
      </c>
      <c r="AA21" s="63">
        <v>92.4</v>
      </c>
      <c r="AB21" s="63">
        <v>89.5</v>
      </c>
      <c r="AC21" s="63">
        <v>88.1</v>
      </c>
      <c r="AD21" s="63">
        <v>90.1</v>
      </c>
      <c r="AE21" s="63">
        <v>94.6</v>
      </c>
      <c r="AF21" s="63">
        <v>94.9</v>
      </c>
      <c r="AG21" s="63">
        <v>93.3</v>
      </c>
    </row>
    <row r="22" spans="1:33" ht="14.1" customHeight="1" x14ac:dyDescent="0.2">
      <c r="A22" s="86" t="s">
        <v>38</v>
      </c>
      <c r="B22" s="86"/>
      <c r="C22" s="62">
        <v>11.3</v>
      </c>
      <c r="D22" s="63">
        <v>11.3</v>
      </c>
      <c r="E22" s="63">
        <v>11.7</v>
      </c>
      <c r="F22" s="63">
        <v>11</v>
      </c>
      <c r="G22" s="63">
        <v>9.6999999999999993</v>
      </c>
      <c r="H22" s="63">
        <v>12.3</v>
      </c>
      <c r="I22" s="64">
        <v>12.6</v>
      </c>
      <c r="J22" s="63">
        <v>14</v>
      </c>
      <c r="K22" s="63">
        <v>13.7</v>
      </c>
      <c r="L22" s="64">
        <v>13.8</v>
      </c>
      <c r="M22" s="63">
        <v>14.1</v>
      </c>
      <c r="N22" s="63">
        <v>13.7</v>
      </c>
      <c r="O22" s="63">
        <v>14.2</v>
      </c>
      <c r="P22" s="63">
        <v>13.5</v>
      </c>
      <c r="Q22" s="63">
        <v>13.1</v>
      </c>
      <c r="R22" s="63">
        <v>12.7</v>
      </c>
      <c r="S22" s="63">
        <v>12.7</v>
      </c>
      <c r="T22" s="63">
        <v>13.6</v>
      </c>
      <c r="U22" s="63">
        <v>14.3</v>
      </c>
      <c r="V22" s="63">
        <v>13.9</v>
      </c>
      <c r="W22" s="63">
        <v>15.1</v>
      </c>
      <c r="X22" s="63">
        <v>14.4</v>
      </c>
      <c r="Y22" s="63">
        <v>14.8</v>
      </c>
      <c r="Z22" s="63">
        <v>18.100000000000001</v>
      </c>
      <c r="AA22" s="63">
        <v>15.6</v>
      </c>
      <c r="AB22" s="63">
        <v>14.7</v>
      </c>
      <c r="AC22" s="63">
        <v>14.1</v>
      </c>
      <c r="AD22" s="63">
        <v>14.2</v>
      </c>
      <c r="AE22" s="63">
        <v>15</v>
      </c>
      <c r="AF22" s="63">
        <v>14</v>
      </c>
      <c r="AG22" s="63">
        <v>13.5</v>
      </c>
    </row>
    <row r="23" spans="1:33" ht="14.1" customHeight="1" x14ac:dyDescent="0.2">
      <c r="A23" s="86" t="s">
        <v>39</v>
      </c>
      <c r="B23" s="86"/>
      <c r="C23" s="62">
        <v>8.4</v>
      </c>
      <c r="D23" s="63">
        <v>9</v>
      </c>
      <c r="E23" s="63">
        <v>9.1999999999999993</v>
      </c>
      <c r="F23" s="63">
        <v>8.1999999999999993</v>
      </c>
      <c r="G23" s="63">
        <v>8.1</v>
      </c>
      <c r="H23" s="63">
        <v>9.3000000000000007</v>
      </c>
      <c r="I23" s="64">
        <v>9.1</v>
      </c>
      <c r="J23" s="63">
        <v>9.8000000000000007</v>
      </c>
      <c r="K23" s="63">
        <v>9.6</v>
      </c>
      <c r="L23" s="64">
        <v>9.5</v>
      </c>
      <c r="M23" s="63">
        <v>9.4</v>
      </c>
      <c r="N23" s="63">
        <v>9.1999999999999993</v>
      </c>
      <c r="O23" s="63">
        <v>9.5</v>
      </c>
      <c r="P23" s="63">
        <v>7.9</v>
      </c>
      <c r="Q23" s="63">
        <v>7.7</v>
      </c>
      <c r="R23" s="63">
        <v>7.6</v>
      </c>
      <c r="S23" s="63">
        <v>7.3</v>
      </c>
      <c r="T23" s="63">
        <v>7.8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4.1" customHeight="1" x14ac:dyDescent="0.2">
      <c r="A24" s="4" t="s">
        <v>190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12.7</v>
      </c>
      <c r="T24" s="63">
        <v>13.7</v>
      </c>
      <c r="U24" s="63">
        <v>13.8</v>
      </c>
      <c r="V24" s="63">
        <v>13.6</v>
      </c>
      <c r="W24" s="63">
        <v>13.3</v>
      </c>
      <c r="X24" s="63">
        <v>12.5</v>
      </c>
      <c r="Y24" s="63">
        <v>12.3</v>
      </c>
      <c r="Z24" s="63">
        <v>13.2</v>
      </c>
      <c r="AA24" s="63">
        <v>13.2</v>
      </c>
      <c r="AB24" s="63">
        <v>12.5</v>
      </c>
      <c r="AC24" s="63">
        <v>10.4</v>
      </c>
      <c r="AD24" s="63">
        <v>9.8000000000000007</v>
      </c>
      <c r="AE24" s="63">
        <v>10</v>
      </c>
      <c r="AF24" s="63">
        <v>10</v>
      </c>
      <c r="AG24" s="63">
        <v>9.5</v>
      </c>
    </row>
    <row r="25" spans="1:33" ht="14.1" customHeight="1" x14ac:dyDescent="0.2">
      <c r="A25" s="86" t="s">
        <v>191</v>
      </c>
      <c r="B25" s="86"/>
      <c r="C25" s="62">
        <v>8</v>
      </c>
      <c r="D25" s="63">
        <v>8</v>
      </c>
      <c r="E25" s="63">
        <v>8</v>
      </c>
      <c r="F25" s="63">
        <v>7.9</v>
      </c>
      <c r="G25" s="63">
        <v>7.6</v>
      </c>
      <c r="H25" s="63">
        <v>7.4</v>
      </c>
      <c r="I25" s="64">
        <v>7.6</v>
      </c>
      <c r="J25" s="63">
        <v>7.9</v>
      </c>
      <c r="K25" s="63">
        <v>7.8</v>
      </c>
      <c r="L25" s="64">
        <v>7.7</v>
      </c>
      <c r="M25" s="63">
        <v>7.4</v>
      </c>
      <c r="N25" s="63">
        <v>7</v>
      </c>
      <c r="O25" s="63">
        <v>7.1</v>
      </c>
      <c r="P25" s="63">
        <v>6.4</v>
      </c>
      <c r="Q25" s="63">
        <v>6.5</v>
      </c>
      <c r="R25" s="63">
        <v>6.6</v>
      </c>
      <c r="S25" s="63">
        <v>7.5</v>
      </c>
      <c r="T25" s="63">
        <v>9.1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4.1" customHeight="1" x14ac:dyDescent="0.2">
      <c r="A26" s="87" t="s">
        <v>194</v>
      </c>
      <c r="B26" s="88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142.80000000000001</v>
      </c>
      <c r="V26" s="63">
        <v>121</v>
      </c>
      <c r="W26" s="63">
        <v>121.8</v>
      </c>
      <c r="X26" s="63">
        <v>95.7</v>
      </c>
      <c r="Y26" s="63">
        <v>99</v>
      </c>
      <c r="Z26" s="63">
        <v>97.2</v>
      </c>
      <c r="AA26" s="63">
        <v>75.5</v>
      </c>
      <c r="AB26" s="63">
        <v>69.7</v>
      </c>
      <c r="AC26" s="63">
        <v>65</v>
      </c>
      <c r="AD26" s="63">
        <v>61.5</v>
      </c>
      <c r="AE26" s="63">
        <v>51.7</v>
      </c>
      <c r="AF26" s="63">
        <v>48.1</v>
      </c>
      <c r="AG26" s="63">
        <v>41.7</v>
      </c>
    </row>
    <row r="27" spans="1:33" ht="14.1" customHeight="1" x14ac:dyDescent="0.2">
      <c r="A27" s="84" t="s">
        <v>195</v>
      </c>
      <c r="B27" s="84"/>
      <c r="C27" s="54">
        <f t="shared" ref="C27:K27" si="12">SUM(C28:C30)</f>
        <v>689679</v>
      </c>
      <c r="D27" s="54">
        <f t="shared" si="12"/>
        <v>1489473</v>
      </c>
      <c r="E27" s="54">
        <f t="shared" si="12"/>
        <v>1842520</v>
      </c>
      <c r="F27" s="54">
        <f t="shared" si="12"/>
        <v>1820302</v>
      </c>
      <c r="G27" s="54">
        <f t="shared" si="12"/>
        <v>2800851</v>
      </c>
      <c r="H27" s="54">
        <f t="shared" si="12"/>
        <v>2769133</v>
      </c>
      <c r="I27" s="54">
        <f t="shared" si="12"/>
        <v>2688698</v>
      </c>
      <c r="J27" s="54">
        <f t="shared" si="12"/>
        <v>2544036</v>
      </c>
      <c r="K27" s="54">
        <f t="shared" si="12"/>
        <v>2363577</v>
      </c>
      <c r="L27" s="54">
        <f t="shared" ref="L27:Q27" si="13">SUM(L28:L30)</f>
        <v>2371455</v>
      </c>
      <c r="M27" s="54">
        <f t="shared" si="13"/>
        <v>2524915</v>
      </c>
      <c r="N27" s="54">
        <f t="shared" si="13"/>
        <v>2402450</v>
      </c>
      <c r="O27" s="54">
        <f t="shared" si="13"/>
        <v>2422891</v>
      </c>
      <c r="P27" s="54">
        <f t="shared" si="13"/>
        <v>2243677</v>
      </c>
      <c r="Q27" s="54">
        <f t="shared" si="13"/>
        <v>1797802</v>
      </c>
      <c r="R27" s="54">
        <f t="shared" ref="R27:Y27" si="14">SUM(R28:R30)</f>
        <v>1343978</v>
      </c>
      <c r="S27" s="54">
        <f t="shared" si="14"/>
        <v>1178980</v>
      </c>
      <c r="T27" s="54">
        <f t="shared" si="14"/>
        <v>1159388</v>
      </c>
      <c r="U27" s="54">
        <f t="shared" si="14"/>
        <v>1113317</v>
      </c>
      <c r="V27" s="54">
        <f t="shared" si="14"/>
        <v>1186804</v>
      </c>
      <c r="W27" s="54">
        <f t="shared" si="14"/>
        <v>1205524</v>
      </c>
      <c r="X27" s="54">
        <f t="shared" si="14"/>
        <v>1637079</v>
      </c>
      <c r="Y27" s="54">
        <f t="shared" si="14"/>
        <v>1514088</v>
      </c>
      <c r="Z27" s="54">
        <f t="shared" ref="Z27:AC27" si="15">SUM(Z28:Z30)</f>
        <v>1258912</v>
      </c>
      <c r="AA27" s="54">
        <f t="shared" si="15"/>
        <v>1769973</v>
      </c>
      <c r="AB27" s="54">
        <f t="shared" si="15"/>
        <v>1808322</v>
      </c>
      <c r="AC27" s="54">
        <f t="shared" si="15"/>
        <v>1931673</v>
      </c>
      <c r="AD27" s="54">
        <f t="shared" ref="AD27:AE27" si="16">SUM(AD28:AD30)</f>
        <v>1994477</v>
      </c>
      <c r="AE27" s="54">
        <f t="shared" si="16"/>
        <v>2159087</v>
      </c>
      <c r="AF27" s="54">
        <f t="shared" ref="AF27" si="17">SUM(AF28:AF30)</f>
        <v>2098786</v>
      </c>
      <c r="AG27" s="54">
        <f t="shared" ref="AG27" si="18">SUM(AG28:AG30)</f>
        <v>2110312</v>
      </c>
    </row>
    <row r="28" spans="1:33" ht="14.1" customHeight="1" x14ac:dyDescent="0.15">
      <c r="A28" s="65"/>
      <c r="B28" s="2" t="s">
        <v>18</v>
      </c>
      <c r="C28" s="54">
        <v>358930</v>
      </c>
      <c r="D28" s="53">
        <v>420339</v>
      </c>
      <c r="E28" s="53">
        <v>448831</v>
      </c>
      <c r="F28" s="53">
        <v>416253</v>
      </c>
      <c r="G28" s="53">
        <v>363382</v>
      </c>
      <c r="H28" s="53">
        <v>371062</v>
      </c>
      <c r="I28" s="54">
        <v>345628</v>
      </c>
      <c r="J28" s="53">
        <v>347172</v>
      </c>
      <c r="K28" s="53">
        <v>348502</v>
      </c>
      <c r="L28" s="54">
        <v>350124</v>
      </c>
      <c r="M28" s="53">
        <v>359189</v>
      </c>
      <c r="N28" s="53">
        <v>360023</v>
      </c>
      <c r="O28" s="53">
        <v>360722</v>
      </c>
      <c r="P28" s="53">
        <v>240744</v>
      </c>
      <c r="Q28" s="53">
        <v>154793</v>
      </c>
      <c r="R28" s="53">
        <v>151549</v>
      </c>
      <c r="S28" s="53">
        <v>129624</v>
      </c>
      <c r="T28" s="53">
        <v>188304</v>
      </c>
      <c r="U28" s="53">
        <v>346664</v>
      </c>
      <c r="V28" s="53">
        <v>559917</v>
      </c>
      <c r="W28" s="53">
        <v>538498</v>
      </c>
      <c r="X28" s="53">
        <v>872816</v>
      </c>
      <c r="Y28" s="53">
        <v>887208</v>
      </c>
      <c r="Z28" s="53">
        <v>740902</v>
      </c>
      <c r="AA28" s="53">
        <v>830814</v>
      </c>
      <c r="AB28" s="53">
        <v>878792</v>
      </c>
      <c r="AC28" s="53">
        <v>994164</v>
      </c>
      <c r="AD28" s="53">
        <v>1096586</v>
      </c>
      <c r="AE28" s="53">
        <v>1237259</v>
      </c>
      <c r="AF28" s="53">
        <v>1234578</v>
      </c>
      <c r="AG28" s="53">
        <v>1252994</v>
      </c>
    </row>
    <row r="29" spans="1:33" ht="14.1" customHeight="1" x14ac:dyDescent="0.15">
      <c r="A29" s="65"/>
      <c r="B29" s="2" t="s">
        <v>19</v>
      </c>
      <c r="C29" s="54">
        <v>42006</v>
      </c>
      <c r="D29" s="53">
        <v>310395</v>
      </c>
      <c r="E29" s="53">
        <v>383838</v>
      </c>
      <c r="F29" s="53">
        <v>374752</v>
      </c>
      <c r="G29" s="53">
        <v>350851</v>
      </c>
      <c r="H29" s="53">
        <v>348538</v>
      </c>
      <c r="I29" s="54">
        <v>311497</v>
      </c>
      <c r="J29" s="53">
        <v>312863</v>
      </c>
      <c r="K29" s="53">
        <v>314000</v>
      </c>
      <c r="L29" s="54">
        <v>315445</v>
      </c>
      <c r="M29" s="53">
        <v>316688</v>
      </c>
      <c r="N29" s="53">
        <v>317400</v>
      </c>
      <c r="O29" s="53">
        <v>318003</v>
      </c>
      <c r="P29" s="53">
        <v>318154</v>
      </c>
      <c r="Q29" s="53">
        <v>272080</v>
      </c>
      <c r="R29" s="53">
        <v>162117</v>
      </c>
      <c r="S29" s="53">
        <v>112142</v>
      </c>
      <c r="T29" s="53">
        <v>72192</v>
      </c>
      <c r="U29" s="53">
        <v>72302</v>
      </c>
      <c r="V29" s="53">
        <v>72356</v>
      </c>
      <c r="W29" s="53">
        <v>72386</v>
      </c>
      <c r="X29" s="53">
        <v>72398</v>
      </c>
      <c r="Y29" s="53">
        <v>72408</v>
      </c>
      <c r="Z29" s="53">
        <v>52416</v>
      </c>
      <c r="AA29" s="53">
        <v>52419</v>
      </c>
      <c r="AB29" s="53">
        <v>77420</v>
      </c>
      <c r="AC29" s="53">
        <v>217421</v>
      </c>
      <c r="AD29" s="53">
        <v>237422</v>
      </c>
      <c r="AE29" s="53">
        <v>327425</v>
      </c>
      <c r="AF29" s="53">
        <v>317430</v>
      </c>
      <c r="AG29" s="53">
        <v>377436</v>
      </c>
    </row>
    <row r="30" spans="1:33" ht="14.1" customHeight="1" x14ac:dyDescent="0.15">
      <c r="A30" s="65"/>
      <c r="B30" s="2" t="s">
        <v>20</v>
      </c>
      <c r="C30" s="54">
        <v>288743</v>
      </c>
      <c r="D30" s="53">
        <v>758739</v>
      </c>
      <c r="E30" s="53">
        <v>1009851</v>
      </c>
      <c r="F30" s="53">
        <v>1029297</v>
      </c>
      <c r="G30" s="53">
        <v>2086618</v>
      </c>
      <c r="H30" s="53">
        <v>2049533</v>
      </c>
      <c r="I30" s="54">
        <v>2031573</v>
      </c>
      <c r="J30" s="53">
        <v>1884001</v>
      </c>
      <c r="K30" s="53">
        <v>1701075</v>
      </c>
      <c r="L30" s="54">
        <v>1705886</v>
      </c>
      <c r="M30" s="53">
        <v>1849038</v>
      </c>
      <c r="N30" s="53">
        <v>1725027</v>
      </c>
      <c r="O30" s="53">
        <v>1744166</v>
      </c>
      <c r="P30" s="53">
        <v>1684779</v>
      </c>
      <c r="Q30" s="53">
        <v>1370929</v>
      </c>
      <c r="R30" s="53">
        <v>1030312</v>
      </c>
      <c r="S30" s="53">
        <v>937214</v>
      </c>
      <c r="T30" s="53">
        <v>898892</v>
      </c>
      <c r="U30" s="53">
        <v>694351</v>
      </c>
      <c r="V30" s="53">
        <v>554531</v>
      </c>
      <c r="W30" s="53">
        <v>594640</v>
      </c>
      <c r="X30" s="53">
        <v>691865</v>
      </c>
      <c r="Y30" s="53">
        <v>554472</v>
      </c>
      <c r="Z30" s="53">
        <v>465594</v>
      </c>
      <c r="AA30" s="53">
        <v>886740</v>
      </c>
      <c r="AB30" s="53">
        <v>852110</v>
      </c>
      <c r="AC30" s="53">
        <v>720088</v>
      </c>
      <c r="AD30" s="53">
        <v>660469</v>
      </c>
      <c r="AE30" s="53">
        <v>594403</v>
      </c>
      <c r="AF30" s="53">
        <v>546778</v>
      </c>
      <c r="AG30" s="53">
        <v>479882</v>
      </c>
    </row>
    <row r="31" spans="1:33" ht="14.1" customHeight="1" x14ac:dyDescent="0.2">
      <c r="A31" s="84" t="s">
        <v>196</v>
      </c>
      <c r="B31" s="84"/>
      <c r="C31" s="54">
        <v>3515160</v>
      </c>
      <c r="D31" s="53">
        <v>3951613</v>
      </c>
      <c r="E31" s="53">
        <v>4298169</v>
      </c>
      <c r="F31" s="53">
        <v>4758683</v>
      </c>
      <c r="G31" s="53">
        <v>5077631</v>
      </c>
      <c r="H31" s="53">
        <v>5466261</v>
      </c>
      <c r="I31" s="54">
        <v>5867241</v>
      </c>
      <c r="J31" s="53">
        <v>6220639</v>
      </c>
      <c r="K31" s="53">
        <v>6374064</v>
      </c>
      <c r="L31" s="54">
        <v>6260789</v>
      </c>
      <c r="M31" s="53">
        <v>6102805</v>
      </c>
      <c r="N31" s="53">
        <v>5909565</v>
      </c>
      <c r="O31" s="53">
        <v>5801076</v>
      </c>
      <c r="P31" s="53">
        <v>5615346</v>
      </c>
      <c r="Q31" s="53">
        <v>6380441</v>
      </c>
      <c r="R31" s="53">
        <v>6504223</v>
      </c>
      <c r="S31" s="53">
        <v>7399640</v>
      </c>
      <c r="T31" s="53">
        <v>7554580</v>
      </c>
      <c r="U31" s="53">
        <v>7986112</v>
      </c>
      <c r="V31" s="53">
        <v>8368256</v>
      </c>
      <c r="W31" s="53">
        <v>7999981</v>
      </c>
      <c r="X31" s="53">
        <v>7811426</v>
      </c>
      <c r="Y31" s="53">
        <v>7826945</v>
      </c>
      <c r="Z31" s="53">
        <v>7461660</v>
      </c>
      <c r="AA31" s="53">
        <v>7278193</v>
      </c>
      <c r="AB31" s="53">
        <v>7334969</v>
      </c>
      <c r="AC31" s="53">
        <v>7799581</v>
      </c>
      <c r="AD31" s="53">
        <v>7615927</v>
      </c>
      <c r="AE31" s="53">
        <v>7669878</v>
      </c>
      <c r="AF31" s="53">
        <v>7656062</v>
      </c>
      <c r="AG31" s="53">
        <v>7410543</v>
      </c>
    </row>
    <row r="32" spans="1:33" ht="14.1" customHeight="1" x14ac:dyDescent="0.2">
      <c r="A32" s="51"/>
      <c r="B32" s="48" t="s">
        <v>219</v>
      </c>
      <c r="C32" s="54"/>
      <c r="D32" s="53"/>
      <c r="E32" s="53"/>
      <c r="F32" s="53"/>
      <c r="G32" s="53"/>
      <c r="H32" s="53"/>
      <c r="I32" s="54"/>
      <c r="J32" s="53"/>
      <c r="K32" s="53"/>
      <c r="L32" s="54"/>
      <c r="M32" s="53"/>
      <c r="N32" s="53"/>
      <c r="O32" s="53">
        <v>118500</v>
      </c>
      <c r="P32" s="53">
        <v>356600</v>
      </c>
      <c r="Q32" s="53">
        <v>813900</v>
      </c>
      <c r="R32" s="53">
        <v>1136300</v>
      </c>
      <c r="S32" s="53">
        <v>1380780</v>
      </c>
      <c r="T32" s="53">
        <v>1581973</v>
      </c>
      <c r="U32" s="53">
        <v>1735777</v>
      </c>
      <c r="V32" s="53">
        <v>1859769</v>
      </c>
      <c r="W32" s="53">
        <v>2074504</v>
      </c>
      <c r="X32" s="53">
        <v>2402983</v>
      </c>
      <c r="Y32" s="53">
        <v>2623375</v>
      </c>
      <c r="Z32" s="53">
        <v>2699433</v>
      </c>
      <c r="AA32" s="53">
        <v>2910001</v>
      </c>
      <c r="AB32" s="53">
        <v>3071490</v>
      </c>
      <c r="AC32" s="53">
        <v>3201636</v>
      </c>
      <c r="AD32" s="53">
        <v>3253812</v>
      </c>
      <c r="AE32" s="53">
        <v>3290107</v>
      </c>
      <c r="AF32" s="53">
        <v>3294460</v>
      </c>
      <c r="AG32" s="53">
        <v>3236561</v>
      </c>
    </row>
    <row r="33" spans="1:33" ht="14.1" customHeight="1" x14ac:dyDescent="0.2">
      <c r="A33" s="89" t="s">
        <v>197</v>
      </c>
      <c r="B33" s="89"/>
      <c r="C33" s="54">
        <f t="shared" ref="C33:K33" si="19">SUM(C34:C37)</f>
        <v>793465</v>
      </c>
      <c r="D33" s="54">
        <f t="shared" si="19"/>
        <v>662656</v>
      </c>
      <c r="E33" s="54">
        <f t="shared" si="19"/>
        <v>765371</v>
      </c>
      <c r="F33" s="54">
        <f t="shared" si="19"/>
        <v>666995</v>
      </c>
      <c r="G33" s="54">
        <f t="shared" si="19"/>
        <v>536522</v>
      </c>
      <c r="H33" s="54">
        <f t="shared" si="19"/>
        <v>429898</v>
      </c>
      <c r="I33" s="54">
        <f t="shared" si="19"/>
        <v>459191</v>
      </c>
      <c r="J33" s="54">
        <f t="shared" si="19"/>
        <v>419133</v>
      </c>
      <c r="K33" s="54">
        <f t="shared" si="19"/>
        <v>424867</v>
      </c>
      <c r="L33" s="54">
        <f t="shared" ref="L33:Q33" si="20">SUM(L34:L37)</f>
        <v>292744</v>
      </c>
      <c r="M33" s="54">
        <f t="shared" si="20"/>
        <v>244490</v>
      </c>
      <c r="N33" s="54">
        <f t="shared" si="20"/>
        <v>177202</v>
      </c>
      <c r="O33" s="54">
        <f t="shared" si="20"/>
        <v>60849</v>
      </c>
      <c r="P33" s="54">
        <f t="shared" si="20"/>
        <v>32632</v>
      </c>
      <c r="Q33" s="54">
        <f t="shared" si="20"/>
        <v>970330</v>
      </c>
      <c r="R33" s="54">
        <f t="shared" ref="R33:Y33" si="21">SUM(R34:R37)</f>
        <v>865848</v>
      </c>
      <c r="S33" s="54">
        <f t="shared" si="21"/>
        <v>765731</v>
      </c>
      <c r="T33" s="54">
        <f t="shared" si="21"/>
        <v>716366</v>
      </c>
      <c r="U33" s="54">
        <f t="shared" si="21"/>
        <v>698884</v>
      </c>
      <c r="V33" s="54">
        <f t="shared" si="21"/>
        <v>631344</v>
      </c>
      <c r="W33" s="54">
        <f t="shared" si="21"/>
        <v>663811</v>
      </c>
      <c r="X33" s="54">
        <f t="shared" si="21"/>
        <v>776131</v>
      </c>
      <c r="Y33" s="54">
        <f t="shared" si="21"/>
        <v>663810</v>
      </c>
      <c r="Z33" s="54">
        <f t="shared" ref="Z33:AC33" si="22">SUM(Z34:Z37)</f>
        <v>599713</v>
      </c>
      <c r="AA33" s="54">
        <f t="shared" si="22"/>
        <v>427382</v>
      </c>
      <c r="AB33" s="54">
        <f t="shared" si="22"/>
        <v>527608</v>
      </c>
      <c r="AC33" s="54">
        <f t="shared" si="22"/>
        <v>550574</v>
      </c>
      <c r="AD33" s="54">
        <f t="shared" ref="AD33:AE33" si="23">SUM(AD34:AD37)</f>
        <v>538337</v>
      </c>
      <c r="AE33" s="54">
        <f t="shared" si="23"/>
        <v>330987</v>
      </c>
      <c r="AF33" s="54">
        <f t="shared" ref="AF33" si="24">SUM(AF34:AF37)</f>
        <v>611402</v>
      </c>
      <c r="AG33" s="54">
        <f t="shared" ref="AG33" si="25">SUM(AG34:AG37)</f>
        <v>638202</v>
      </c>
    </row>
    <row r="34" spans="1:33" ht="14.1" customHeight="1" x14ac:dyDescent="0.2">
      <c r="A34" s="48"/>
      <c r="B34" s="48" t="s">
        <v>14</v>
      </c>
      <c r="C34" s="54">
        <v>787552</v>
      </c>
      <c r="D34" s="53">
        <v>656616</v>
      </c>
      <c r="E34" s="53">
        <v>750203</v>
      </c>
      <c r="F34" s="53">
        <v>654581</v>
      </c>
      <c r="G34" s="53">
        <v>531918</v>
      </c>
      <c r="H34" s="53">
        <v>422259</v>
      </c>
      <c r="I34" s="54">
        <v>454662</v>
      </c>
      <c r="J34" s="53">
        <v>415333</v>
      </c>
      <c r="K34" s="53">
        <v>421264</v>
      </c>
      <c r="L34" s="54">
        <v>281127</v>
      </c>
      <c r="M34" s="53">
        <v>237342</v>
      </c>
      <c r="N34" s="53">
        <v>172709</v>
      </c>
      <c r="O34" s="53">
        <v>56145</v>
      </c>
      <c r="P34" s="53">
        <v>27967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</row>
    <row r="35" spans="1:33" ht="14.1" customHeight="1" x14ac:dyDescent="0.2">
      <c r="A35" s="51"/>
      <c r="B35" s="48" t="s">
        <v>15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</row>
    <row r="36" spans="1:33" ht="14.1" customHeight="1" x14ac:dyDescent="0.2">
      <c r="A36" s="51"/>
      <c r="B36" s="48" t="s">
        <v>16</v>
      </c>
      <c r="C36" s="54">
        <v>5913</v>
      </c>
      <c r="D36" s="53">
        <v>6040</v>
      </c>
      <c r="E36" s="53">
        <v>15168</v>
      </c>
      <c r="F36" s="53">
        <v>12414</v>
      </c>
      <c r="G36" s="53">
        <v>4604</v>
      </c>
      <c r="H36" s="53">
        <v>7639</v>
      </c>
      <c r="I36" s="54">
        <v>4529</v>
      </c>
      <c r="J36" s="53">
        <v>3800</v>
      </c>
      <c r="K36" s="53">
        <v>3603</v>
      </c>
      <c r="L36" s="54">
        <v>11617</v>
      </c>
      <c r="M36" s="53">
        <v>7148</v>
      </c>
      <c r="N36" s="53">
        <v>4493</v>
      </c>
      <c r="O36" s="53">
        <v>4704</v>
      </c>
      <c r="P36" s="53">
        <v>4665</v>
      </c>
      <c r="Q36" s="53">
        <v>970330</v>
      </c>
      <c r="R36" s="53">
        <v>865848</v>
      </c>
      <c r="S36" s="53">
        <v>765731</v>
      </c>
      <c r="T36" s="53">
        <v>716366</v>
      </c>
      <c r="U36" s="53">
        <v>698884</v>
      </c>
      <c r="V36" s="53">
        <v>631344</v>
      </c>
      <c r="W36" s="53">
        <v>663811</v>
      </c>
      <c r="X36" s="53">
        <v>776131</v>
      </c>
      <c r="Y36" s="53">
        <v>663810</v>
      </c>
      <c r="Z36" s="53">
        <v>599713</v>
      </c>
      <c r="AA36" s="53">
        <v>427382</v>
      </c>
      <c r="AB36" s="53">
        <v>527608</v>
      </c>
      <c r="AC36" s="53">
        <v>550574</v>
      </c>
      <c r="AD36" s="53">
        <v>538337</v>
      </c>
      <c r="AE36" s="53">
        <v>330987</v>
      </c>
      <c r="AF36" s="53">
        <v>611402</v>
      </c>
      <c r="AG36" s="53">
        <v>638202</v>
      </c>
    </row>
    <row r="37" spans="1:33" ht="14.1" customHeight="1" x14ac:dyDescent="0.2">
      <c r="A37" s="51"/>
      <c r="B37" s="48" t="s">
        <v>17</v>
      </c>
      <c r="C37" s="54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</row>
    <row r="38" spans="1:33" ht="14.1" customHeight="1" x14ac:dyDescent="0.2">
      <c r="A38" s="84" t="s">
        <v>198</v>
      </c>
      <c r="B38" s="84"/>
      <c r="C38" s="54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</row>
    <row r="39" spans="1:33" ht="14.1" customHeight="1" x14ac:dyDescent="0.2">
      <c r="A39" s="84" t="s">
        <v>199</v>
      </c>
      <c r="B39" s="84"/>
      <c r="C39" s="54">
        <v>166010</v>
      </c>
      <c r="D39" s="53">
        <v>178392</v>
      </c>
      <c r="E39" s="53">
        <v>262492</v>
      </c>
      <c r="F39" s="53">
        <v>346406</v>
      </c>
      <c r="G39" s="53">
        <v>355795</v>
      </c>
      <c r="H39" s="53">
        <v>364318</v>
      </c>
      <c r="I39" s="54">
        <v>370902</v>
      </c>
      <c r="J39" s="53">
        <v>377171</v>
      </c>
      <c r="K39" s="53">
        <v>382452</v>
      </c>
      <c r="L39" s="54">
        <v>383605</v>
      </c>
      <c r="M39" s="53">
        <v>387301</v>
      </c>
      <c r="N39" s="53">
        <v>394150</v>
      </c>
      <c r="O39" s="53">
        <v>394712</v>
      </c>
      <c r="P39" s="53">
        <v>394806</v>
      </c>
      <c r="Q39" s="53">
        <v>394175</v>
      </c>
      <c r="R39" s="53">
        <v>394532</v>
      </c>
      <c r="S39" s="53">
        <v>394803</v>
      </c>
      <c r="T39" s="53">
        <v>395109</v>
      </c>
      <c r="U39" s="53">
        <v>395620</v>
      </c>
      <c r="V39" s="53">
        <v>396065</v>
      </c>
      <c r="W39" s="53">
        <v>396416</v>
      </c>
      <c r="X39" s="53">
        <v>396698</v>
      </c>
      <c r="Y39" s="53">
        <v>396918</v>
      </c>
      <c r="Z39" s="53">
        <v>397108</v>
      </c>
      <c r="AA39" s="53">
        <v>397256</v>
      </c>
      <c r="AB39" s="53">
        <v>397355</v>
      </c>
      <c r="AC39" s="53">
        <v>397421</v>
      </c>
      <c r="AD39" s="53">
        <v>397461</v>
      </c>
      <c r="AE39" s="53">
        <v>397489</v>
      </c>
      <c r="AF39" s="53">
        <v>397513</v>
      </c>
      <c r="AG39" s="53">
        <v>397532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78740157480314965" top="0.57999999999999996" bottom="0.49" header="0" footer="0.31"/>
  <pageSetup paperSize="9" orientation="landscape" horizontalDpi="4294967292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6"/>
  <sheetViews>
    <sheetView view="pageBreakPreview" zoomScaleNormal="100" zoomScaleSheetLayoutView="100" workbookViewId="0">
      <pane xSplit="1" ySplit="3" topLeftCell="S58" activePane="bottomRight" state="frozen"/>
      <selection pane="topRight" activeCell="B1" sqref="B1"/>
      <selection pane="bottomLeft" activeCell="A2" sqref="A2"/>
      <selection pane="bottomRight" activeCell="AE38" sqref="AE38:AF39"/>
    </sheetView>
  </sheetViews>
  <sheetFormatPr defaultColWidth="9" defaultRowHeight="12" x14ac:dyDescent="0.15"/>
  <cols>
    <col min="1" max="1" width="24.77734375" style="1" customWidth="1"/>
    <col min="2" max="2" width="9.77734375" style="1" hidden="1" customWidth="1"/>
    <col min="3" max="9" width="9.77734375" style="1" customWidth="1"/>
    <col min="10" max="11" width="9.77734375" style="6" customWidth="1"/>
    <col min="12" max="12" width="9.77734375" style="1" customWidth="1"/>
    <col min="13" max="13" width="9.77734375" style="66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8" t="s">
        <v>95</v>
      </c>
      <c r="K1" s="29" t="s">
        <v>173</v>
      </c>
      <c r="L1" s="66"/>
      <c r="U1" s="29" t="s">
        <v>173</v>
      </c>
      <c r="V1" s="66"/>
      <c r="W1" s="29"/>
      <c r="X1" s="66"/>
      <c r="Y1" s="66"/>
      <c r="Z1" s="66"/>
      <c r="AA1" s="66"/>
      <c r="AB1" s="66"/>
      <c r="AC1" s="66"/>
      <c r="AE1" s="29" t="s">
        <v>173</v>
      </c>
      <c r="AF1" s="66"/>
    </row>
    <row r="2" spans="1:32" ht="15" customHeight="1" x14ac:dyDescent="0.15">
      <c r="K2" s="1"/>
      <c r="L2" s="22" t="s">
        <v>170</v>
      </c>
      <c r="U2" s="18"/>
      <c r="V2" s="18" t="s">
        <v>170</v>
      </c>
      <c r="W2" s="22"/>
      <c r="X2" s="22"/>
      <c r="Y2" s="18"/>
      <c r="Z2" s="18"/>
      <c r="AA2" s="18"/>
      <c r="AB2" s="18"/>
      <c r="AC2" s="18"/>
      <c r="AE2" s="18"/>
      <c r="AF2" s="18" t="s">
        <v>170</v>
      </c>
    </row>
    <row r="3" spans="1:32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166</v>
      </c>
      <c r="K3" s="5" t="s">
        <v>167</v>
      </c>
      <c r="L3" s="2" t="s">
        <v>168</v>
      </c>
      <c r="M3" s="2" t="s">
        <v>177</v>
      </c>
      <c r="N3" s="2" t="s">
        <v>180</v>
      </c>
      <c r="O3" s="2" t="s">
        <v>181</v>
      </c>
      <c r="P3" s="71" t="s">
        <v>182</v>
      </c>
      <c r="Q3" s="71" t="s">
        <v>185</v>
      </c>
      <c r="R3" s="71" t="s">
        <v>192</v>
      </c>
      <c r="S3" s="71" t="s">
        <v>193</v>
      </c>
      <c r="T3" s="71" t="s">
        <v>200</v>
      </c>
      <c r="U3" s="71" t="s">
        <v>201</v>
      </c>
      <c r="V3" s="71" t="s">
        <v>202</v>
      </c>
      <c r="W3" s="71" t="s">
        <v>203</v>
      </c>
      <c r="X3" s="71" t="s">
        <v>204</v>
      </c>
      <c r="Y3" s="48" t="s">
        <v>206</v>
      </c>
      <c r="Z3" s="48" t="s">
        <v>210</v>
      </c>
      <c r="AA3" s="48" t="s">
        <v>208</v>
      </c>
      <c r="AB3" s="48" t="s">
        <v>209</v>
      </c>
      <c r="AC3" s="48" t="s">
        <v>218</v>
      </c>
      <c r="AD3" s="48" t="s">
        <v>221</v>
      </c>
      <c r="AE3" s="48" t="str">
        <f>財政指標!AF3</f>
        <v>１８(H30)</v>
      </c>
      <c r="AF3" s="48" t="str">
        <f>財政指標!AG3</f>
        <v>１９(R１)</v>
      </c>
    </row>
    <row r="4" spans="1:32" ht="15" customHeight="1" x14ac:dyDescent="0.15">
      <c r="A4" s="3" t="s">
        <v>115</v>
      </c>
      <c r="B4" s="15">
        <v>1359438</v>
      </c>
      <c r="C4" s="15">
        <v>1418307</v>
      </c>
      <c r="D4" s="15">
        <v>1622452</v>
      </c>
      <c r="E4" s="15">
        <v>1889279</v>
      </c>
      <c r="F4" s="15">
        <v>1725161</v>
      </c>
      <c r="G4" s="15">
        <v>1677181</v>
      </c>
      <c r="H4" s="15">
        <v>1664167</v>
      </c>
      <c r="I4" s="15">
        <v>1693561</v>
      </c>
      <c r="J4" s="8">
        <v>1756251</v>
      </c>
      <c r="K4" s="9">
        <v>1987767</v>
      </c>
      <c r="L4" s="9">
        <v>2032083</v>
      </c>
      <c r="M4" s="9">
        <v>1949764</v>
      </c>
      <c r="N4" s="9">
        <v>1898403</v>
      </c>
      <c r="O4" s="9">
        <v>1912799</v>
      </c>
      <c r="P4" s="9">
        <v>1752346</v>
      </c>
      <c r="Q4" s="9">
        <v>1704089</v>
      </c>
      <c r="R4" s="9">
        <v>1803476</v>
      </c>
      <c r="S4" s="9">
        <v>1746847</v>
      </c>
      <c r="T4" s="9">
        <v>1909131</v>
      </c>
      <c r="U4" s="9">
        <v>1841632</v>
      </c>
      <c r="V4" s="9">
        <v>1798865</v>
      </c>
      <c r="W4" s="9">
        <v>1654033</v>
      </c>
      <c r="X4" s="9">
        <v>1626068</v>
      </c>
      <c r="Y4" s="74">
        <v>1567419</v>
      </c>
      <c r="Z4" s="74">
        <v>1572089</v>
      </c>
      <c r="AA4" s="74">
        <v>1619589</v>
      </c>
      <c r="AB4" s="74">
        <v>1564195</v>
      </c>
      <c r="AC4" s="74">
        <v>1568726</v>
      </c>
      <c r="AD4" s="74">
        <v>1552410</v>
      </c>
      <c r="AE4" s="74">
        <v>1542193</v>
      </c>
      <c r="AF4" s="74">
        <v>1561132</v>
      </c>
    </row>
    <row r="5" spans="1:32" ht="15" customHeight="1" x14ac:dyDescent="0.15">
      <c r="A5" s="3" t="s">
        <v>116</v>
      </c>
      <c r="B5" s="15">
        <v>113964</v>
      </c>
      <c r="C5" s="15">
        <v>131684</v>
      </c>
      <c r="D5" s="15">
        <v>140399</v>
      </c>
      <c r="E5" s="15">
        <v>159077</v>
      </c>
      <c r="F5" s="15">
        <v>172074</v>
      </c>
      <c r="G5" s="15">
        <v>175453</v>
      </c>
      <c r="H5" s="15">
        <v>180244</v>
      </c>
      <c r="I5" s="15">
        <v>184179</v>
      </c>
      <c r="J5" s="8">
        <v>131005</v>
      </c>
      <c r="K5" s="9">
        <v>103944</v>
      </c>
      <c r="L5" s="9">
        <v>106111</v>
      </c>
      <c r="M5" s="9">
        <v>108824</v>
      </c>
      <c r="N5" s="9">
        <v>109753</v>
      </c>
      <c r="O5" s="9">
        <v>111634</v>
      </c>
      <c r="P5" s="9">
        <v>118615</v>
      </c>
      <c r="Q5" s="9">
        <v>155855</v>
      </c>
      <c r="R5" s="9">
        <v>186849</v>
      </c>
      <c r="S5" s="9">
        <v>250864</v>
      </c>
      <c r="T5" s="9">
        <v>126327</v>
      </c>
      <c r="U5" s="9">
        <v>121851</v>
      </c>
      <c r="V5" s="9">
        <v>115189</v>
      </c>
      <c r="W5" s="9">
        <v>112041</v>
      </c>
      <c r="X5" s="9">
        <v>109138</v>
      </c>
      <c r="Y5" s="74">
        <v>102168</v>
      </c>
      <c r="Z5" s="74">
        <v>92014</v>
      </c>
      <c r="AA5" s="74">
        <v>87736</v>
      </c>
      <c r="AB5" s="74">
        <v>91846</v>
      </c>
      <c r="AC5" s="74">
        <v>78961</v>
      </c>
      <c r="AD5" s="74">
        <v>78647</v>
      </c>
      <c r="AE5" s="74">
        <v>79266</v>
      </c>
      <c r="AF5" s="74">
        <v>84567</v>
      </c>
    </row>
    <row r="6" spans="1:32" ht="15" customHeight="1" x14ac:dyDescent="0.15">
      <c r="A6" s="3" t="s">
        <v>186</v>
      </c>
      <c r="B6" s="15">
        <v>28703</v>
      </c>
      <c r="C6" s="15">
        <v>62163</v>
      </c>
      <c r="D6" s="15">
        <v>68855</v>
      </c>
      <c r="E6" s="15">
        <v>48887</v>
      </c>
      <c r="F6" s="15">
        <v>53365</v>
      </c>
      <c r="G6" s="15">
        <v>70519</v>
      </c>
      <c r="H6" s="15">
        <v>49492</v>
      </c>
      <c r="I6" s="15">
        <v>25990</v>
      </c>
      <c r="J6" s="8">
        <v>19341</v>
      </c>
      <c r="K6" s="9">
        <v>15347</v>
      </c>
      <c r="L6" s="9">
        <v>14342</v>
      </c>
      <c r="M6" s="9">
        <v>61033</v>
      </c>
      <c r="N6" s="9">
        <v>61878</v>
      </c>
      <c r="O6" s="9">
        <v>19596</v>
      </c>
      <c r="P6" s="9">
        <v>13282</v>
      </c>
      <c r="Q6" s="9">
        <v>12745</v>
      </c>
      <c r="R6" s="9">
        <v>7299</v>
      </c>
      <c r="S6" s="9">
        <v>4954</v>
      </c>
      <c r="T6" s="9">
        <v>6588</v>
      </c>
      <c r="U6" s="9">
        <v>6626</v>
      </c>
      <c r="V6" s="9">
        <v>5350</v>
      </c>
      <c r="W6" s="9">
        <v>4581</v>
      </c>
      <c r="X6" s="9">
        <v>3530</v>
      </c>
      <c r="Y6" s="74">
        <v>3030</v>
      </c>
      <c r="Z6" s="74">
        <v>2708</v>
      </c>
      <c r="AA6" s="74">
        <v>2321</v>
      </c>
      <c r="AB6" s="74">
        <v>1858</v>
      </c>
      <c r="AC6" s="74">
        <v>1049</v>
      </c>
      <c r="AD6" s="74">
        <v>1939</v>
      </c>
      <c r="AE6" s="74">
        <v>2081</v>
      </c>
      <c r="AF6" s="74">
        <v>828</v>
      </c>
    </row>
    <row r="7" spans="1:32" ht="15" customHeight="1" x14ac:dyDescent="0.15">
      <c r="A7" s="3" t="s">
        <v>187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2004</v>
      </c>
      <c r="R7" s="9">
        <v>3437</v>
      </c>
      <c r="S7" s="9">
        <v>5327</v>
      </c>
      <c r="T7" s="9">
        <v>5857</v>
      </c>
      <c r="U7" s="9">
        <v>2106</v>
      </c>
      <c r="V7" s="9">
        <v>1641</v>
      </c>
      <c r="W7" s="9">
        <v>2079</v>
      </c>
      <c r="X7" s="9">
        <v>2346</v>
      </c>
      <c r="Y7" s="74">
        <v>2658</v>
      </c>
      <c r="Z7" s="74">
        <v>5157</v>
      </c>
      <c r="AA7" s="74">
        <v>9609</v>
      </c>
      <c r="AB7" s="74">
        <v>7170</v>
      </c>
      <c r="AC7" s="74">
        <v>4027</v>
      </c>
      <c r="AD7" s="74">
        <v>5900</v>
      </c>
      <c r="AE7" s="74">
        <v>4417</v>
      </c>
      <c r="AF7" s="74">
        <v>5176</v>
      </c>
    </row>
    <row r="8" spans="1:32" ht="15" customHeight="1" x14ac:dyDescent="0.15">
      <c r="A8" s="3" t="s">
        <v>188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2306</v>
      </c>
      <c r="R8" s="9">
        <v>5058</v>
      </c>
      <c r="S8" s="9">
        <v>3891</v>
      </c>
      <c r="T8" s="9">
        <v>3362</v>
      </c>
      <c r="U8" s="9">
        <v>1227</v>
      </c>
      <c r="V8" s="9">
        <v>964</v>
      </c>
      <c r="W8" s="9">
        <v>805</v>
      </c>
      <c r="X8" s="9">
        <v>603</v>
      </c>
      <c r="Y8" s="74">
        <v>767</v>
      </c>
      <c r="Z8" s="74">
        <v>8239</v>
      </c>
      <c r="AA8" s="74">
        <v>5224</v>
      </c>
      <c r="AB8" s="74">
        <v>6132</v>
      </c>
      <c r="AC8" s="74">
        <v>2317</v>
      </c>
      <c r="AD8" s="74">
        <v>6242</v>
      </c>
      <c r="AE8" s="74">
        <v>3961</v>
      </c>
      <c r="AF8" s="74">
        <v>3566</v>
      </c>
    </row>
    <row r="9" spans="1:32" ht="15" customHeight="1" x14ac:dyDescent="0.15">
      <c r="A9" s="3" t="s">
        <v>117</v>
      </c>
      <c r="B9" s="15"/>
      <c r="C9" s="15"/>
      <c r="D9" s="15"/>
      <c r="E9" s="15"/>
      <c r="F9" s="15"/>
      <c r="G9" s="15"/>
      <c r="H9" s="15"/>
      <c r="I9" s="15"/>
      <c r="J9" s="8">
        <v>38006</v>
      </c>
      <c r="K9" s="9">
        <v>165295</v>
      </c>
      <c r="L9" s="9">
        <v>156826</v>
      </c>
      <c r="M9" s="9">
        <v>161730</v>
      </c>
      <c r="N9" s="9">
        <v>154589</v>
      </c>
      <c r="O9" s="9">
        <v>132784</v>
      </c>
      <c r="P9" s="9">
        <v>148592</v>
      </c>
      <c r="Q9" s="9">
        <v>163984</v>
      </c>
      <c r="R9" s="9">
        <v>151456</v>
      </c>
      <c r="S9" s="9">
        <v>154759</v>
      </c>
      <c r="T9" s="9">
        <v>146015</v>
      </c>
      <c r="U9" s="9">
        <v>128805</v>
      </c>
      <c r="V9" s="9">
        <v>136478</v>
      </c>
      <c r="W9" s="9">
        <v>136243</v>
      </c>
      <c r="X9" s="9">
        <v>125902</v>
      </c>
      <c r="Y9" s="74">
        <v>120210</v>
      </c>
      <c r="Z9" s="74">
        <v>119186</v>
      </c>
      <c r="AA9" s="74">
        <v>150124</v>
      </c>
      <c r="AB9" s="74">
        <v>260472</v>
      </c>
      <c r="AC9" s="74">
        <v>224728</v>
      </c>
      <c r="AD9" s="74">
        <v>225953</v>
      </c>
      <c r="AE9" s="74">
        <v>233582</v>
      </c>
      <c r="AF9" s="74">
        <v>220937</v>
      </c>
    </row>
    <row r="10" spans="1:32" ht="15" customHeight="1" x14ac:dyDescent="0.15">
      <c r="A10" s="3" t="s">
        <v>118</v>
      </c>
      <c r="B10" s="15">
        <v>93650</v>
      </c>
      <c r="C10" s="15">
        <v>107517</v>
      </c>
      <c r="D10" s="15">
        <v>124617</v>
      </c>
      <c r="E10" s="15">
        <v>138872</v>
      </c>
      <c r="F10" s="15">
        <v>127992</v>
      </c>
      <c r="G10" s="15">
        <v>128500</v>
      </c>
      <c r="H10" s="15">
        <v>119475</v>
      </c>
      <c r="I10" s="15">
        <v>108203</v>
      </c>
      <c r="J10" s="8">
        <v>112419</v>
      </c>
      <c r="K10" s="9">
        <v>96169</v>
      </c>
      <c r="L10" s="9">
        <v>90824</v>
      </c>
      <c r="M10" s="9">
        <v>86034</v>
      </c>
      <c r="N10" s="9">
        <v>87944</v>
      </c>
      <c r="O10" s="9">
        <v>69084</v>
      </c>
      <c r="P10" s="9">
        <v>79869</v>
      </c>
      <c r="Q10" s="9">
        <v>64523</v>
      </c>
      <c r="R10" s="9">
        <v>69108</v>
      </c>
      <c r="S10" s="9">
        <v>57400</v>
      </c>
      <c r="T10" s="9">
        <v>60588</v>
      </c>
      <c r="U10" s="9">
        <v>56793</v>
      </c>
      <c r="V10" s="9">
        <v>60199</v>
      </c>
      <c r="W10" s="9">
        <v>59318</v>
      </c>
      <c r="X10" s="9">
        <v>46835</v>
      </c>
      <c r="Y10" s="74">
        <v>56645</v>
      </c>
      <c r="Z10" s="74">
        <v>59405</v>
      </c>
      <c r="AA10" s="74">
        <v>52651</v>
      </c>
      <c r="AB10" s="74">
        <v>52303</v>
      </c>
      <c r="AC10" s="74">
        <v>49437</v>
      </c>
      <c r="AD10" s="74">
        <v>46192</v>
      </c>
      <c r="AE10" s="74">
        <v>43626</v>
      </c>
      <c r="AF10" s="74">
        <v>41064</v>
      </c>
    </row>
    <row r="11" spans="1:32" ht="15" customHeight="1" x14ac:dyDescent="0.15">
      <c r="A11" s="3" t="s">
        <v>119</v>
      </c>
      <c r="B11" s="15"/>
      <c r="C11" s="15"/>
      <c r="D11" s="15">
        <v>511</v>
      </c>
      <c r="E11" s="15">
        <v>720</v>
      </c>
      <c r="F11" s="15">
        <v>616</v>
      </c>
      <c r="G11" s="15">
        <v>710</v>
      </c>
      <c r="H11" s="15">
        <v>929</v>
      </c>
      <c r="I11" s="15">
        <v>985</v>
      </c>
      <c r="J11" s="8">
        <v>2559</v>
      </c>
      <c r="K11" s="9">
        <v>3820</v>
      </c>
      <c r="L11" s="9">
        <v>3118</v>
      </c>
      <c r="M11" s="16">
        <v>300</v>
      </c>
      <c r="N11" s="16">
        <v>300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/>
      <c r="U11" s="16">
        <v>0</v>
      </c>
      <c r="V11" s="16">
        <v>0</v>
      </c>
      <c r="W11" s="16">
        <v>0</v>
      </c>
      <c r="X11" s="16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/>
      <c r="AF11" s="75"/>
    </row>
    <row r="12" spans="1:32" ht="15" customHeight="1" x14ac:dyDescent="0.15">
      <c r="A12" s="3" t="s">
        <v>120</v>
      </c>
      <c r="B12" s="15">
        <v>97963</v>
      </c>
      <c r="C12" s="15">
        <v>101313</v>
      </c>
      <c r="D12" s="15">
        <v>106564</v>
      </c>
      <c r="E12" s="15">
        <v>102133</v>
      </c>
      <c r="F12" s="15">
        <v>88529</v>
      </c>
      <c r="G12" s="15">
        <v>98487</v>
      </c>
      <c r="H12" s="15">
        <v>104330</v>
      </c>
      <c r="I12" s="15">
        <v>104251</v>
      </c>
      <c r="J12" s="8">
        <v>87230</v>
      </c>
      <c r="K12" s="9">
        <v>76801</v>
      </c>
      <c r="L12" s="9">
        <v>75931</v>
      </c>
      <c r="M12" s="9">
        <v>72273</v>
      </c>
      <c r="N12" s="9">
        <v>74283</v>
      </c>
      <c r="O12" s="9">
        <v>66241</v>
      </c>
      <c r="P12" s="9">
        <v>75482</v>
      </c>
      <c r="Q12" s="9">
        <v>71698</v>
      </c>
      <c r="R12" s="9">
        <v>75888</v>
      </c>
      <c r="S12" s="9">
        <v>73229</v>
      </c>
      <c r="T12" s="9">
        <v>74733</v>
      </c>
      <c r="U12" s="9">
        <v>62342</v>
      </c>
      <c r="V12" s="9">
        <v>39474</v>
      </c>
      <c r="W12" s="9">
        <v>33211</v>
      </c>
      <c r="X12" s="9">
        <v>25070</v>
      </c>
      <c r="Y12" s="74">
        <v>35257</v>
      </c>
      <c r="Z12" s="74">
        <v>27966</v>
      </c>
      <c r="AA12" s="74">
        <v>13503</v>
      </c>
      <c r="AB12" s="74">
        <v>20865</v>
      </c>
      <c r="AC12" s="74">
        <v>18682</v>
      </c>
      <c r="AD12" s="74">
        <v>21808</v>
      </c>
      <c r="AE12" s="74">
        <v>28484</v>
      </c>
      <c r="AF12" s="74">
        <v>12610</v>
      </c>
    </row>
    <row r="13" spans="1:32" ht="15" customHeight="1" x14ac:dyDescent="0.15">
      <c r="A13" s="3" t="s">
        <v>223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/>
      <c r="N13" s="9"/>
      <c r="O13" s="9"/>
      <c r="P13" s="9"/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/>
      <c r="X13" s="9"/>
      <c r="Y13" s="74"/>
      <c r="Z13" s="74"/>
      <c r="AA13" s="74"/>
      <c r="AB13" s="74"/>
      <c r="AC13" s="74"/>
      <c r="AD13" s="74"/>
      <c r="AE13" s="74"/>
      <c r="AF13" s="74">
        <v>3967</v>
      </c>
    </row>
    <row r="14" spans="1:32" ht="15" customHeight="1" x14ac:dyDescent="0.15">
      <c r="A14" s="3" t="s">
        <v>122</v>
      </c>
      <c r="B14" s="15">
        <v>0</v>
      </c>
      <c r="C14" s="15"/>
      <c r="D14" s="15"/>
      <c r="E14" s="15"/>
      <c r="F14" s="15"/>
      <c r="G14" s="15"/>
      <c r="H14" s="15"/>
      <c r="I14" s="15"/>
      <c r="J14" s="8"/>
      <c r="K14" s="9"/>
      <c r="L14" s="9">
        <v>39998</v>
      </c>
      <c r="M14" s="9">
        <v>51587</v>
      </c>
      <c r="N14" s="9">
        <v>47094</v>
      </c>
      <c r="O14" s="9">
        <v>47366</v>
      </c>
      <c r="P14" s="9">
        <v>47769</v>
      </c>
      <c r="Q14" s="9">
        <v>43905</v>
      </c>
      <c r="R14" s="9">
        <v>43026</v>
      </c>
      <c r="S14" s="9">
        <v>33497</v>
      </c>
      <c r="T14" s="9">
        <v>8731</v>
      </c>
      <c r="U14" s="9">
        <v>14533</v>
      </c>
      <c r="V14" s="9">
        <v>23769</v>
      </c>
      <c r="W14" s="9">
        <v>29985</v>
      </c>
      <c r="X14" s="9">
        <v>28728</v>
      </c>
      <c r="Y14" s="74">
        <v>2591</v>
      </c>
      <c r="Z14" s="74">
        <v>2851</v>
      </c>
      <c r="AA14" s="74">
        <v>2634</v>
      </c>
      <c r="AB14" s="74">
        <v>2609</v>
      </c>
      <c r="AC14" s="74">
        <v>2804</v>
      </c>
      <c r="AD14" s="74">
        <v>2764</v>
      </c>
      <c r="AE14" s="74">
        <v>2969</v>
      </c>
      <c r="AF14" s="74">
        <v>14209</v>
      </c>
    </row>
    <row r="15" spans="1:32" ht="15" customHeight="1" x14ac:dyDescent="0.15">
      <c r="A15" s="3" t="s">
        <v>123</v>
      </c>
      <c r="B15" s="15">
        <v>1959159</v>
      </c>
      <c r="C15" s="15">
        <v>2117925</v>
      </c>
      <c r="D15" s="15">
        <v>2282867</v>
      </c>
      <c r="E15" s="15">
        <v>2188407</v>
      </c>
      <c r="F15" s="15">
        <v>2301429</v>
      </c>
      <c r="G15" s="15">
        <v>2357996</v>
      </c>
      <c r="H15" s="15">
        <v>2513696</v>
      </c>
      <c r="I15" s="15">
        <v>2585451</v>
      </c>
      <c r="J15" s="8">
        <v>2715309</v>
      </c>
      <c r="K15" s="9">
        <v>2556494</v>
      </c>
      <c r="L15" s="9">
        <v>2628774</v>
      </c>
      <c r="M15" s="9">
        <v>2645080</v>
      </c>
      <c r="N15" s="9">
        <v>2474038</v>
      </c>
      <c r="O15" s="9">
        <v>2267407</v>
      </c>
      <c r="P15" s="9">
        <v>2150610</v>
      </c>
      <c r="Q15" s="9">
        <v>2025295</v>
      </c>
      <c r="R15" s="9">
        <v>2040400</v>
      </c>
      <c r="S15" s="9">
        <v>1971523</v>
      </c>
      <c r="T15" s="9">
        <v>2042764</v>
      </c>
      <c r="U15" s="9">
        <v>2170376</v>
      </c>
      <c r="V15" s="9">
        <v>2264195</v>
      </c>
      <c r="W15" s="9">
        <v>2420476</v>
      </c>
      <c r="X15" s="9">
        <v>2525657</v>
      </c>
      <c r="Y15" s="74">
        <v>2525005</v>
      </c>
      <c r="Z15" s="74">
        <v>2634934</v>
      </c>
      <c r="AA15" s="74">
        <v>2466112</v>
      </c>
      <c r="AB15" s="74">
        <v>2573764</v>
      </c>
      <c r="AC15" s="74">
        <v>2610208</v>
      </c>
      <c r="AD15" s="74">
        <v>2507938</v>
      </c>
      <c r="AE15" s="74">
        <v>2464033</v>
      </c>
      <c r="AF15" s="74">
        <v>2667984</v>
      </c>
    </row>
    <row r="16" spans="1:32" ht="15" customHeight="1" x14ac:dyDescent="0.15">
      <c r="A16" s="3" t="s">
        <v>124</v>
      </c>
      <c r="B16" s="15">
        <v>1763050</v>
      </c>
      <c r="C16" s="15">
        <v>1934779</v>
      </c>
      <c r="D16" s="15">
        <v>2099103</v>
      </c>
      <c r="E16" s="15">
        <v>1999054</v>
      </c>
      <c r="F16" s="15"/>
      <c r="G16" s="15"/>
      <c r="H16" s="15"/>
      <c r="I16" s="15"/>
      <c r="J16" s="8">
        <v>2505865</v>
      </c>
      <c r="K16" s="8">
        <v>2338233</v>
      </c>
      <c r="L16" s="8">
        <v>2394972</v>
      </c>
      <c r="M16" s="8">
        <v>2399211</v>
      </c>
      <c r="N16" s="8">
        <v>2222598</v>
      </c>
      <c r="O16" s="8">
        <v>1979353</v>
      </c>
      <c r="P16" s="8">
        <v>1868746</v>
      </c>
      <c r="Q16" s="8">
        <v>1749643</v>
      </c>
      <c r="R16" s="8">
        <v>1793789</v>
      </c>
      <c r="S16" s="8">
        <v>1733914</v>
      </c>
      <c r="T16" s="8">
        <v>1791608</v>
      </c>
      <c r="U16" s="8">
        <v>1909727</v>
      </c>
      <c r="V16" s="8">
        <v>1999260</v>
      </c>
      <c r="W16" s="8">
        <v>2132190</v>
      </c>
      <c r="X16" s="8">
        <v>2175606</v>
      </c>
      <c r="Y16" s="8">
        <v>2175570</v>
      </c>
      <c r="Z16" s="8">
        <v>2196545</v>
      </c>
      <c r="AA16" s="8">
        <v>2173155</v>
      </c>
      <c r="AB16" s="8">
        <v>2274562</v>
      </c>
      <c r="AC16" s="8">
        <v>2262022</v>
      </c>
      <c r="AD16" s="8">
        <v>2246391</v>
      </c>
      <c r="AE16" s="8">
        <v>2187504</v>
      </c>
      <c r="AF16" s="8">
        <v>2326215</v>
      </c>
    </row>
    <row r="17" spans="1:32" ht="15" customHeight="1" x14ac:dyDescent="0.15">
      <c r="A17" s="3" t="s">
        <v>125</v>
      </c>
      <c r="B17" s="15">
        <v>196109</v>
      </c>
      <c r="C17" s="15">
        <v>183146</v>
      </c>
      <c r="D17" s="15">
        <v>183764</v>
      </c>
      <c r="E17" s="15">
        <v>189353</v>
      </c>
      <c r="F17" s="15"/>
      <c r="G17" s="15"/>
      <c r="H17" s="15"/>
      <c r="I17" s="15"/>
      <c r="J17" s="8">
        <v>209444</v>
      </c>
      <c r="K17" s="8">
        <v>218261</v>
      </c>
      <c r="L17" s="8">
        <v>233802</v>
      </c>
      <c r="M17" s="8">
        <v>245869</v>
      </c>
      <c r="N17" s="8">
        <v>251440</v>
      </c>
      <c r="O17" s="8">
        <v>288054</v>
      </c>
      <c r="P17" s="8">
        <v>281864</v>
      </c>
      <c r="Q17" s="8">
        <v>275652</v>
      </c>
      <c r="R17" s="8">
        <v>246611</v>
      </c>
      <c r="S17" s="8">
        <v>237609</v>
      </c>
      <c r="T17" s="8">
        <v>251156</v>
      </c>
      <c r="U17" s="8">
        <v>260649</v>
      </c>
      <c r="V17" s="8">
        <v>264935</v>
      </c>
      <c r="W17" s="8">
        <v>288286</v>
      </c>
      <c r="X17" s="8">
        <v>289588</v>
      </c>
      <c r="Y17" s="8">
        <v>282208</v>
      </c>
      <c r="Z17" s="8">
        <v>269374</v>
      </c>
      <c r="AA17" s="8">
        <v>270293</v>
      </c>
      <c r="AB17" s="8">
        <v>275672</v>
      </c>
      <c r="AC17" s="8">
        <v>282155</v>
      </c>
      <c r="AD17" s="8">
        <v>261382</v>
      </c>
      <c r="AE17" s="8">
        <v>276345</v>
      </c>
      <c r="AF17" s="8">
        <v>341273</v>
      </c>
    </row>
    <row r="18" spans="1:32" ht="15" customHeight="1" x14ac:dyDescent="0.15">
      <c r="A18" s="3" t="s">
        <v>205</v>
      </c>
      <c r="B18" s="15"/>
      <c r="C18" s="15"/>
      <c r="D18" s="15"/>
      <c r="E18" s="15"/>
      <c r="F18" s="15"/>
      <c r="G18" s="15"/>
      <c r="H18" s="15"/>
      <c r="I18" s="1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60463</v>
      </c>
      <c r="Y18" s="8">
        <v>67227</v>
      </c>
      <c r="Z18" s="8">
        <v>169015</v>
      </c>
      <c r="AA18" s="8">
        <v>22664</v>
      </c>
      <c r="AB18" s="8">
        <v>23530</v>
      </c>
      <c r="AC18" s="8">
        <v>66031</v>
      </c>
      <c r="AD18" s="17">
        <v>165</v>
      </c>
      <c r="AE18" s="17">
        <v>184</v>
      </c>
      <c r="AF18" s="17">
        <v>496</v>
      </c>
    </row>
    <row r="19" spans="1:32" ht="15" customHeight="1" x14ac:dyDescent="0.15">
      <c r="A19" s="3" t="s">
        <v>126</v>
      </c>
      <c r="B19" s="15">
        <v>2569</v>
      </c>
      <c r="C19" s="15">
        <v>2970</v>
      </c>
      <c r="D19" s="15">
        <v>3362</v>
      </c>
      <c r="E19" s="15">
        <v>3245</v>
      </c>
      <c r="F19" s="15">
        <v>3274</v>
      </c>
      <c r="G19" s="15">
        <v>3277</v>
      </c>
      <c r="H19" s="15">
        <v>3263</v>
      </c>
      <c r="I19" s="15">
        <v>3173</v>
      </c>
      <c r="J19" s="8">
        <v>2980</v>
      </c>
      <c r="K19" s="9">
        <v>2980</v>
      </c>
      <c r="L19" s="9">
        <v>2941</v>
      </c>
      <c r="M19" s="9">
        <v>2389</v>
      </c>
      <c r="N19" s="9">
        <v>2457</v>
      </c>
      <c r="O19" s="9">
        <v>2428</v>
      </c>
      <c r="P19" s="9">
        <v>2758</v>
      </c>
      <c r="Q19" s="9">
        <v>2475</v>
      </c>
      <c r="R19" s="9">
        <v>2171</v>
      </c>
      <c r="S19" s="9">
        <v>2349</v>
      </c>
      <c r="T19" s="9">
        <v>2356</v>
      </c>
      <c r="U19" s="9">
        <v>2184</v>
      </c>
      <c r="V19" s="9">
        <v>2200</v>
      </c>
      <c r="W19" s="9">
        <v>1956</v>
      </c>
      <c r="X19" s="9">
        <v>1707</v>
      </c>
      <c r="Y19" s="74">
        <v>1540</v>
      </c>
      <c r="Z19" s="74">
        <v>1513</v>
      </c>
      <c r="AA19" s="74">
        <v>1333</v>
      </c>
      <c r="AB19" s="74">
        <v>1330</v>
      </c>
      <c r="AC19" s="74">
        <v>1253</v>
      </c>
      <c r="AD19" s="74">
        <v>1186</v>
      </c>
      <c r="AE19" s="74">
        <v>1001</v>
      </c>
      <c r="AF19" s="74">
        <v>1041</v>
      </c>
    </row>
    <row r="20" spans="1:32" ht="15" customHeight="1" x14ac:dyDescent="0.15">
      <c r="A20" s="3" t="s">
        <v>127</v>
      </c>
      <c r="B20" s="15">
        <v>78393</v>
      </c>
      <c r="C20" s="15">
        <v>73782</v>
      </c>
      <c r="D20" s="15">
        <v>71695</v>
      </c>
      <c r="E20" s="15">
        <v>52917</v>
      </c>
      <c r="F20" s="15">
        <v>51512</v>
      </c>
      <c r="G20" s="15">
        <v>48680</v>
      </c>
      <c r="H20" s="15">
        <v>58250</v>
      </c>
      <c r="I20" s="15">
        <v>64590</v>
      </c>
      <c r="J20" s="8">
        <v>70685</v>
      </c>
      <c r="K20" s="9">
        <v>93791</v>
      </c>
      <c r="L20" s="9">
        <v>90213</v>
      </c>
      <c r="M20" s="9">
        <v>61782</v>
      </c>
      <c r="N20" s="9">
        <v>52191</v>
      </c>
      <c r="O20" s="9">
        <v>70527</v>
      </c>
      <c r="P20" s="9">
        <v>57635</v>
      </c>
      <c r="Q20" s="9">
        <v>49830</v>
      </c>
      <c r="R20" s="9">
        <v>44507</v>
      </c>
      <c r="S20" s="9">
        <v>41701</v>
      </c>
      <c r="T20" s="9">
        <v>94524</v>
      </c>
      <c r="U20" s="9">
        <v>47533</v>
      </c>
      <c r="V20" s="9">
        <v>70200</v>
      </c>
      <c r="W20" s="9">
        <v>62874</v>
      </c>
      <c r="X20" s="9">
        <v>78393</v>
      </c>
      <c r="Y20" s="74">
        <v>50716</v>
      </c>
      <c r="Z20" s="74">
        <v>52199</v>
      </c>
      <c r="AA20" s="74">
        <v>49011</v>
      </c>
      <c r="AB20" s="74">
        <v>44621</v>
      </c>
      <c r="AC20" s="74">
        <v>53441</v>
      </c>
      <c r="AD20" s="74">
        <v>44989</v>
      </c>
      <c r="AE20" s="74">
        <v>42508</v>
      </c>
      <c r="AF20" s="74">
        <v>62591</v>
      </c>
    </row>
    <row r="21" spans="1:32" ht="15" customHeight="1" x14ac:dyDescent="0.15">
      <c r="A21" s="3" t="s">
        <v>128</v>
      </c>
      <c r="B21" s="15">
        <v>113784</v>
      </c>
      <c r="C21" s="15">
        <v>113878</v>
      </c>
      <c r="D21" s="15">
        <v>128409</v>
      </c>
      <c r="E21" s="15">
        <v>134272</v>
      </c>
      <c r="F21" s="15">
        <v>136959</v>
      </c>
      <c r="G21" s="15">
        <v>146756</v>
      </c>
      <c r="H21" s="15">
        <v>158374</v>
      </c>
      <c r="I21" s="15">
        <v>145890</v>
      </c>
      <c r="J21" s="8">
        <v>144561</v>
      </c>
      <c r="K21" s="9">
        <v>141438</v>
      </c>
      <c r="L21" s="9">
        <v>126303</v>
      </c>
      <c r="M21" s="9">
        <v>105752</v>
      </c>
      <c r="N21" s="9">
        <v>103077</v>
      </c>
      <c r="O21" s="9">
        <v>100713</v>
      </c>
      <c r="P21" s="9">
        <v>98787</v>
      </c>
      <c r="Q21" s="9">
        <v>101185</v>
      </c>
      <c r="R21" s="9">
        <v>104211</v>
      </c>
      <c r="S21" s="9">
        <v>105388</v>
      </c>
      <c r="T21" s="9">
        <v>181762</v>
      </c>
      <c r="U21" s="9">
        <v>198931</v>
      </c>
      <c r="V21" s="9">
        <v>180326</v>
      </c>
      <c r="W21" s="9">
        <v>177228</v>
      </c>
      <c r="X21" s="9">
        <v>169190</v>
      </c>
      <c r="Y21" s="74">
        <v>160164</v>
      </c>
      <c r="Z21" s="74">
        <v>142356</v>
      </c>
      <c r="AA21" s="74">
        <v>138080</v>
      </c>
      <c r="AB21" s="74">
        <v>133504</v>
      </c>
      <c r="AC21" s="74">
        <v>120353</v>
      </c>
      <c r="AD21" s="74">
        <v>123627</v>
      </c>
      <c r="AE21" s="74">
        <v>121137</v>
      </c>
      <c r="AF21" s="74">
        <v>116634</v>
      </c>
    </row>
    <row r="22" spans="1:32" ht="15" customHeight="1" x14ac:dyDescent="0.15">
      <c r="A22" s="4" t="s">
        <v>129</v>
      </c>
      <c r="B22" s="15">
        <v>8598</v>
      </c>
      <c r="C22" s="15">
        <v>9662</v>
      </c>
      <c r="D22" s="15">
        <v>10323</v>
      </c>
      <c r="E22" s="15">
        <v>10572</v>
      </c>
      <c r="F22" s="15">
        <v>11562</v>
      </c>
      <c r="G22" s="15">
        <v>12273</v>
      </c>
      <c r="H22" s="15">
        <v>13215</v>
      </c>
      <c r="I22" s="15">
        <v>13381</v>
      </c>
      <c r="J22" s="8">
        <v>14259</v>
      </c>
      <c r="K22" s="11">
        <v>14399</v>
      </c>
      <c r="L22" s="11">
        <v>14776</v>
      </c>
      <c r="M22" s="11">
        <v>15203</v>
      </c>
      <c r="N22" s="11">
        <v>16102</v>
      </c>
      <c r="O22" s="11">
        <v>8852</v>
      </c>
      <c r="P22" s="11">
        <v>14544</v>
      </c>
      <c r="Q22" s="11">
        <v>14607</v>
      </c>
      <c r="R22" s="11">
        <v>16458</v>
      </c>
      <c r="S22" s="11">
        <v>18457</v>
      </c>
      <c r="T22" s="11">
        <v>19167</v>
      </c>
      <c r="U22" s="11">
        <v>18877</v>
      </c>
      <c r="V22" s="11">
        <v>20339</v>
      </c>
      <c r="W22" s="11">
        <v>19620</v>
      </c>
      <c r="X22" s="11">
        <v>18370</v>
      </c>
      <c r="Y22" s="76">
        <v>18798</v>
      </c>
      <c r="Z22" s="76">
        <v>18544</v>
      </c>
      <c r="AA22" s="76">
        <v>22215</v>
      </c>
      <c r="AB22" s="76">
        <v>21682</v>
      </c>
      <c r="AC22" s="76">
        <v>23113</v>
      </c>
      <c r="AD22" s="76">
        <v>21807</v>
      </c>
      <c r="AE22" s="76">
        <v>18774</v>
      </c>
      <c r="AF22" s="76">
        <v>17320</v>
      </c>
    </row>
    <row r="23" spans="1:32" ht="15" customHeight="1" x14ac:dyDescent="0.15">
      <c r="A23" s="3" t="s">
        <v>130</v>
      </c>
      <c r="B23" s="15">
        <v>263012</v>
      </c>
      <c r="C23" s="15">
        <v>369009</v>
      </c>
      <c r="D23" s="15">
        <v>421745</v>
      </c>
      <c r="E23" s="15">
        <v>371108</v>
      </c>
      <c r="F23" s="15">
        <v>424637</v>
      </c>
      <c r="G23" s="15">
        <v>350398</v>
      </c>
      <c r="H23" s="15">
        <v>241890</v>
      </c>
      <c r="I23" s="15">
        <v>426898</v>
      </c>
      <c r="J23" s="8">
        <v>478134</v>
      </c>
      <c r="K23" s="9">
        <v>412506</v>
      </c>
      <c r="L23" s="9">
        <v>804100</v>
      </c>
      <c r="M23" s="9">
        <v>398280</v>
      </c>
      <c r="N23" s="9">
        <v>285754</v>
      </c>
      <c r="O23" s="9">
        <v>257520</v>
      </c>
      <c r="P23" s="9">
        <v>443526</v>
      </c>
      <c r="Q23" s="9">
        <v>404815</v>
      </c>
      <c r="R23" s="9">
        <v>338230</v>
      </c>
      <c r="S23" s="9">
        <v>398868</v>
      </c>
      <c r="T23" s="9">
        <v>697704</v>
      </c>
      <c r="U23" s="9">
        <v>844651</v>
      </c>
      <c r="V23" s="9">
        <v>964588</v>
      </c>
      <c r="W23" s="9">
        <v>695384</v>
      </c>
      <c r="X23" s="9">
        <v>912595</v>
      </c>
      <c r="Y23" s="74">
        <v>643474</v>
      </c>
      <c r="Z23" s="74">
        <v>660329</v>
      </c>
      <c r="AA23" s="74">
        <v>875245</v>
      </c>
      <c r="AB23" s="74">
        <v>1263908</v>
      </c>
      <c r="AC23" s="74">
        <v>861134</v>
      </c>
      <c r="AD23" s="74">
        <v>790200</v>
      </c>
      <c r="AE23" s="74">
        <v>684106</v>
      </c>
      <c r="AF23" s="74">
        <v>766070</v>
      </c>
    </row>
    <row r="24" spans="1:32" ht="15" customHeight="1" x14ac:dyDescent="0.15">
      <c r="A24" s="3" t="s">
        <v>131</v>
      </c>
      <c r="B24" s="15">
        <v>345705</v>
      </c>
      <c r="C24" s="15">
        <v>375089</v>
      </c>
      <c r="D24" s="15">
        <v>605070</v>
      </c>
      <c r="E24" s="15">
        <v>464949</v>
      </c>
      <c r="F24" s="15">
        <v>570538</v>
      </c>
      <c r="G24" s="15">
        <v>428004</v>
      </c>
      <c r="H24" s="15">
        <v>768474</v>
      </c>
      <c r="I24" s="15">
        <v>545117</v>
      </c>
      <c r="J24" s="8">
        <v>601166</v>
      </c>
      <c r="K24" s="9">
        <v>579760</v>
      </c>
      <c r="L24" s="9">
        <v>584327</v>
      </c>
      <c r="M24" s="9">
        <v>503226</v>
      </c>
      <c r="N24" s="9">
        <v>467661</v>
      </c>
      <c r="O24" s="9">
        <v>933152</v>
      </c>
      <c r="P24" s="9">
        <v>417737</v>
      </c>
      <c r="Q24" s="9">
        <v>414600</v>
      </c>
      <c r="R24" s="9">
        <v>405531</v>
      </c>
      <c r="S24" s="9">
        <v>407110</v>
      </c>
      <c r="T24" s="9">
        <v>537238</v>
      </c>
      <c r="U24" s="9">
        <v>438919</v>
      </c>
      <c r="V24" s="9">
        <v>478338</v>
      </c>
      <c r="W24" s="9">
        <v>584932</v>
      </c>
      <c r="X24" s="9">
        <v>744821</v>
      </c>
      <c r="Y24" s="74">
        <v>669850</v>
      </c>
      <c r="Z24" s="74">
        <v>550569</v>
      </c>
      <c r="AA24" s="74">
        <v>563952</v>
      </c>
      <c r="AB24" s="74">
        <v>402825</v>
      </c>
      <c r="AC24" s="74">
        <v>418249</v>
      </c>
      <c r="AD24" s="74">
        <v>392581</v>
      </c>
      <c r="AE24" s="74">
        <v>420512</v>
      </c>
      <c r="AF24" s="74">
        <v>432950</v>
      </c>
    </row>
    <row r="25" spans="1:32" ht="15" customHeight="1" x14ac:dyDescent="0.15">
      <c r="A25" s="3" t="s">
        <v>132</v>
      </c>
      <c r="B25" s="15">
        <v>98106</v>
      </c>
      <c r="C25" s="15">
        <v>167984</v>
      </c>
      <c r="D25" s="15">
        <v>146814</v>
      </c>
      <c r="E25" s="15">
        <v>116286</v>
      </c>
      <c r="F25" s="15">
        <v>1184408</v>
      </c>
      <c r="G25" s="15">
        <v>129572</v>
      </c>
      <c r="H25" s="15">
        <v>99240</v>
      </c>
      <c r="I25" s="15">
        <v>58424</v>
      </c>
      <c r="J25" s="8">
        <v>47356</v>
      </c>
      <c r="K25" s="9">
        <v>74023</v>
      </c>
      <c r="L25" s="9">
        <v>66981</v>
      </c>
      <c r="M25" s="9">
        <v>60050</v>
      </c>
      <c r="N25" s="9">
        <v>48615</v>
      </c>
      <c r="O25" s="9">
        <v>31625</v>
      </c>
      <c r="P25" s="9">
        <v>26304</v>
      </c>
      <c r="Q25" s="9">
        <v>17555</v>
      </c>
      <c r="R25" s="9">
        <v>14975</v>
      </c>
      <c r="S25" s="9">
        <v>15984</v>
      </c>
      <c r="T25" s="9">
        <v>34497</v>
      </c>
      <c r="U25" s="9">
        <v>43469</v>
      </c>
      <c r="V25" s="9">
        <v>21967</v>
      </c>
      <c r="W25" s="9">
        <v>17035</v>
      </c>
      <c r="X25" s="9">
        <v>24455</v>
      </c>
      <c r="Y25" s="74">
        <v>45854</v>
      </c>
      <c r="Z25" s="74">
        <v>37075</v>
      </c>
      <c r="AA25" s="74">
        <v>43594</v>
      </c>
      <c r="AB25" s="74">
        <v>16837</v>
      </c>
      <c r="AC25" s="74">
        <v>77924</v>
      </c>
      <c r="AD25" s="74">
        <v>23891</v>
      </c>
      <c r="AE25" s="74">
        <v>20746</v>
      </c>
      <c r="AF25" s="74">
        <v>20250</v>
      </c>
    </row>
    <row r="26" spans="1:32" ht="15" customHeight="1" x14ac:dyDescent="0.15">
      <c r="A26" s="3" t="s">
        <v>133</v>
      </c>
      <c r="B26" s="15">
        <v>7010</v>
      </c>
      <c r="C26" s="15">
        <v>8021</v>
      </c>
      <c r="D26" s="15">
        <v>5362</v>
      </c>
      <c r="E26" s="15">
        <v>15343</v>
      </c>
      <c r="F26" s="15">
        <v>1200</v>
      </c>
      <c r="G26" s="15">
        <v>2106</v>
      </c>
      <c r="H26" s="15">
        <v>0</v>
      </c>
      <c r="I26" s="15">
        <v>129289</v>
      </c>
      <c r="J26" s="17">
        <v>400</v>
      </c>
      <c r="K26" s="16">
        <v>460</v>
      </c>
      <c r="L26" s="9">
        <v>5996</v>
      </c>
      <c r="M26" s="9">
        <v>24604</v>
      </c>
      <c r="N26" s="9">
        <v>103988</v>
      </c>
      <c r="O26" s="9">
        <v>3077</v>
      </c>
      <c r="P26" s="9">
        <v>13400</v>
      </c>
      <c r="Q26" s="9">
        <v>1325</v>
      </c>
      <c r="R26" s="9">
        <v>3414</v>
      </c>
      <c r="S26" s="9">
        <v>2859</v>
      </c>
      <c r="T26" s="9">
        <v>5779</v>
      </c>
      <c r="U26" s="9">
        <v>5664</v>
      </c>
      <c r="V26" s="9">
        <v>4220</v>
      </c>
      <c r="W26" s="9">
        <v>5261</v>
      </c>
      <c r="X26" s="9">
        <v>15913</v>
      </c>
      <c r="Y26" s="74">
        <v>19185</v>
      </c>
      <c r="Z26" s="74">
        <v>456604</v>
      </c>
      <c r="AA26" s="74">
        <v>11190</v>
      </c>
      <c r="AB26" s="74">
        <v>43236</v>
      </c>
      <c r="AC26" s="74">
        <v>42353</v>
      </c>
      <c r="AD26" s="74">
        <v>42080</v>
      </c>
      <c r="AE26" s="74">
        <v>43974</v>
      </c>
      <c r="AF26" s="74">
        <v>39242</v>
      </c>
    </row>
    <row r="27" spans="1:32" ht="15" customHeight="1" x14ac:dyDescent="0.15">
      <c r="A27" s="3" t="s">
        <v>134</v>
      </c>
      <c r="B27" s="15">
        <v>18672</v>
      </c>
      <c r="C27" s="15">
        <v>45817</v>
      </c>
      <c r="D27" s="15">
        <v>62609</v>
      </c>
      <c r="E27" s="15">
        <v>291245</v>
      </c>
      <c r="F27" s="15">
        <v>398669</v>
      </c>
      <c r="G27" s="15">
        <v>160216</v>
      </c>
      <c r="H27" s="15">
        <v>114158</v>
      </c>
      <c r="I27" s="15">
        <v>157122</v>
      </c>
      <c r="J27" s="8">
        <v>318859</v>
      </c>
      <c r="K27" s="9">
        <v>4543</v>
      </c>
      <c r="L27" s="9">
        <v>12029</v>
      </c>
      <c r="M27" s="9">
        <v>4000</v>
      </c>
      <c r="N27" s="9">
        <v>103248</v>
      </c>
      <c r="O27" s="9">
        <v>190172</v>
      </c>
      <c r="P27" s="9">
        <v>643308</v>
      </c>
      <c r="Q27" s="9">
        <v>617960</v>
      </c>
      <c r="R27" s="9">
        <v>327292</v>
      </c>
      <c r="S27" s="9">
        <v>296351</v>
      </c>
      <c r="T27" s="9">
        <v>376689</v>
      </c>
      <c r="U27" s="9">
        <v>350505</v>
      </c>
      <c r="V27" s="9">
        <v>296890</v>
      </c>
      <c r="W27" s="9">
        <v>91116</v>
      </c>
      <c r="X27" s="9">
        <v>609880</v>
      </c>
      <c r="Y27" s="74">
        <v>510916</v>
      </c>
      <c r="Z27" s="74">
        <v>238208</v>
      </c>
      <c r="AA27" s="74">
        <v>243343</v>
      </c>
      <c r="AB27" s="74">
        <v>380919</v>
      </c>
      <c r="AC27" s="74">
        <v>324982</v>
      </c>
      <c r="AD27" s="74">
        <v>441976</v>
      </c>
      <c r="AE27" s="74">
        <v>488400</v>
      </c>
      <c r="AF27" s="74">
        <v>625237</v>
      </c>
    </row>
    <row r="28" spans="1:32" ht="15" customHeight="1" x14ac:dyDescent="0.15">
      <c r="A28" s="3" t="s">
        <v>135</v>
      </c>
      <c r="B28" s="15">
        <v>495596</v>
      </c>
      <c r="C28" s="15">
        <v>634636</v>
      </c>
      <c r="D28" s="15">
        <v>515375</v>
      </c>
      <c r="E28" s="15">
        <v>491776</v>
      </c>
      <c r="F28" s="15">
        <v>494324</v>
      </c>
      <c r="G28" s="15">
        <v>474614</v>
      </c>
      <c r="H28" s="15">
        <v>688593</v>
      </c>
      <c r="I28" s="15">
        <v>627832</v>
      </c>
      <c r="J28" s="8">
        <v>491589</v>
      </c>
      <c r="K28" s="9">
        <v>462560</v>
      </c>
      <c r="L28" s="9">
        <v>572365</v>
      </c>
      <c r="M28" s="9">
        <v>472022</v>
      </c>
      <c r="N28" s="9">
        <v>493900</v>
      </c>
      <c r="O28" s="9">
        <v>573022</v>
      </c>
      <c r="P28" s="9">
        <v>322963</v>
      </c>
      <c r="Q28" s="9">
        <v>296322</v>
      </c>
      <c r="R28" s="9">
        <v>383016</v>
      </c>
      <c r="S28" s="9">
        <v>416080</v>
      </c>
      <c r="T28" s="9">
        <v>366600</v>
      </c>
      <c r="U28" s="9">
        <v>421397</v>
      </c>
      <c r="V28" s="9">
        <v>392923</v>
      </c>
      <c r="W28" s="9">
        <v>502872</v>
      </c>
      <c r="X28" s="9">
        <v>558559</v>
      </c>
      <c r="Y28" s="74">
        <v>535051</v>
      </c>
      <c r="Z28" s="74">
        <v>503570</v>
      </c>
      <c r="AA28" s="74">
        <v>450700</v>
      </c>
      <c r="AB28" s="74">
        <v>571778</v>
      </c>
      <c r="AC28" s="74">
        <v>481830</v>
      </c>
      <c r="AD28" s="74">
        <v>618945</v>
      </c>
      <c r="AE28" s="74">
        <v>455500</v>
      </c>
      <c r="AF28" s="74">
        <v>549495</v>
      </c>
    </row>
    <row r="29" spans="1:32" ht="15" customHeight="1" x14ac:dyDescent="0.15">
      <c r="A29" s="3" t="s">
        <v>136</v>
      </c>
      <c r="B29" s="15">
        <v>111720</v>
      </c>
      <c r="C29" s="15">
        <v>135798</v>
      </c>
      <c r="D29" s="15">
        <v>131836</v>
      </c>
      <c r="E29" s="15">
        <v>94610</v>
      </c>
      <c r="F29" s="15">
        <v>74650</v>
      </c>
      <c r="G29" s="15">
        <v>78051</v>
      </c>
      <c r="H29" s="15">
        <v>109402</v>
      </c>
      <c r="I29" s="15">
        <v>98379</v>
      </c>
      <c r="J29" s="8">
        <v>81983</v>
      </c>
      <c r="K29" s="9">
        <v>89492</v>
      </c>
      <c r="L29" s="9">
        <v>77337</v>
      </c>
      <c r="M29" s="9">
        <v>55521</v>
      </c>
      <c r="N29" s="9">
        <v>61715</v>
      </c>
      <c r="O29" s="9">
        <v>76983</v>
      </c>
      <c r="P29" s="9">
        <v>85512</v>
      </c>
      <c r="Q29" s="9">
        <v>84792</v>
      </c>
      <c r="R29" s="9">
        <v>77561</v>
      </c>
      <c r="S29" s="9">
        <v>58866</v>
      </c>
      <c r="T29" s="9">
        <v>92260</v>
      </c>
      <c r="U29" s="9">
        <v>68004</v>
      </c>
      <c r="V29" s="9">
        <v>118755</v>
      </c>
      <c r="W29" s="9">
        <v>108815</v>
      </c>
      <c r="X29" s="9">
        <v>118930</v>
      </c>
      <c r="Y29" s="74">
        <v>91784</v>
      </c>
      <c r="Z29" s="74">
        <v>75308</v>
      </c>
      <c r="AA29" s="74">
        <v>99387</v>
      </c>
      <c r="AB29" s="74">
        <v>101716</v>
      </c>
      <c r="AC29" s="74">
        <v>121470</v>
      </c>
      <c r="AD29" s="74">
        <v>75837</v>
      </c>
      <c r="AE29" s="74">
        <v>81705</v>
      </c>
      <c r="AF29" s="74">
        <v>78475</v>
      </c>
    </row>
    <row r="30" spans="1:32" ht="15" customHeight="1" x14ac:dyDescent="0.15">
      <c r="A30" s="3" t="s">
        <v>137</v>
      </c>
      <c r="B30" s="15">
        <v>392500</v>
      </c>
      <c r="C30" s="15">
        <v>789800</v>
      </c>
      <c r="D30" s="15">
        <v>722800</v>
      </c>
      <c r="E30" s="15">
        <v>821900</v>
      </c>
      <c r="F30" s="15">
        <v>700300</v>
      </c>
      <c r="G30" s="15">
        <v>790100</v>
      </c>
      <c r="H30" s="15">
        <v>851400</v>
      </c>
      <c r="I30" s="15">
        <v>861500</v>
      </c>
      <c r="J30" s="8">
        <v>680200</v>
      </c>
      <c r="K30" s="9">
        <v>432500</v>
      </c>
      <c r="L30" s="9">
        <v>425700</v>
      </c>
      <c r="M30" s="9">
        <v>382200</v>
      </c>
      <c r="N30" s="9">
        <v>524100</v>
      </c>
      <c r="O30" s="9">
        <v>691155</v>
      </c>
      <c r="P30" s="9">
        <v>1400300</v>
      </c>
      <c r="Q30" s="9">
        <v>726900</v>
      </c>
      <c r="R30" s="9">
        <v>1486100</v>
      </c>
      <c r="S30" s="9">
        <v>782700</v>
      </c>
      <c r="T30" s="9">
        <v>1086600</v>
      </c>
      <c r="U30" s="9">
        <v>1015700</v>
      </c>
      <c r="V30" s="9">
        <v>393000</v>
      </c>
      <c r="W30" s="9">
        <v>530000</v>
      </c>
      <c r="X30" s="9">
        <v>799900</v>
      </c>
      <c r="Y30" s="74">
        <v>591400</v>
      </c>
      <c r="Z30" s="74">
        <v>615300</v>
      </c>
      <c r="AA30" s="74">
        <v>789600</v>
      </c>
      <c r="AB30" s="74">
        <v>1217300</v>
      </c>
      <c r="AC30" s="74">
        <v>588330</v>
      </c>
      <c r="AD30" s="74">
        <v>857370</v>
      </c>
      <c r="AE30" s="74">
        <v>714300</v>
      </c>
      <c r="AF30" s="74">
        <v>519700</v>
      </c>
    </row>
    <row r="31" spans="1:32" ht="15" customHeight="1" x14ac:dyDescent="0.15">
      <c r="A31" s="3" t="s">
        <v>183</v>
      </c>
      <c r="B31" s="70"/>
      <c r="C31" s="70"/>
      <c r="D31" s="70"/>
      <c r="E31" s="15"/>
      <c r="F31" s="15"/>
      <c r="G31" s="15"/>
      <c r="H31" s="15"/>
      <c r="I31" s="15"/>
      <c r="J31" s="8"/>
      <c r="K31" s="9"/>
      <c r="L31" s="9"/>
      <c r="M31" s="9"/>
      <c r="N31" s="9">
        <v>18400</v>
      </c>
      <c r="O31" s="9">
        <v>18100</v>
      </c>
      <c r="P31" s="9">
        <v>28700</v>
      </c>
      <c r="Q31" s="9">
        <v>32500</v>
      </c>
      <c r="R31" s="9">
        <v>16800</v>
      </c>
      <c r="S31" s="9">
        <v>12100</v>
      </c>
      <c r="T31" s="9"/>
      <c r="U31" s="9"/>
      <c r="V31" s="9">
        <v>0</v>
      </c>
      <c r="W31" s="9">
        <v>0</v>
      </c>
      <c r="X31" s="9">
        <v>0</v>
      </c>
      <c r="Y31" s="74">
        <v>0</v>
      </c>
      <c r="Z31" s="74">
        <v>0</v>
      </c>
      <c r="AA31" s="74">
        <v>0</v>
      </c>
      <c r="AB31" s="74">
        <v>0</v>
      </c>
      <c r="AC31" s="74"/>
      <c r="AD31" s="74"/>
      <c r="AE31" s="74"/>
      <c r="AF31" s="74"/>
    </row>
    <row r="32" spans="1:32" ht="15" customHeight="1" x14ac:dyDescent="0.15">
      <c r="A32" s="3" t="s">
        <v>184</v>
      </c>
      <c r="B32" s="70"/>
      <c r="C32" s="70"/>
      <c r="D32" s="70"/>
      <c r="E32" s="15"/>
      <c r="F32" s="15"/>
      <c r="G32" s="15"/>
      <c r="H32" s="15"/>
      <c r="I32" s="15"/>
      <c r="J32" s="8"/>
      <c r="K32" s="9"/>
      <c r="L32" s="9"/>
      <c r="M32" s="9"/>
      <c r="N32" s="9">
        <v>118500</v>
      </c>
      <c r="O32" s="9">
        <v>238100</v>
      </c>
      <c r="P32" s="9">
        <v>457300</v>
      </c>
      <c r="Q32" s="9">
        <v>322400</v>
      </c>
      <c r="R32" s="9">
        <v>250700</v>
      </c>
      <c r="S32" s="9">
        <v>221500</v>
      </c>
      <c r="T32" s="9">
        <v>201000</v>
      </c>
      <c r="U32" s="9">
        <v>188200</v>
      </c>
      <c r="V32" s="9">
        <v>292000</v>
      </c>
      <c r="W32" s="9">
        <v>423000</v>
      </c>
      <c r="X32" s="9">
        <v>326000</v>
      </c>
      <c r="Y32" s="74">
        <v>328000</v>
      </c>
      <c r="Z32" s="74">
        <v>325000</v>
      </c>
      <c r="AA32" s="74">
        <v>300000</v>
      </c>
      <c r="AB32" s="74">
        <v>289000</v>
      </c>
      <c r="AC32" s="74">
        <v>232000</v>
      </c>
      <c r="AD32" s="74">
        <v>237000</v>
      </c>
      <c r="AE32" s="74">
        <v>224000</v>
      </c>
      <c r="AF32" s="74">
        <v>180000</v>
      </c>
    </row>
    <row r="33" spans="1:32" ht="15" customHeight="1" x14ac:dyDescent="0.15">
      <c r="A33" s="3" t="s">
        <v>0</v>
      </c>
      <c r="B33" s="10">
        <f t="shared" ref="B33:K33" si="0">SUM(B4:B30)-B16-B17</f>
        <v>5588542</v>
      </c>
      <c r="C33" s="10">
        <f t="shared" si="0"/>
        <v>6665355</v>
      </c>
      <c r="D33" s="10">
        <f t="shared" si="0"/>
        <v>7171665</v>
      </c>
      <c r="E33" s="8">
        <f t="shared" si="0"/>
        <v>7395598</v>
      </c>
      <c r="F33" s="8">
        <f t="shared" si="0"/>
        <v>8521199</v>
      </c>
      <c r="G33" s="8">
        <f t="shared" si="0"/>
        <v>7132893</v>
      </c>
      <c r="H33" s="8">
        <f t="shared" si="0"/>
        <v>7738592</v>
      </c>
      <c r="I33" s="8">
        <f t="shared" si="0"/>
        <v>7834215</v>
      </c>
      <c r="J33" s="8">
        <f t="shared" si="0"/>
        <v>7794292</v>
      </c>
      <c r="K33" s="8">
        <f t="shared" si="0"/>
        <v>7314089</v>
      </c>
      <c r="L33" s="8">
        <f t="shared" ref="L33:Q33" si="1">SUM(L4:L30)-L16-L17</f>
        <v>7931075</v>
      </c>
      <c r="M33" s="8">
        <f t="shared" si="1"/>
        <v>7221654</v>
      </c>
      <c r="N33" s="8">
        <f t="shared" si="1"/>
        <v>7171090</v>
      </c>
      <c r="O33" s="8">
        <f t="shared" si="1"/>
        <v>7566137</v>
      </c>
      <c r="P33" s="8">
        <f t="shared" si="1"/>
        <v>7913339</v>
      </c>
      <c r="Q33" s="8">
        <f t="shared" si="1"/>
        <v>6978770</v>
      </c>
      <c r="R33" s="8">
        <f t="shared" ref="R33:W33" si="2">SUM(R4:R30)-R16-R17</f>
        <v>7589463</v>
      </c>
      <c r="S33" s="8">
        <f t="shared" si="2"/>
        <v>6849004</v>
      </c>
      <c r="T33" s="8">
        <f t="shared" si="2"/>
        <v>7879272</v>
      </c>
      <c r="U33" s="8">
        <f t="shared" si="2"/>
        <v>7862125</v>
      </c>
      <c r="V33" s="8">
        <f t="shared" si="2"/>
        <v>7389870</v>
      </c>
      <c r="W33" s="8">
        <f t="shared" si="2"/>
        <v>7249865</v>
      </c>
      <c r="X33" s="8">
        <f>SUM(X4:X30)-X16-X17-X18</f>
        <v>8546590</v>
      </c>
      <c r="Y33" s="8">
        <f t="shared" ref="Y33:AB33" si="3">SUM(Y4:Y30)-Y16-Y17-Y18</f>
        <v>7754482</v>
      </c>
      <c r="Z33" s="8">
        <f t="shared" si="3"/>
        <v>7876124</v>
      </c>
      <c r="AA33" s="8">
        <f t="shared" si="3"/>
        <v>7697153</v>
      </c>
      <c r="AB33" s="8">
        <f t="shared" si="3"/>
        <v>8780870</v>
      </c>
      <c r="AC33" s="8">
        <f t="shared" ref="AC33" si="4">SUM(AC4:AC30)-AC16-AC17-AC18</f>
        <v>7675371</v>
      </c>
      <c r="AD33" s="8">
        <f t="shared" ref="AD33" si="5">SUM(AD4:AD30)-AD16-AD17-AD18</f>
        <v>7884282</v>
      </c>
      <c r="AE33" s="8">
        <f t="shared" ref="AE33:AF33" si="6">SUM(AE4:AE30)-AE16-AE17-AE18</f>
        <v>7497275</v>
      </c>
      <c r="AF33" s="8">
        <f t="shared" si="6"/>
        <v>7845045</v>
      </c>
    </row>
    <row r="34" spans="1:32" ht="15" customHeight="1" x14ac:dyDescent="0.15">
      <c r="A34" s="3" t="s">
        <v>1</v>
      </c>
      <c r="B34" s="15">
        <f t="shared" ref="B34:L34" si="7">+B4+B5+B6+B9+B10+B11+B12+B13+B14+B15+B19</f>
        <v>3655446</v>
      </c>
      <c r="C34" s="15">
        <f t="shared" si="7"/>
        <v>3941879</v>
      </c>
      <c r="D34" s="15">
        <f t="shared" si="7"/>
        <v>4349627</v>
      </c>
      <c r="E34" s="15">
        <f t="shared" si="7"/>
        <v>4530620</v>
      </c>
      <c r="F34" s="15">
        <f t="shared" si="7"/>
        <v>4472440</v>
      </c>
      <c r="G34" s="15">
        <f t="shared" si="7"/>
        <v>4512123</v>
      </c>
      <c r="H34" s="15">
        <f t="shared" si="7"/>
        <v>4635596</v>
      </c>
      <c r="I34" s="15">
        <f t="shared" si="7"/>
        <v>4705793</v>
      </c>
      <c r="J34" s="12">
        <f t="shared" si="7"/>
        <v>4865100</v>
      </c>
      <c r="K34" s="12">
        <f t="shared" si="7"/>
        <v>5008617</v>
      </c>
      <c r="L34" s="12">
        <f t="shared" si="7"/>
        <v>5150948</v>
      </c>
      <c r="M34" s="12">
        <f>+M4+M5+M6+M9+M10+M11+M12+M13+M14+M15+M19</f>
        <v>5139014</v>
      </c>
      <c r="N34" s="12">
        <f>+N4+N5+N6+N9+N10+N11+N12+N13+N14+N15+N19</f>
        <v>4910739</v>
      </c>
      <c r="O34" s="12">
        <f>+O4+O5+O6+O9+O10+O11+O12+O13+O14+O15+O19</f>
        <v>4629339</v>
      </c>
      <c r="P34" s="12">
        <f>+P4+P5+P6+P9+P10+P11+P12+P13+P14+P15+P19</f>
        <v>4389323</v>
      </c>
      <c r="Q34" s="12">
        <f t="shared" ref="Q34:V34" si="8">SUM(Q4:Q15)+Q19</f>
        <v>4248879</v>
      </c>
      <c r="R34" s="12">
        <f t="shared" si="8"/>
        <v>4388168</v>
      </c>
      <c r="S34" s="12">
        <f t="shared" si="8"/>
        <v>4304640</v>
      </c>
      <c r="T34" s="12">
        <f t="shared" si="8"/>
        <v>4386452</v>
      </c>
      <c r="U34" s="12">
        <f t="shared" si="8"/>
        <v>4408475</v>
      </c>
      <c r="V34" s="12">
        <f t="shared" si="8"/>
        <v>4448324</v>
      </c>
      <c r="W34" s="12">
        <f>SUM(W4:W15)+W19</f>
        <v>4454728</v>
      </c>
      <c r="X34" s="12">
        <f>SUM(X4:X15)+X19</f>
        <v>4495584</v>
      </c>
      <c r="Y34" s="77">
        <f t="shared" ref="Y34:AB34" si="9">SUM(Y4:Y15)+Y19</f>
        <v>4417290</v>
      </c>
      <c r="Z34" s="77">
        <f t="shared" si="9"/>
        <v>4526062</v>
      </c>
      <c r="AA34" s="77">
        <f t="shared" si="9"/>
        <v>4410836</v>
      </c>
      <c r="AB34" s="77">
        <f t="shared" si="9"/>
        <v>4582544</v>
      </c>
      <c r="AC34" s="77">
        <f t="shared" ref="AC34" si="10">SUM(AC4:AC15)+AC19</f>
        <v>4562192</v>
      </c>
      <c r="AD34" s="77">
        <f t="shared" ref="AD34" si="11">SUM(AD4:AD15)+AD19</f>
        <v>4450979</v>
      </c>
      <c r="AE34" s="77">
        <f t="shared" ref="AE34:AF34" si="12">SUM(AE4:AE15)+AE19</f>
        <v>4405613</v>
      </c>
      <c r="AF34" s="77">
        <f t="shared" si="12"/>
        <v>4617081</v>
      </c>
    </row>
    <row r="35" spans="1:32" ht="15" customHeight="1" x14ac:dyDescent="0.15">
      <c r="A35" s="3" t="s">
        <v>174</v>
      </c>
      <c r="B35" s="15">
        <f t="shared" ref="B35:I35" si="13">SUM(B20:B30)</f>
        <v>1933096</v>
      </c>
      <c r="C35" s="15">
        <f t="shared" si="13"/>
        <v>2723476</v>
      </c>
      <c r="D35" s="15">
        <f t="shared" si="13"/>
        <v>2822038</v>
      </c>
      <c r="E35" s="15">
        <f t="shared" si="13"/>
        <v>2864978</v>
      </c>
      <c r="F35" s="15">
        <f t="shared" si="13"/>
        <v>4048759</v>
      </c>
      <c r="G35" s="15">
        <f t="shared" si="13"/>
        <v>2620770</v>
      </c>
      <c r="H35" s="15">
        <f t="shared" si="13"/>
        <v>3102996</v>
      </c>
      <c r="I35" s="15">
        <f t="shared" si="13"/>
        <v>3128422</v>
      </c>
      <c r="J35" s="12">
        <f t="shared" ref="J35:O35" si="14">SUM(J20:J30)</f>
        <v>2929192</v>
      </c>
      <c r="K35" s="12">
        <f t="shared" si="14"/>
        <v>2305472</v>
      </c>
      <c r="L35" s="12">
        <f t="shared" si="14"/>
        <v>2780127</v>
      </c>
      <c r="M35" s="12">
        <f t="shared" si="14"/>
        <v>2082640</v>
      </c>
      <c r="N35" s="12">
        <f t="shared" si="14"/>
        <v>2260351</v>
      </c>
      <c r="O35" s="12">
        <f t="shared" si="14"/>
        <v>2936798</v>
      </c>
      <c r="P35" s="12">
        <f t="shared" ref="P35:U35" si="15">SUM(P20:P30)</f>
        <v>3524016</v>
      </c>
      <c r="Q35" s="12">
        <f t="shared" si="15"/>
        <v>2729891</v>
      </c>
      <c r="R35" s="12">
        <f t="shared" si="15"/>
        <v>3201295</v>
      </c>
      <c r="S35" s="12">
        <f t="shared" si="15"/>
        <v>2544364</v>
      </c>
      <c r="T35" s="12">
        <f t="shared" si="15"/>
        <v>3492820</v>
      </c>
      <c r="U35" s="12">
        <f t="shared" si="15"/>
        <v>3453650</v>
      </c>
      <c r="V35" s="12">
        <f>SUM(V20:V30)</f>
        <v>2941546</v>
      </c>
      <c r="W35" s="12">
        <f>SUM(W20:W30)</f>
        <v>2795137</v>
      </c>
      <c r="X35" s="12">
        <f>SUM(X20:X30)</f>
        <v>4051006</v>
      </c>
      <c r="Y35" s="77">
        <f t="shared" ref="Y35:AB35" si="16">SUM(Y20:Y30)</f>
        <v>3337192</v>
      </c>
      <c r="Z35" s="77">
        <f t="shared" si="16"/>
        <v>3350062</v>
      </c>
      <c r="AA35" s="77">
        <f t="shared" si="16"/>
        <v>3286317</v>
      </c>
      <c r="AB35" s="77">
        <f t="shared" si="16"/>
        <v>4198326</v>
      </c>
      <c r="AC35" s="77">
        <f t="shared" ref="AC35" si="17">SUM(AC20:AC30)</f>
        <v>3113179</v>
      </c>
      <c r="AD35" s="77">
        <f t="shared" ref="AD35" si="18">SUM(AD20:AD30)</f>
        <v>3433303</v>
      </c>
      <c r="AE35" s="77">
        <f t="shared" ref="AE35:AF35" si="19">SUM(AE20:AE30)</f>
        <v>3091662</v>
      </c>
      <c r="AF35" s="77">
        <f t="shared" si="19"/>
        <v>3227964</v>
      </c>
    </row>
    <row r="36" spans="1:32" ht="15" customHeight="1" x14ac:dyDescent="0.15">
      <c r="A36" s="3" t="s">
        <v>12</v>
      </c>
      <c r="B36" s="15">
        <f t="shared" ref="B36:L36" si="20">+B4+B20+B21+B22+B25+B26+B27+B28+B29</f>
        <v>2291317</v>
      </c>
      <c r="C36" s="15">
        <f t="shared" si="20"/>
        <v>2607885</v>
      </c>
      <c r="D36" s="15">
        <f t="shared" si="20"/>
        <v>2694875</v>
      </c>
      <c r="E36" s="15">
        <f t="shared" si="20"/>
        <v>3096300</v>
      </c>
      <c r="F36" s="15">
        <f t="shared" si="20"/>
        <v>4078445</v>
      </c>
      <c r="G36" s="15">
        <f t="shared" si="20"/>
        <v>2729449</v>
      </c>
      <c r="H36" s="15">
        <f t="shared" si="20"/>
        <v>2905399</v>
      </c>
      <c r="I36" s="15">
        <f t="shared" si="20"/>
        <v>2988468</v>
      </c>
      <c r="J36" s="12">
        <f t="shared" si="20"/>
        <v>2925943</v>
      </c>
      <c r="K36" s="12">
        <f t="shared" si="20"/>
        <v>2868473</v>
      </c>
      <c r="L36" s="12">
        <f t="shared" si="20"/>
        <v>2998083</v>
      </c>
      <c r="M36" s="12">
        <f t="shared" ref="M36:R36" si="21">+M4+M20+M21+M22+M25+M26+M27+M28+M29</f>
        <v>2748698</v>
      </c>
      <c r="N36" s="12">
        <f t="shared" si="21"/>
        <v>2881239</v>
      </c>
      <c r="O36" s="12">
        <f t="shared" si="21"/>
        <v>2967770</v>
      </c>
      <c r="P36" s="12">
        <f t="shared" si="21"/>
        <v>3014799</v>
      </c>
      <c r="Q36" s="12">
        <f t="shared" si="21"/>
        <v>2887665</v>
      </c>
      <c r="R36" s="12">
        <f t="shared" si="21"/>
        <v>2774910</v>
      </c>
      <c r="S36" s="12">
        <f t="shared" ref="S36:X36" si="22">+S4+S20+S21+S22+S25+S26+S27+S28+S29</f>
        <v>2702533</v>
      </c>
      <c r="T36" s="12">
        <f t="shared" si="22"/>
        <v>3080409</v>
      </c>
      <c r="U36" s="12">
        <f t="shared" si="22"/>
        <v>2996012</v>
      </c>
      <c r="V36" s="12">
        <f t="shared" si="22"/>
        <v>2904485</v>
      </c>
      <c r="W36" s="12">
        <f t="shared" si="22"/>
        <v>2638854</v>
      </c>
      <c r="X36" s="12">
        <f t="shared" si="22"/>
        <v>3219758</v>
      </c>
      <c r="Y36" s="77">
        <f t="shared" ref="Y36:AB36" si="23">+Y4+Y20+Y21+Y22+Y25+Y26+Y27+Y28+Y29</f>
        <v>2999887</v>
      </c>
      <c r="Z36" s="77">
        <f t="shared" si="23"/>
        <v>3095953</v>
      </c>
      <c r="AA36" s="77">
        <f t="shared" si="23"/>
        <v>2677109</v>
      </c>
      <c r="AB36" s="77">
        <f t="shared" si="23"/>
        <v>2878488</v>
      </c>
      <c r="AC36" s="77">
        <f t="shared" ref="AC36" si="24">+AC4+AC20+AC21+AC22+AC25+AC26+AC27+AC28+AC29</f>
        <v>2814192</v>
      </c>
      <c r="AD36" s="77">
        <f t="shared" ref="AD36" si="25">+AD4+AD20+AD21+AD22+AD25+AD26+AD27+AD28+AD29</f>
        <v>2945562</v>
      </c>
      <c r="AE36" s="77">
        <f t="shared" ref="AE36:AF36" si="26">+AE4+AE20+AE21+AE22+AE25+AE26+AE27+AE28+AE29</f>
        <v>2814937</v>
      </c>
      <c r="AF36" s="77">
        <f t="shared" si="26"/>
        <v>3070376</v>
      </c>
    </row>
    <row r="37" spans="1:32" ht="15" customHeight="1" x14ac:dyDescent="0.15">
      <c r="A37" s="3" t="s">
        <v>11</v>
      </c>
      <c r="B37" s="12">
        <f t="shared" ref="B37:K37" si="27">SUM(B5:B19)-B16-B17+B23+B24+B30</f>
        <v>3297225</v>
      </c>
      <c r="C37" s="12">
        <f t="shared" si="27"/>
        <v>4057470</v>
      </c>
      <c r="D37" s="12">
        <f t="shared" si="27"/>
        <v>4476790</v>
      </c>
      <c r="E37" s="12">
        <f t="shared" si="27"/>
        <v>4299298</v>
      </c>
      <c r="F37" s="12">
        <f t="shared" si="27"/>
        <v>4442754</v>
      </c>
      <c r="G37" s="12">
        <f t="shared" si="27"/>
        <v>4403444</v>
      </c>
      <c r="H37" s="12">
        <f t="shared" si="27"/>
        <v>4833193</v>
      </c>
      <c r="I37" s="12">
        <f t="shared" si="27"/>
        <v>4845747</v>
      </c>
      <c r="J37" s="12">
        <f t="shared" si="27"/>
        <v>4868349</v>
      </c>
      <c r="K37" s="12">
        <f t="shared" si="27"/>
        <v>4445616</v>
      </c>
      <c r="L37" s="12">
        <f t="shared" ref="L37:Q37" si="28">SUM(L5:L19)-L16-L17+L23+L24+L30</f>
        <v>4932992</v>
      </c>
      <c r="M37" s="12">
        <f t="shared" si="28"/>
        <v>4472956</v>
      </c>
      <c r="N37" s="12">
        <f t="shared" si="28"/>
        <v>4289851</v>
      </c>
      <c r="O37" s="12">
        <f t="shared" si="28"/>
        <v>4598367</v>
      </c>
      <c r="P37" s="12">
        <f t="shared" si="28"/>
        <v>4898540</v>
      </c>
      <c r="Q37" s="12">
        <f t="shared" si="28"/>
        <v>4091105</v>
      </c>
      <c r="R37" s="12">
        <f t="shared" ref="R37:X37" si="29">SUM(R5:R19)-R16-R17+R23+R24+R30</f>
        <v>4814553</v>
      </c>
      <c r="S37" s="12">
        <f t="shared" si="29"/>
        <v>4146471</v>
      </c>
      <c r="T37" s="12">
        <f t="shared" si="29"/>
        <v>4798863</v>
      </c>
      <c r="U37" s="12">
        <f t="shared" si="29"/>
        <v>4866113</v>
      </c>
      <c r="V37" s="12">
        <f t="shared" si="29"/>
        <v>4485385</v>
      </c>
      <c r="W37" s="12">
        <f t="shared" si="29"/>
        <v>4611011</v>
      </c>
      <c r="X37" s="12">
        <f t="shared" si="29"/>
        <v>5387295</v>
      </c>
      <c r="Y37" s="77">
        <f t="shared" ref="Y37:AB37" si="30">SUM(Y5:Y19)-Y16-Y17+Y23+Y24+Y30</f>
        <v>4821822</v>
      </c>
      <c r="Z37" s="77">
        <f t="shared" si="30"/>
        <v>4949186</v>
      </c>
      <c r="AA37" s="77">
        <f t="shared" si="30"/>
        <v>5042708</v>
      </c>
      <c r="AB37" s="77">
        <f t="shared" si="30"/>
        <v>5925912</v>
      </c>
      <c r="AC37" s="77">
        <f t="shared" ref="AC37" si="31">SUM(AC5:AC19)-AC16-AC17+AC23+AC24+AC30</f>
        <v>4927210</v>
      </c>
      <c r="AD37" s="77">
        <f t="shared" ref="AD37" si="32">SUM(AD5:AD19)-AD16-AD17+AD23+AD24+AD30</f>
        <v>4938885</v>
      </c>
      <c r="AE37" s="77">
        <f t="shared" ref="AE37:AF37" si="33">SUM(AE5:AE19)-AE16-AE17+AE23+AE24+AE30</f>
        <v>4682522</v>
      </c>
      <c r="AF37" s="77">
        <f t="shared" si="33"/>
        <v>4775165</v>
      </c>
    </row>
    <row r="38" spans="1:32" ht="15" customHeight="1" x14ac:dyDescent="0.2">
      <c r="A38" s="28" t="s">
        <v>96</v>
      </c>
      <c r="K38" s="29" t="s">
        <v>173</v>
      </c>
      <c r="L38" s="66"/>
      <c r="M38" s="29"/>
      <c r="P38" s="29"/>
      <c r="Q38" s="29"/>
      <c r="R38" s="29"/>
      <c r="S38" s="29"/>
      <c r="T38" s="29"/>
      <c r="U38" s="29" t="s">
        <v>173</v>
      </c>
      <c r="V38" s="66"/>
      <c r="W38" s="29"/>
      <c r="X38" s="29"/>
      <c r="Y38" s="29"/>
      <c r="Z38" s="29"/>
      <c r="AA38" s="29"/>
      <c r="AB38" s="29"/>
      <c r="AC38" s="29"/>
      <c r="AE38" s="29" t="s">
        <v>173</v>
      </c>
      <c r="AF38" s="66"/>
    </row>
    <row r="39" spans="1:32" ht="15" customHeight="1" x14ac:dyDescent="0.15">
      <c r="K39" s="18"/>
      <c r="L39" s="18" t="s">
        <v>225</v>
      </c>
      <c r="N39" s="66"/>
      <c r="O39" s="66"/>
      <c r="U39" s="18"/>
      <c r="V39" s="18" t="s">
        <v>225</v>
      </c>
      <c r="AE39" s="18"/>
      <c r="AF39" s="18" t="s">
        <v>225</v>
      </c>
    </row>
    <row r="40" spans="1:32" ht="15" customHeight="1" x14ac:dyDescent="0.15">
      <c r="A40" s="2"/>
      <c r="B40" s="2" t="s">
        <v>10</v>
      </c>
      <c r="C40" s="2" t="s">
        <v>9</v>
      </c>
      <c r="D40" s="2" t="s">
        <v>8</v>
      </c>
      <c r="E40" s="2" t="s">
        <v>7</v>
      </c>
      <c r="F40" s="2" t="s">
        <v>6</v>
      </c>
      <c r="G40" s="2" t="s">
        <v>5</v>
      </c>
      <c r="H40" s="2" t="s">
        <v>4</v>
      </c>
      <c r="I40" s="2" t="s">
        <v>3</v>
      </c>
      <c r="J40" s="5" t="s">
        <v>166</v>
      </c>
      <c r="K40" s="5" t="s">
        <v>167</v>
      </c>
      <c r="L40" s="2" t="s">
        <v>169</v>
      </c>
      <c r="M40" s="2" t="s">
        <v>176</v>
      </c>
      <c r="N40" s="2" t="s">
        <v>180</v>
      </c>
      <c r="O40" s="2" t="s">
        <v>181</v>
      </c>
      <c r="P40" s="71" t="s">
        <v>182</v>
      </c>
      <c r="Q40" s="71" t="s">
        <v>185</v>
      </c>
      <c r="R40" s="71" t="s">
        <v>192</v>
      </c>
      <c r="S40" s="71" t="s">
        <v>193</v>
      </c>
      <c r="T40" s="71" t="s">
        <v>200</v>
      </c>
      <c r="U40" s="71" t="s">
        <v>201</v>
      </c>
      <c r="V40" s="71" t="s">
        <v>202</v>
      </c>
      <c r="W40" s="71" t="s">
        <v>203</v>
      </c>
      <c r="X40" s="71" t="s">
        <v>204</v>
      </c>
      <c r="Y40" s="48" t="s">
        <v>206</v>
      </c>
      <c r="Z40" s="48" t="s">
        <v>210</v>
      </c>
      <c r="AA40" s="48" t="s">
        <v>208</v>
      </c>
      <c r="AB40" s="48" t="s">
        <v>217</v>
      </c>
      <c r="AC40" s="48" t="s">
        <v>218</v>
      </c>
      <c r="AD40" s="48" t="s">
        <v>220</v>
      </c>
      <c r="AE40" s="48" t="str">
        <f>AE3</f>
        <v>１８(H30)</v>
      </c>
      <c r="AF40" s="48" t="str">
        <f>AF3</f>
        <v>１９(R１)</v>
      </c>
    </row>
    <row r="41" spans="1:32" ht="15" customHeight="1" x14ac:dyDescent="0.15">
      <c r="A41" s="3" t="s">
        <v>115</v>
      </c>
      <c r="B41" s="26">
        <f>+B4/$B$33*100</f>
        <v>24.325450180029069</v>
      </c>
      <c r="C41" s="26">
        <f t="shared" ref="C41:D43" si="34">+C4/C$33*100</f>
        <v>21.278791602247743</v>
      </c>
      <c r="D41" s="26">
        <f t="shared" si="34"/>
        <v>22.62308682851193</v>
      </c>
      <c r="E41" s="26">
        <f t="shared" ref="E41:L41" si="35">+E4/E$33*100</f>
        <v>25.545993711394267</v>
      </c>
      <c r="F41" s="26">
        <f t="shared" si="35"/>
        <v>20.245519439224459</v>
      </c>
      <c r="G41" s="26">
        <f t="shared" si="35"/>
        <v>23.513334631544311</v>
      </c>
      <c r="H41" s="26">
        <f t="shared" si="35"/>
        <v>21.504777613291928</v>
      </c>
      <c r="I41" s="26">
        <f t="shared" si="35"/>
        <v>21.617494541571812</v>
      </c>
      <c r="J41" s="26">
        <f t="shared" si="35"/>
        <v>22.532527649721104</v>
      </c>
      <c r="K41" s="26">
        <f t="shared" si="35"/>
        <v>27.177232872063765</v>
      </c>
      <c r="L41" s="26">
        <f t="shared" si="35"/>
        <v>25.621785193053903</v>
      </c>
      <c r="M41" s="26">
        <f t="shared" ref="M41:X41" si="36">+M4/M$33*100</f>
        <v>26.998856494647899</v>
      </c>
      <c r="N41" s="26">
        <f t="shared" si="36"/>
        <v>26.47300480122269</v>
      </c>
      <c r="O41" s="26">
        <f t="shared" si="36"/>
        <v>25.281051611938825</v>
      </c>
      <c r="P41" s="26">
        <f t="shared" si="36"/>
        <v>22.144204867250096</v>
      </c>
      <c r="Q41" s="26">
        <f t="shared" si="36"/>
        <v>24.418185439554534</v>
      </c>
      <c r="R41" s="26">
        <f t="shared" si="36"/>
        <v>23.762893369399126</v>
      </c>
      <c r="S41" s="26">
        <f t="shared" si="36"/>
        <v>25.505124540736141</v>
      </c>
      <c r="T41" s="26">
        <f t="shared" si="36"/>
        <v>24.22978924956519</v>
      </c>
      <c r="U41" s="26">
        <f t="shared" si="36"/>
        <v>23.424099718587531</v>
      </c>
      <c r="V41" s="26">
        <f t="shared" si="36"/>
        <v>24.342309133990177</v>
      </c>
      <c r="W41" s="26">
        <f t="shared" si="36"/>
        <v>22.814673100809461</v>
      </c>
      <c r="X41" s="26">
        <f t="shared" si="36"/>
        <v>19.025927299659866</v>
      </c>
      <c r="Y41" s="26">
        <f t="shared" ref="Y41:AB41" si="37">+Y4/Y$33*100</f>
        <v>20.213071614583669</v>
      </c>
      <c r="Z41" s="26">
        <f t="shared" si="37"/>
        <v>19.960186000118838</v>
      </c>
      <c r="AA41" s="26">
        <f t="shared" si="37"/>
        <v>21.04140323051913</v>
      </c>
      <c r="AB41" s="26">
        <f t="shared" si="37"/>
        <v>17.813667666187975</v>
      </c>
      <c r="AC41" s="26">
        <f t="shared" ref="AC41" si="38">+AC4/AC$33*100</f>
        <v>20.438438741267358</v>
      </c>
      <c r="AD41" s="26">
        <f t="shared" ref="AD41" si="39">+AD4/AD$33*100</f>
        <v>19.689934987104724</v>
      </c>
      <c r="AE41" s="26">
        <f t="shared" ref="AE41:AF41" si="40">+AE4/AE$33*100</f>
        <v>20.57004711711922</v>
      </c>
      <c r="AF41" s="26">
        <f t="shared" si="40"/>
        <v>19.899592672827243</v>
      </c>
    </row>
    <row r="42" spans="1:32" ht="15" customHeight="1" x14ac:dyDescent="0.15">
      <c r="A42" s="3" t="s">
        <v>116</v>
      </c>
      <c r="B42" s="26">
        <f>+B5/$B$33*100</f>
        <v>2.0392438671839632</v>
      </c>
      <c r="C42" s="26">
        <f t="shared" si="34"/>
        <v>1.9756487088834727</v>
      </c>
      <c r="D42" s="26">
        <f t="shared" si="34"/>
        <v>1.9576904386917127</v>
      </c>
      <c r="E42" s="26">
        <f t="shared" ref="E42:L42" si="41">+E5/E$33*100</f>
        <v>2.150968724909061</v>
      </c>
      <c r="F42" s="26">
        <f t="shared" si="41"/>
        <v>2.0193637069149539</v>
      </c>
      <c r="G42" s="26">
        <f t="shared" si="41"/>
        <v>2.4597733346063091</v>
      </c>
      <c r="H42" s="26">
        <f t="shared" si="41"/>
        <v>2.3291575521748662</v>
      </c>
      <c r="I42" s="26">
        <f t="shared" si="41"/>
        <v>2.3509566689196046</v>
      </c>
      <c r="J42" s="26">
        <f t="shared" si="41"/>
        <v>1.6807812691646655</v>
      </c>
      <c r="K42" s="26">
        <f t="shared" si="41"/>
        <v>1.4211475960984341</v>
      </c>
      <c r="L42" s="26">
        <f t="shared" si="41"/>
        <v>1.3379144693499936</v>
      </c>
      <c r="M42" s="26">
        <f t="shared" ref="M42:X42" si="42">+M5/M$33*100</f>
        <v>1.5069124053852483</v>
      </c>
      <c r="N42" s="26">
        <f t="shared" si="42"/>
        <v>1.530492575047866</v>
      </c>
      <c r="O42" s="26">
        <f t="shared" si="42"/>
        <v>1.4754424880226198</v>
      </c>
      <c r="P42" s="26">
        <f t="shared" si="42"/>
        <v>1.4989247901549523</v>
      </c>
      <c r="Q42" s="26">
        <f t="shared" si="42"/>
        <v>2.2332731985722409</v>
      </c>
      <c r="R42" s="26">
        <f t="shared" si="42"/>
        <v>2.4619528417227938</v>
      </c>
      <c r="S42" s="26">
        <f t="shared" si="42"/>
        <v>3.6627807488504893</v>
      </c>
      <c r="T42" s="26">
        <f t="shared" si="42"/>
        <v>1.6032826382945022</v>
      </c>
      <c r="U42" s="26">
        <f t="shared" si="42"/>
        <v>1.5498481644593542</v>
      </c>
      <c r="V42" s="26">
        <f t="shared" si="42"/>
        <v>1.5587418993838862</v>
      </c>
      <c r="W42" s="26">
        <f t="shared" si="42"/>
        <v>1.5454218802694948</v>
      </c>
      <c r="X42" s="26">
        <f t="shared" si="42"/>
        <v>1.2769771335702309</v>
      </c>
      <c r="Y42" s="26">
        <f t="shared" ref="Y42:AB42" si="43">+Y5/Y$33*100</f>
        <v>1.3175348140597916</v>
      </c>
      <c r="Z42" s="26">
        <f t="shared" si="43"/>
        <v>1.1682649993829453</v>
      </c>
      <c r="AA42" s="26">
        <f t="shared" si="43"/>
        <v>1.1398500198709833</v>
      </c>
      <c r="AB42" s="26">
        <f t="shared" si="43"/>
        <v>1.0459783597752843</v>
      </c>
      <c r="AC42" s="26">
        <f t="shared" ref="AC42" si="44">+AC5/AC$33*100</f>
        <v>1.0287580886969503</v>
      </c>
      <c r="AD42" s="26">
        <f t="shared" ref="AD42" si="45">+AD5/AD$33*100</f>
        <v>0.99751632425121273</v>
      </c>
      <c r="AE42" s="26">
        <f t="shared" ref="AE42:AF42" si="46">+AE5/AE$33*100</f>
        <v>1.0572641393039472</v>
      </c>
      <c r="AF42" s="26">
        <f t="shared" si="46"/>
        <v>1.0779670479901644</v>
      </c>
    </row>
    <row r="43" spans="1:32" ht="15" customHeight="1" x14ac:dyDescent="0.15">
      <c r="A43" s="3" t="s">
        <v>186</v>
      </c>
      <c r="B43" s="26">
        <f>+B6/$B$33*100</f>
        <v>0.51360444280458128</v>
      </c>
      <c r="C43" s="26">
        <f t="shared" si="34"/>
        <v>0.93262849465632369</v>
      </c>
      <c r="D43" s="26">
        <f t="shared" si="34"/>
        <v>0.96009782944406918</v>
      </c>
      <c r="E43" s="26">
        <f t="shared" ref="E43:L43" si="47">+E6/E$33*100</f>
        <v>0.66102835767979817</v>
      </c>
      <c r="F43" s="26">
        <f t="shared" si="47"/>
        <v>0.6262616328993138</v>
      </c>
      <c r="G43" s="26">
        <f t="shared" si="47"/>
        <v>0.98864514019767291</v>
      </c>
      <c r="H43" s="26">
        <f t="shared" si="47"/>
        <v>0.63954786607176084</v>
      </c>
      <c r="I43" s="26">
        <f t="shared" si="47"/>
        <v>0.33174989453314724</v>
      </c>
      <c r="J43" s="26">
        <f t="shared" si="47"/>
        <v>0.24814312833032173</v>
      </c>
      <c r="K43" s="26">
        <f t="shared" si="47"/>
        <v>0.20982790884825162</v>
      </c>
      <c r="L43" s="26">
        <f t="shared" si="47"/>
        <v>0.18083298922277244</v>
      </c>
      <c r="M43" s="26">
        <f t="shared" ref="M43:X43" si="48">+M6/M$33*100</f>
        <v>0.84513880061271285</v>
      </c>
      <c r="N43" s="26">
        <f t="shared" si="48"/>
        <v>0.86288137507687124</v>
      </c>
      <c r="O43" s="26">
        <f t="shared" si="48"/>
        <v>0.25899610329551259</v>
      </c>
      <c r="P43" s="26">
        <f t="shared" si="48"/>
        <v>0.16784318225214415</v>
      </c>
      <c r="Q43" s="26">
        <f t="shared" si="48"/>
        <v>0.18262530503226215</v>
      </c>
      <c r="R43" s="26">
        <f t="shared" si="48"/>
        <v>9.6172812226635804E-2</v>
      </c>
      <c r="S43" s="26">
        <f t="shared" si="48"/>
        <v>7.2331685015806682E-2</v>
      </c>
      <c r="T43" s="26">
        <f t="shared" si="48"/>
        <v>8.3611785454290696E-2</v>
      </c>
      <c r="U43" s="26">
        <f t="shared" si="48"/>
        <v>8.4277469513649297E-2</v>
      </c>
      <c r="V43" s="26">
        <f t="shared" si="48"/>
        <v>7.2396402101796098E-2</v>
      </c>
      <c r="W43" s="26">
        <f t="shared" si="48"/>
        <v>6.3187383489209797E-2</v>
      </c>
      <c r="X43" s="26">
        <f t="shared" si="48"/>
        <v>4.1303022609017165E-2</v>
      </c>
      <c r="Y43" s="26">
        <f t="shared" ref="Y43:AB43" si="49">+Y6/Y$33*100</f>
        <v>3.9074176714834076E-2</v>
      </c>
      <c r="Z43" s="26">
        <f t="shared" si="49"/>
        <v>3.4382394182722362E-2</v>
      </c>
      <c r="AA43" s="26">
        <f t="shared" si="49"/>
        <v>3.0154006292976116E-2</v>
      </c>
      <c r="AB43" s="26">
        <f t="shared" si="49"/>
        <v>2.115963452368615E-2</v>
      </c>
      <c r="AC43" s="26">
        <f t="shared" ref="AC43" si="50">+AC6/AC$33*100</f>
        <v>1.3667091792696404E-2</v>
      </c>
      <c r="AD43" s="26">
        <f t="shared" ref="AD43" si="51">+AD6/AD$33*100</f>
        <v>2.459323499590705E-2</v>
      </c>
      <c r="AE43" s="26">
        <f t="shared" ref="AE43:AF43" si="52">+AE6/AE$33*100</f>
        <v>2.7756751619755177E-2</v>
      </c>
      <c r="AF43" s="26">
        <f t="shared" si="52"/>
        <v>1.0554432766160041E-2</v>
      </c>
    </row>
    <row r="44" spans="1:32" ht="15" customHeight="1" x14ac:dyDescent="0.15">
      <c r="A44" s="3" t="s">
        <v>187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ref="Q44:X54" si="53">+Q7/Q$33*100</f>
        <v>2.8715661928964561E-2</v>
      </c>
      <c r="R44" s="26">
        <f t="shared" si="53"/>
        <v>4.5286471519790004E-2</v>
      </c>
      <c r="S44" s="26">
        <f t="shared" si="53"/>
        <v>7.7777732353492557E-2</v>
      </c>
      <c r="T44" s="26">
        <f t="shared" si="53"/>
        <v>7.4334278598327364E-2</v>
      </c>
      <c r="U44" s="26">
        <f t="shared" si="53"/>
        <v>2.6786651191630758E-2</v>
      </c>
      <c r="V44" s="26">
        <f t="shared" si="53"/>
        <v>2.2206073990476152E-2</v>
      </c>
      <c r="W44" s="26">
        <f t="shared" si="53"/>
        <v>2.8676396043236664E-2</v>
      </c>
      <c r="X44" s="26">
        <f t="shared" si="53"/>
        <v>2.7449544204179679E-2</v>
      </c>
      <c r="Y44" s="26">
        <f t="shared" ref="Y44:AB44" si="54">+Y7/Y$33*100</f>
        <v>3.4276951058755438E-2</v>
      </c>
      <c r="Z44" s="26">
        <f t="shared" si="54"/>
        <v>6.5476368833197657E-2</v>
      </c>
      <c r="AA44" s="26">
        <f t="shared" si="54"/>
        <v>0.12483836556191621</v>
      </c>
      <c r="AB44" s="26">
        <f t="shared" si="54"/>
        <v>8.165477908225495E-2</v>
      </c>
      <c r="AC44" s="26">
        <f t="shared" ref="AC44" si="55">+AC7/AC$33*100</f>
        <v>5.2466519207996588E-2</v>
      </c>
      <c r="AD44" s="26">
        <f t="shared" ref="AD44" si="56">+AD7/AD$33*100</f>
        <v>7.483243242694769E-2</v>
      </c>
      <c r="AE44" s="26">
        <f t="shared" ref="AE44:AF44" si="57">+AE7/AE$33*100</f>
        <v>5.8914739021844603E-2</v>
      </c>
      <c r="AF44" s="26">
        <f t="shared" si="57"/>
        <v>6.5977951687976294E-2</v>
      </c>
    </row>
    <row r="45" spans="1:32" ht="15" customHeight="1" x14ac:dyDescent="0.15">
      <c r="A45" s="3" t="s">
        <v>188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f t="shared" si="53"/>
        <v>3.304307205997619E-2</v>
      </c>
      <c r="R45" s="26">
        <f t="shared" si="53"/>
        <v>6.6645031407360444E-2</v>
      </c>
      <c r="S45" s="26">
        <f t="shared" si="53"/>
        <v>5.6811180136557088E-2</v>
      </c>
      <c r="T45" s="26">
        <f t="shared" si="53"/>
        <v>4.2668916620723335E-2</v>
      </c>
      <c r="U45" s="26">
        <f t="shared" si="53"/>
        <v>1.5606467717061229E-2</v>
      </c>
      <c r="V45" s="26">
        <f t="shared" si="53"/>
        <v>1.3044884416099335E-2</v>
      </c>
      <c r="W45" s="26">
        <f t="shared" si="53"/>
        <v>1.1103655033576488E-2</v>
      </c>
      <c r="X45" s="26">
        <f t="shared" si="53"/>
        <v>7.0554455051663875E-3</v>
      </c>
      <c r="Y45" s="26">
        <f t="shared" ref="Y45:AB45" si="58">+Y8/Y$33*100</f>
        <v>9.8910539736890239E-3</v>
      </c>
      <c r="Z45" s="26">
        <f t="shared" si="58"/>
        <v>0.10460729160688684</v>
      </c>
      <c r="AA45" s="26">
        <f t="shared" si="58"/>
        <v>6.7869249838219403E-2</v>
      </c>
      <c r="AB45" s="26">
        <f t="shared" si="58"/>
        <v>6.9833626964070764E-2</v>
      </c>
      <c r="AC45" s="26">
        <f t="shared" ref="AC45" si="59">+AC8/AC$33*100</f>
        <v>3.0187465856699302E-2</v>
      </c>
      <c r="AD45" s="26">
        <f t="shared" ref="AD45" si="60">+AD8/AD$33*100</f>
        <v>7.9170176815086007E-2</v>
      </c>
      <c r="AE45" s="26">
        <f t="shared" ref="AE45:AF45" si="61">+AE8/AE$33*100</f>
        <v>5.2832529152258653E-2</v>
      </c>
      <c r="AF45" s="26">
        <f t="shared" si="61"/>
        <v>4.5455443531553993E-2</v>
      </c>
    </row>
    <row r="46" spans="1:32" ht="15" customHeight="1" x14ac:dyDescent="0.15">
      <c r="A46" s="3" t="s">
        <v>117</v>
      </c>
      <c r="B46" s="26">
        <f t="shared" ref="B46:B54" si="62">+B9/$B$33*100</f>
        <v>0</v>
      </c>
      <c r="C46" s="26">
        <f t="shared" ref="C46:D54" si="63">+C9/C$33*100</f>
        <v>0</v>
      </c>
      <c r="D46" s="26">
        <f t="shared" si="63"/>
        <v>0</v>
      </c>
      <c r="E46" s="26">
        <f t="shared" ref="E46:L46" si="64">+E9/E$33*100</f>
        <v>0</v>
      </c>
      <c r="F46" s="26">
        <f t="shared" si="64"/>
        <v>0</v>
      </c>
      <c r="G46" s="26">
        <f t="shared" si="64"/>
        <v>0</v>
      </c>
      <c r="H46" s="26">
        <f t="shared" si="64"/>
        <v>0</v>
      </c>
      <c r="I46" s="26">
        <f t="shared" si="64"/>
        <v>0</v>
      </c>
      <c r="J46" s="26">
        <f t="shared" si="64"/>
        <v>0.48761324312714993</v>
      </c>
      <c r="K46" s="26">
        <f t="shared" si="64"/>
        <v>2.2599533585112241</v>
      </c>
      <c r="L46" s="26">
        <f t="shared" si="64"/>
        <v>1.9773612026112477</v>
      </c>
      <c r="M46" s="26">
        <f t="shared" ref="M46:P54" si="65">+M9/M$33*100</f>
        <v>2.2395146596610691</v>
      </c>
      <c r="N46" s="26">
        <f t="shared" si="65"/>
        <v>2.1557252802572551</v>
      </c>
      <c r="O46" s="26">
        <f t="shared" si="65"/>
        <v>1.7549774739738389</v>
      </c>
      <c r="P46" s="26">
        <f t="shared" si="65"/>
        <v>1.8777408626118506</v>
      </c>
      <c r="Q46" s="26">
        <f t="shared" si="53"/>
        <v>2.3497550427940741</v>
      </c>
      <c r="R46" s="26">
        <f t="shared" si="53"/>
        <v>1.9956089119875806</v>
      </c>
      <c r="S46" s="26">
        <f t="shared" si="53"/>
        <v>2.2595840212679099</v>
      </c>
      <c r="T46" s="26">
        <f t="shared" si="53"/>
        <v>1.8531534385410227</v>
      </c>
      <c r="U46" s="26">
        <f t="shared" si="53"/>
        <v>1.6382975340636277</v>
      </c>
      <c r="V46" s="26">
        <f t="shared" si="53"/>
        <v>1.8468254515979308</v>
      </c>
      <c r="W46" s="26">
        <f t="shared" si="53"/>
        <v>1.8792487860118774</v>
      </c>
      <c r="X46" s="26">
        <f t="shared" si="53"/>
        <v>1.4731255389576428</v>
      </c>
      <c r="Y46" s="26">
        <f t="shared" ref="Y46:AB46" si="66">+Y9/Y$33*100</f>
        <v>1.5502002583796055</v>
      </c>
      <c r="Z46" s="26">
        <f t="shared" si="66"/>
        <v>1.5132570284571445</v>
      </c>
      <c r="AA46" s="26">
        <f t="shared" si="66"/>
        <v>1.9503834729542209</v>
      </c>
      <c r="AB46" s="26">
        <f t="shared" si="66"/>
        <v>2.9663575477145203</v>
      </c>
      <c r="AC46" s="26">
        <f t="shared" ref="AC46" si="67">+AC9/AC$33*100</f>
        <v>2.9279105856902552</v>
      </c>
      <c r="AD46" s="26">
        <f t="shared" ref="AD46" si="68">+AD9/AD$33*100</f>
        <v>2.8658665430790022</v>
      </c>
      <c r="AE46" s="26">
        <f t="shared" ref="AE46:AF46" si="69">+AE9/AE$33*100</f>
        <v>3.1155586529772483</v>
      </c>
      <c r="AF46" s="26">
        <f t="shared" si="69"/>
        <v>2.8162617295375618</v>
      </c>
    </row>
    <row r="47" spans="1:32" ht="15" customHeight="1" x14ac:dyDescent="0.15">
      <c r="A47" s="3" t="s">
        <v>118</v>
      </c>
      <c r="B47" s="26">
        <f t="shared" si="62"/>
        <v>1.6757501330400666</v>
      </c>
      <c r="C47" s="26">
        <f t="shared" si="63"/>
        <v>1.6130723719891888</v>
      </c>
      <c r="D47" s="26">
        <f t="shared" si="63"/>
        <v>1.7376299645898128</v>
      </c>
      <c r="E47" s="26">
        <f t="shared" ref="E47:L47" si="70">+E10/E$33*100</f>
        <v>1.877765665467485</v>
      </c>
      <c r="F47" s="26">
        <f t="shared" si="70"/>
        <v>1.502042142191492</v>
      </c>
      <c r="G47" s="26">
        <f t="shared" si="70"/>
        <v>1.8015130747089576</v>
      </c>
      <c r="H47" s="26">
        <f t="shared" si="70"/>
        <v>1.5438855026857599</v>
      </c>
      <c r="I47" s="26">
        <f t="shared" si="70"/>
        <v>1.3811594397141258</v>
      </c>
      <c r="J47" s="26">
        <f t="shared" si="70"/>
        <v>1.4423247166003019</v>
      </c>
      <c r="K47" s="26">
        <f t="shared" si="70"/>
        <v>1.3148459090393896</v>
      </c>
      <c r="L47" s="26">
        <f t="shared" si="70"/>
        <v>1.145166323606825</v>
      </c>
      <c r="M47" s="26">
        <f t="shared" si="65"/>
        <v>1.1913337304722713</v>
      </c>
      <c r="N47" s="26">
        <f t="shared" si="65"/>
        <v>1.226368655253246</v>
      </c>
      <c r="O47" s="26">
        <f t="shared" si="65"/>
        <v>0.9130683200687485</v>
      </c>
      <c r="P47" s="26">
        <f t="shared" si="65"/>
        <v>1.0092958231664282</v>
      </c>
      <c r="Q47" s="26">
        <f t="shared" si="53"/>
        <v>0.92456120491146732</v>
      </c>
      <c r="R47" s="26">
        <f t="shared" si="53"/>
        <v>0.9105782583036508</v>
      </c>
      <c r="S47" s="26">
        <f t="shared" si="53"/>
        <v>0.83807806215327085</v>
      </c>
      <c r="T47" s="26">
        <f t="shared" si="53"/>
        <v>0.76895428917798492</v>
      </c>
      <c r="U47" s="26">
        <f t="shared" si="53"/>
        <v>0.72236195685008819</v>
      </c>
      <c r="V47" s="26">
        <f t="shared" si="53"/>
        <v>0.81461514207963071</v>
      </c>
      <c r="W47" s="26">
        <f t="shared" si="53"/>
        <v>0.81819454569154049</v>
      </c>
      <c r="X47" s="26">
        <f t="shared" si="53"/>
        <v>0.5479963353805436</v>
      </c>
      <c r="Y47" s="26">
        <f t="shared" ref="Y47:AB47" si="71">+Y10/Y$33*100</f>
        <v>0.7304807722811143</v>
      </c>
      <c r="Z47" s="26">
        <f t="shared" si="71"/>
        <v>0.75424155333257836</v>
      </c>
      <c r="AA47" s="26">
        <f t="shared" si="71"/>
        <v>0.68403213499848581</v>
      </c>
      <c r="AB47" s="26">
        <f t="shared" si="71"/>
        <v>0.59564712835971834</v>
      </c>
      <c r="AC47" s="26">
        <f t="shared" ref="AC47" si="72">+AC10/AC$33*100</f>
        <v>0.6440991582035579</v>
      </c>
      <c r="AD47" s="26">
        <f t="shared" ref="AD47" si="73">+AD10/AD$33*100</f>
        <v>0.58587452858738442</v>
      </c>
      <c r="AE47" s="26">
        <f t="shared" ref="AE47:AF47" si="74">+AE10/AE$33*100</f>
        <v>0.5818914205494663</v>
      </c>
      <c r="AF47" s="26">
        <f t="shared" si="74"/>
        <v>0.52343868008405303</v>
      </c>
    </row>
    <row r="48" spans="1:32" ht="15" customHeight="1" x14ac:dyDescent="0.15">
      <c r="A48" s="3" t="s">
        <v>119</v>
      </c>
      <c r="B48" s="26">
        <f t="shared" si="62"/>
        <v>0</v>
      </c>
      <c r="C48" s="26">
        <f t="shared" si="63"/>
        <v>0</v>
      </c>
      <c r="D48" s="26">
        <f t="shared" si="63"/>
        <v>7.1252631013858014E-3</v>
      </c>
      <c r="E48" s="26">
        <f t="shared" ref="E48:L48" si="75">+E11/E$33*100</f>
        <v>9.7355210491430165E-3</v>
      </c>
      <c r="F48" s="26">
        <f t="shared" si="75"/>
        <v>7.2290296236480331E-3</v>
      </c>
      <c r="G48" s="26">
        <f t="shared" si="75"/>
        <v>9.953885471154552E-3</v>
      </c>
      <c r="H48" s="26">
        <f t="shared" si="75"/>
        <v>1.2004767792383937E-2</v>
      </c>
      <c r="I48" s="26">
        <f t="shared" si="75"/>
        <v>1.2573052947870334E-2</v>
      </c>
      <c r="J48" s="26">
        <f t="shared" si="75"/>
        <v>3.2831718390842937E-2</v>
      </c>
      <c r="K48" s="26">
        <f t="shared" si="75"/>
        <v>5.2227967146694546E-2</v>
      </c>
      <c r="L48" s="26">
        <f t="shared" si="75"/>
        <v>3.9313712201687667E-2</v>
      </c>
      <c r="M48" s="26">
        <f t="shared" si="65"/>
        <v>4.1541729913950462E-3</v>
      </c>
      <c r="N48" s="26">
        <f t="shared" si="65"/>
        <v>4.1834644384605409E-3</v>
      </c>
      <c r="O48" s="26">
        <f t="shared" si="65"/>
        <v>0</v>
      </c>
      <c r="P48" s="26">
        <f t="shared" si="65"/>
        <v>0</v>
      </c>
      <c r="Q48" s="26">
        <f t="shared" si="53"/>
        <v>0</v>
      </c>
      <c r="R48" s="26">
        <f t="shared" si="53"/>
        <v>0</v>
      </c>
      <c r="S48" s="26">
        <f t="shared" si="53"/>
        <v>0</v>
      </c>
      <c r="T48" s="26">
        <f t="shared" si="53"/>
        <v>0</v>
      </c>
      <c r="U48" s="26">
        <f t="shared" si="53"/>
        <v>0</v>
      </c>
      <c r="V48" s="26">
        <f t="shared" si="53"/>
        <v>0</v>
      </c>
      <c r="W48" s="26">
        <f t="shared" si="53"/>
        <v>0</v>
      </c>
      <c r="X48" s="26">
        <f t="shared" si="53"/>
        <v>0</v>
      </c>
      <c r="Y48" s="26">
        <f t="shared" ref="Y48:AB48" si="76">+Y11/Y$33*100</f>
        <v>0</v>
      </c>
      <c r="Z48" s="26">
        <f t="shared" si="76"/>
        <v>0</v>
      </c>
      <c r="AA48" s="26">
        <f t="shared" si="76"/>
        <v>0</v>
      </c>
      <c r="AB48" s="26">
        <f t="shared" si="76"/>
        <v>0</v>
      </c>
      <c r="AC48" s="26">
        <f t="shared" ref="AC48" si="77">+AC11/AC$33*100</f>
        <v>0</v>
      </c>
      <c r="AD48" s="26">
        <f t="shared" ref="AD48" si="78">+AD11/AD$33*100</f>
        <v>0</v>
      </c>
      <c r="AE48" s="26">
        <f t="shared" ref="AE48:AF48" si="79">+AE11/AE$33*100</f>
        <v>0</v>
      </c>
      <c r="AF48" s="26">
        <f t="shared" si="79"/>
        <v>0</v>
      </c>
    </row>
    <row r="49" spans="1:32" ht="15" customHeight="1" x14ac:dyDescent="0.15">
      <c r="A49" s="3" t="s">
        <v>120</v>
      </c>
      <c r="B49" s="26">
        <f t="shared" si="62"/>
        <v>1.752925897309173</v>
      </c>
      <c r="C49" s="26">
        <f t="shared" si="63"/>
        <v>1.519994058831075</v>
      </c>
      <c r="D49" s="26">
        <f t="shared" si="63"/>
        <v>1.4859032037887994</v>
      </c>
      <c r="E49" s="26">
        <f t="shared" ref="E49:L49" si="80">+E12/E$33*100</f>
        <v>1.3809971823779497</v>
      </c>
      <c r="F49" s="26">
        <f t="shared" si="80"/>
        <v>1.0389265642076895</v>
      </c>
      <c r="G49" s="26">
        <f t="shared" si="80"/>
        <v>1.3807441104191525</v>
      </c>
      <c r="H49" s="26">
        <f t="shared" si="80"/>
        <v>1.3481780665009861</v>
      </c>
      <c r="I49" s="26">
        <f t="shared" si="80"/>
        <v>1.3307140536735333</v>
      </c>
      <c r="J49" s="26">
        <f t="shared" si="80"/>
        <v>1.1191523232642555</v>
      </c>
      <c r="K49" s="26">
        <f t="shared" si="80"/>
        <v>1.0500419122600231</v>
      </c>
      <c r="L49" s="26">
        <f t="shared" si="80"/>
        <v>0.95738597857163121</v>
      </c>
      <c r="M49" s="26">
        <f t="shared" si="65"/>
        <v>1.0007818153569805</v>
      </c>
      <c r="N49" s="26">
        <f t="shared" si="65"/>
        <v>1.0358676296072145</v>
      </c>
      <c r="O49" s="26">
        <f t="shared" si="65"/>
        <v>0.87549300257185414</v>
      </c>
      <c r="P49" s="26">
        <f t="shared" si="65"/>
        <v>0.9538577836738702</v>
      </c>
      <c r="Q49" s="26">
        <f t="shared" si="53"/>
        <v>1.0273730184545413</v>
      </c>
      <c r="R49" s="26">
        <f t="shared" si="53"/>
        <v>0.99991264204068198</v>
      </c>
      <c r="S49" s="26">
        <f t="shared" si="53"/>
        <v>1.0691919584219838</v>
      </c>
      <c r="T49" s="26">
        <f t="shared" si="53"/>
        <v>0.94847595057005274</v>
      </c>
      <c r="U49" s="26">
        <f t="shared" si="53"/>
        <v>0.79294083978568142</v>
      </c>
      <c r="V49" s="26">
        <f t="shared" si="53"/>
        <v>0.53416365917127095</v>
      </c>
      <c r="W49" s="26">
        <f t="shared" si="53"/>
        <v>0.45809128859640835</v>
      </c>
      <c r="X49" s="26">
        <f t="shared" si="53"/>
        <v>0.29333336453486131</v>
      </c>
      <c r="Y49" s="26">
        <f t="shared" ref="Y49:AB49" si="81">+Y12/Y$33*100</f>
        <v>0.45466608859237789</v>
      </c>
      <c r="Z49" s="26">
        <f t="shared" si="81"/>
        <v>0.35507312987962103</v>
      </c>
      <c r="AA49" s="26">
        <f t="shared" si="81"/>
        <v>0.17542849934254912</v>
      </c>
      <c r="AB49" s="26">
        <f t="shared" si="81"/>
        <v>0.23761882364731512</v>
      </c>
      <c r="AC49" s="26">
        <f t="shared" ref="AC49" si="82">+AC12/AC$33*100</f>
        <v>0.24340191503446543</v>
      </c>
      <c r="AD49" s="26">
        <f t="shared" ref="AD49" si="83">+AD12/AD$33*100</f>
        <v>0.2766009637909958</v>
      </c>
      <c r="AE49" s="26">
        <f t="shared" ref="AE49:AF49" si="84">+AE12/AE$33*100</f>
        <v>0.3799247059765048</v>
      </c>
      <c r="AF49" s="26">
        <f t="shared" si="84"/>
        <v>0.16073840239284798</v>
      </c>
    </row>
    <row r="50" spans="1:32" ht="15" customHeight="1" x14ac:dyDescent="0.15">
      <c r="A50" s="3" t="s">
        <v>121</v>
      </c>
      <c r="B50" s="26">
        <f t="shared" si="62"/>
        <v>0</v>
      </c>
      <c r="C50" s="26">
        <f t="shared" si="63"/>
        <v>0</v>
      </c>
      <c r="D50" s="26">
        <f t="shared" si="63"/>
        <v>0</v>
      </c>
      <c r="E50" s="26">
        <f t="shared" ref="E50:L50" si="85">+E13/E$33*100</f>
        <v>0</v>
      </c>
      <c r="F50" s="26">
        <f t="shared" si="85"/>
        <v>0</v>
      </c>
      <c r="G50" s="26">
        <f t="shared" si="85"/>
        <v>0</v>
      </c>
      <c r="H50" s="26">
        <f t="shared" si="85"/>
        <v>0</v>
      </c>
      <c r="I50" s="26">
        <f t="shared" si="85"/>
        <v>0</v>
      </c>
      <c r="J50" s="26">
        <f t="shared" si="85"/>
        <v>0</v>
      </c>
      <c r="K50" s="26">
        <f t="shared" si="85"/>
        <v>0</v>
      </c>
      <c r="L50" s="26">
        <f t="shared" si="85"/>
        <v>0</v>
      </c>
      <c r="M50" s="26">
        <f t="shared" si="65"/>
        <v>0</v>
      </c>
      <c r="N50" s="26">
        <f t="shared" si="65"/>
        <v>0</v>
      </c>
      <c r="O50" s="26">
        <f t="shared" si="65"/>
        <v>0</v>
      </c>
      <c r="P50" s="26">
        <f t="shared" si="65"/>
        <v>0</v>
      </c>
      <c r="Q50" s="26">
        <f t="shared" si="53"/>
        <v>0</v>
      </c>
      <c r="R50" s="26">
        <f t="shared" si="53"/>
        <v>0</v>
      </c>
      <c r="S50" s="26">
        <f t="shared" si="53"/>
        <v>0</v>
      </c>
      <c r="T50" s="26">
        <f t="shared" si="53"/>
        <v>0</v>
      </c>
      <c r="U50" s="26">
        <f t="shared" si="53"/>
        <v>0</v>
      </c>
      <c r="V50" s="26">
        <f t="shared" si="53"/>
        <v>0</v>
      </c>
      <c r="W50" s="26">
        <f t="shared" si="53"/>
        <v>0</v>
      </c>
      <c r="X50" s="26">
        <f t="shared" si="53"/>
        <v>0</v>
      </c>
      <c r="Y50" s="26">
        <f t="shared" ref="Y50:AB50" si="86">+Y13/Y$33*100</f>
        <v>0</v>
      </c>
      <c r="Z50" s="26">
        <f t="shared" si="86"/>
        <v>0</v>
      </c>
      <c r="AA50" s="26">
        <f t="shared" si="86"/>
        <v>0</v>
      </c>
      <c r="AB50" s="26">
        <f t="shared" si="86"/>
        <v>0</v>
      </c>
      <c r="AC50" s="26">
        <f t="shared" ref="AC50" si="87">+AC13/AC$33*100</f>
        <v>0</v>
      </c>
      <c r="AD50" s="26">
        <f t="shared" ref="AD50" si="88">+AD13/AD$33*100</f>
        <v>0</v>
      </c>
      <c r="AE50" s="26">
        <f t="shared" ref="AE50:AF50" si="89">+AE13/AE$33*100</f>
        <v>0</v>
      </c>
      <c r="AF50" s="26">
        <f t="shared" si="89"/>
        <v>5.0566950221445507E-2</v>
      </c>
    </row>
    <row r="51" spans="1:32" ht="15" customHeight="1" x14ac:dyDescent="0.15">
      <c r="A51" s="3" t="s">
        <v>122</v>
      </c>
      <c r="B51" s="26">
        <f t="shared" si="62"/>
        <v>0</v>
      </c>
      <c r="C51" s="26">
        <f t="shared" si="63"/>
        <v>0</v>
      </c>
      <c r="D51" s="26">
        <f t="shared" si="63"/>
        <v>0</v>
      </c>
      <c r="E51" s="26">
        <f t="shared" ref="E51:L51" si="90">+E14/E$33*100</f>
        <v>0</v>
      </c>
      <c r="F51" s="26">
        <f t="shared" si="90"/>
        <v>0</v>
      </c>
      <c r="G51" s="26">
        <f t="shared" si="90"/>
        <v>0</v>
      </c>
      <c r="H51" s="26">
        <f t="shared" si="90"/>
        <v>0</v>
      </c>
      <c r="I51" s="26">
        <f t="shared" si="90"/>
        <v>0</v>
      </c>
      <c r="J51" s="26">
        <f t="shared" si="90"/>
        <v>0</v>
      </c>
      <c r="K51" s="26">
        <f t="shared" si="90"/>
        <v>0</v>
      </c>
      <c r="L51" s="26">
        <f t="shared" si="90"/>
        <v>0.50432003227809596</v>
      </c>
      <c r="M51" s="26">
        <f t="shared" si="65"/>
        <v>0.71433774035698749</v>
      </c>
      <c r="N51" s="26">
        <f t="shared" si="65"/>
        <v>0.65672024754953573</v>
      </c>
      <c r="O51" s="26">
        <f t="shared" si="65"/>
        <v>0.62602620068867376</v>
      </c>
      <c r="P51" s="26">
        <f t="shared" si="65"/>
        <v>0.60365163175746672</v>
      </c>
      <c r="Q51" s="26">
        <f t="shared" si="53"/>
        <v>0.62912232384789868</v>
      </c>
      <c r="R51" s="26">
        <f t="shared" si="53"/>
        <v>0.56691758033473516</v>
      </c>
      <c r="S51" s="26">
        <f t="shared" si="53"/>
        <v>0.48907841198515872</v>
      </c>
      <c r="T51" s="26">
        <f t="shared" si="53"/>
        <v>0.11080972962984398</v>
      </c>
      <c r="U51" s="26">
        <f t="shared" si="53"/>
        <v>0.18484824395440164</v>
      </c>
      <c r="V51" s="26">
        <f t="shared" si="53"/>
        <v>0.32164300589861528</v>
      </c>
      <c r="W51" s="26">
        <f t="shared" si="53"/>
        <v>0.41359390830036141</v>
      </c>
      <c r="X51" s="26">
        <f t="shared" si="53"/>
        <v>0.33613406048494199</v>
      </c>
      <c r="Y51" s="26">
        <f t="shared" ref="Y51:AB51" si="91">+Y14/Y$33*100</f>
        <v>3.3412934609945572E-2</v>
      </c>
      <c r="Z51" s="26">
        <f t="shared" si="91"/>
        <v>3.6198008055739091E-2</v>
      </c>
      <c r="AA51" s="26">
        <f t="shared" si="91"/>
        <v>3.4220444883972037E-2</v>
      </c>
      <c r="AB51" s="26">
        <f t="shared" si="91"/>
        <v>2.9712317799944651E-2</v>
      </c>
      <c r="AC51" s="26">
        <f t="shared" ref="AC51" si="92">+AC14/AC$33*100</f>
        <v>3.6532436021659412E-2</v>
      </c>
      <c r="AD51" s="26">
        <f t="shared" ref="AD51" si="93">+AD14/AD$33*100</f>
        <v>3.5057092072556507E-2</v>
      </c>
      <c r="AE51" s="26">
        <f t="shared" ref="AE51:AF51" si="94">+AE14/AE$33*100</f>
        <v>3.9601055050001499E-2</v>
      </c>
      <c r="AF51" s="26">
        <f t="shared" si="94"/>
        <v>0.18112069465503383</v>
      </c>
    </row>
    <row r="52" spans="1:32" ht="15" customHeight="1" x14ac:dyDescent="0.15">
      <c r="A52" s="3" t="s">
        <v>123</v>
      </c>
      <c r="B52" s="26">
        <f t="shared" si="62"/>
        <v>35.056710676952953</v>
      </c>
      <c r="C52" s="26">
        <f t="shared" si="63"/>
        <v>31.77512675618928</v>
      </c>
      <c r="D52" s="26">
        <f t="shared" si="63"/>
        <v>31.831757339474166</v>
      </c>
      <c r="E52" s="26">
        <f t="shared" ref="E52:L52" si="95">+E15/E$33*100</f>
        <v>29.59067001748878</v>
      </c>
      <c r="F52" s="26">
        <f t="shared" si="95"/>
        <v>27.008276652147188</v>
      </c>
      <c r="G52" s="26">
        <f t="shared" si="95"/>
        <v>33.058059331606401</v>
      </c>
      <c r="H52" s="26">
        <f t="shared" si="95"/>
        <v>32.482601486161819</v>
      </c>
      <c r="I52" s="26">
        <f t="shared" si="95"/>
        <v>33.002042961547517</v>
      </c>
      <c r="J52" s="26">
        <f t="shared" si="95"/>
        <v>34.837147492036479</v>
      </c>
      <c r="K52" s="26">
        <f t="shared" si="95"/>
        <v>34.953006450974279</v>
      </c>
      <c r="L52" s="26">
        <f t="shared" si="95"/>
        <v>33.145241975394256</v>
      </c>
      <c r="M52" s="26">
        <f t="shared" si="65"/>
        <v>36.627066320264028</v>
      </c>
      <c r="N52" s="26">
        <f t="shared" si="65"/>
        <v>34.500166641333465</v>
      </c>
      <c r="O52" s="26">
        <f t="shared" si="65"/>
        <v>29.967829025564829</v>
      </c>
      <c r="P52" s="26">
        <f t="shared" si="65"/>
        <v>27.177023504237592</v>
      </c>
      <c r="Q52" s="26">
        <f t="shared" si="53"/>
        <v>29.020801659891355</v>
      </c>
      <c r="R52" s="26">
        <f t="shared" si="53"/>
        <v>26.884642562985022</v>
      </c>
      <c r="S52" s="26">
        <f t="shared" si="53"/>
        <v>28.785543124226532</v>
      </c>
      <c r="T52" s="26">
        <f t="shared" si="53"/>
        <v>25.925796190307938</v>
      </c>
      <c r="U52" s="26">
        <f t="shared" si="53"/>
        <v>27.605462899661354</v>
      </c>
      <c r="V52" s="26">
        <f t="shared" si="53"/>
        <v>30.639172272313314</v>
      </c>
      <c r="W52" s="26">
        <f t="shared" si="53"/>
        <v>33.386497541678359</v>
      </c>
      <c r="X52" s="26">
        <f t="shared" si="53"/>
        <v>29.551634043519108</v>
      </c>
      <c r="Y52" s="26">
        <f t="shared" ref="Y52:AB52" si="96">+Y15/Y$33*100</f>
        <v>32.561878407867859</v>
      </c>
      <c r="Z52" s="26">
        <f t="shared" si="96"/>
        <v>33.454704369814394</v>
      </c>
      <c r="AA52" s="26">
        <f t="shared" si="96"/>
        <v>32.039274781208064</v>
      </c>
      <c r="AB52" s="26">
        <f t="shared" si="96"/>
        <v>29.311036377944326</v>
      </c>
      <c r="AC52" s="26">
        <f t="shared" ref="AC52" si="97">+AC15/AC$33*100</f>
        <v>34.00758087133508</v>
      </c>
      <c r="AD52" s="26">
        <f t="shared" ref="AD52" si="98">+AD15/AD$33*100</f>
        <v>31.809339138300736</v>
      </c>
      <c r="AE52" s="26">
        <f t="shared" ref="AE52:AF52" si="99">+AE15/AE$33*100</f>
        <v>32.865714542950606</v>
      </c>
      <c r="AF52" s="26">
        <f t="shared" si="99"/>
        <v>34.008523851679627</v>
      </c>
    </row>
    <row r="53" spans="1:32" ht="15" customHeight="1" x14ac:dyDescent="0.15">
      <c r="A53" s="3" t="s">
        <v>124</v>
      </c>
      <c r="B53" s="26">
        <f t="shared" si="62"/>
        <v>31.547584325213982</v>
      </c>
      <c r="C53" s="26">
        <f t="shared" si="63"/>
        <v>29.027396140190582</v>
      </c>
      <c r="D53" s="26">
        <f t="shared" si="63"/>
        <v>29.269395600603211</v>
      </c>
      <c r="E53" s="26">
        <f t="shared" ref="E53:L53" si="100">+E16/E$33*100</f>
        <v>27.030322632463253</v>
      </c>
      <c r="F53" s="26">
        <f t="shared" si="100"/>
        <v>0</v>
      </c>
      <c r="G53" s="26">
        <f t="shared" si="100"/>
        <v>0</v>
      </c>
      <c r="H53" s="26">
        <f t="shared" si="100"/>
        <v>0</v>
      </c>
      <c r="I53" s="26">
        <f t="shared" si="100"/>
        <v>0</v>
      </c>
      <c r="J53" s="26">
        <f t="shared" si="100"/>
        <v>32.150001565248004</v>
      </c>
      <c r="K53" s="26">
        <f t="shared" si="100"/>
        <v>31.968889085161528</v>
      </c>
      <c r="L53" s="26">
        <f t="shared" si="100"/>
        <v>30.19731877456713</v>
      </c>
      <c r="M53" s="26">
        <f t="shared" si="65"/>
        <v>33.222458456192996</v>
      </c>
      <c r="N53" s="26">
        <f t="shared" si="65"/>
        <v>30.993865646645069</v>
      </c>
      <c r="O53" s="26">
        <f t="shared" si="65"/>
        <v>26.160681467967073</v>
      </c>
      <c r="P53" s="26">
        <f t="shared" si="65"/>
        <v>23.615138944508761</v>
      </c>
      <c r="Q53" s="26">
        <f t="shared" si="53"/>
        <v>25.070936569051565</v>
      </c>
      <c r="R53" s="26">
        <f t="shared" si="53"/>
        <v>23.635255880422633</v>
      </c>
      <c r="S53" s="26">
        <f t="shared" si="53"/>
        <v>25.31629416481579</v>
      </c>
      <c r="T53" s="26">
        <f t="shared" si="53"/>
        <v>22.738242822433342</v>
      </c>
      <c r="U53" s="26">
        <f t="shared" si="53"/>
        <v>24.290214159657854</v>
      </c>
      <c r="V53" s="26">
        <f t="shared" si="53"/>
        <v>27.054061844119044</v>
      </c>
      <c r="W53" s="26">
        <f t="shared" si="53"/>
        <v>29.410064877070123</v>
      </c>
      <c r="X53" s="26">
        <f t="shared" si="53"/>
        <v>25.455836772326741</v>
      </c>
      <c r="Y53" s="26">
        <f t="shared" ref="Y53:AB53" si="101">+Y16/Y$33*100</f>
        <v>28.055645754287649</v>
      </c>
      <c r="Z53" s="26">
        <f t="shared" si="101"/>
        <v>27.888654368570126</v>
      </c>
      <c r="AA53" s="26">
        <f t="shared" si="101"/>
        <v>28.233231170018318</v>
      </c>
      <c r="AB53" s="26">
        <f t="shared" si="101"/>
        <v>25.903606362467503</v>
      </c>
      <c r="AC53" s="26">
        <f t="shared" ref="AC53" si="102">+AC16/AC$33*100</f>
        <v>29.471174748425845</v>
      </c>
      <c r="AD53" s="26">
        <f t="shared" ref="AD53" si="103">+AD16/AD$33*100</f>
        <v>28.492017408814146</v>
      </c>
      <c r="AE53" s="26">
        <f t="shared" ref="AE53:AF53" si="104">+AE16/AE$33*100</f>
        <v>29.177321093330576</v>
      </c>
      <c r="AF53" s="26">
        <f t="shared" si="104"/>
        <v>29.652028764653359</v>
      </c>
    </row>
    <row r="54" spans="1:32" ht="15" customHeight="1" x14ac:dyDescent="0.15">
      <c r="A54" s="3" t="s">
        <v>125</v>
      </c>
      <c r="B54" s="26">
        <f t="shared" si="62"/>
        <v>3.5091263517389693</v>
      </c>
      <c r="C54" s="26">
        <f t="shared" si="63"/>
        <v>2.7477306159986981</v>
      </c>
      <c r="D54" s="26">
        <f t="shared" si="63"/>
        <v>2.5623617388709592</v>
      </c>
      <c r="E54" s="26">
        <f t="shared" ref="E54:L54" si="105">+E17/E$33*100</f>
        <v>2.5603473850255245</v>
      </c>
      <c r="F54" s="26">
        <f t="shared" si="105"/>
        <v>0</v>
      </c>
      <c r="G54" s="26">
        <f t="shared" si="105"/>
        <v>0</v>
      </c>
      <c r="H54" s="26">
        <f t="shared" si="105"/>
        <v>0</v>
      </c>
      <c r="I54" s="26">
        <f t="shared" si="105"/>
        <v>0</v>
      </c>
      <c r="J54" s="26">
        <f t="shared" si="105"/>
        <v>2.6871459267884754</v>
      </c>
      <c r="K54" s="26">
        <f t="shared" si="105"/>
        <v>2.9841173658127484</v>
      </c>
      <c r="L54" s="26">
        <f t="shared" si="105"/>
        <v>2.9479232008271263</v>
      </c>
      <c r="M54" s="26">
        <f t="shared" si="65"/>
        <v>3.4046078640710284</v>
      </c>
      <c r="N54" s="26">
        <f t="shared" si="65"/>
        <v>3.5063009946883947</v>
      </c>
      <c r="O54" s="26">
        <f t="shared" si="65"/>
        <v>3.8071475575977543</v>
      </c>
      <c r="P54" s="26">
        <f t="shared" si="65"/>
        <v>3.5618845597288327</v>
      </c>
      <c r="Q54" s="26">
        <f t="shared" si="53"/>
        <v>3.9498650908397894</v>
      </c>
      <c r="R54" s="26">
        <f t="shared" si="53"/>
        <v>3.2493866825623892</v>
      </c>
      <c r="S54" s="26">
        <f t="shared" si="53"/>
        <v>3.469248959410741</v>
      </c>
      <c r="T54" s="26">
        <f t="shared" si="53"/>
        <v>3.1875533678745951</v>
      </c>
      <c r="U54" s="26">
        <f t="shared" si="53"/>
        <v>3.315248740003498</v>
      </c>
      <c r="V54" s="26">
        <f t="shared" si="53"/>
        <v>3.5851104281942714</v>
      </c>
      <c r="W54" s="26">
        <f t="shared" si="53"/>
        <v>3.9764326646082377</v>
      </c>
      <c r="X54" s="26">
        <f t="shared" si="53"/>
        <v>3.388345527280471</v>
      </c>
      <c r="Y54" s="26">
        <f t="shared" ref="Y54:AB54" si="106">+Y17/Y$33*100</f>
        <v>3.639288865458711</v>
      </c>
      <c r="Z54" s="26">
        <f t="shared" si="106"/>
        <v>3.4201340659441115</v>
      </c>
      <c r="AA54" s="26">
        <f t="shared" si="106"/>
        <v>3.5115970801152065</v>
      </c>
      <c r="AB54" s="26">
        <f t="shared" si="106"/>
        <v>3.1394611240116297</v>
      </c>
      <c r="AC54" s="26">
        <f t="shared" ref="AC54" si="107">+AC17/AC$33*100</f>
        <v>3.6761089463949035</v>
      </c>
      <c r="AD54" s="26">
        <f t="shared" ref="AD54" si="108">+AD17/AD$33*100</f>
        <v>3.3152289580712613</v>
      </c>
      <c r="AE54" s="26">
        <f t="shared" ref="AE54:AF54" si="109">+AE17/AE$33*100</f>
        <v>3.6859392245849323</v>
      </c>
      <c r="AF54" s="26">
        <f t="shared" si="109"/>
        <v>4.3501726248861541</v>
      </c>
    </row>
    <row r="55" spans="1:32" ht="15" customHeight="1" x14ac:dyDescent="0.15">
      <c r="A55" s="3" t="s">
        <v>205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>
        <f t="shared" ref="X55:AB69" si="110">+X18/X$33*100</f>
        <v>0.70745174391189936</v>
      </c>
      <c r="Y55" s="26">
        <f t="shared" si="110"/>
        <v>0.86694378812150175</v>
      </c>
      <c r="Z55" s="26">
        <f t="shared" si="110"/>
        <v>2.1459159353001556</v>
      </c>
      <c r="AA55" s="26">
        <f t="shared" si="110"/>
        <v>0.29444653107454144</v>
      </c>
      <c r="AB55" s="26">
        <f t="shared" si="110"/>
        <v>0.26796889146519653</v>
      </c>
      <c r="AC55" s="26">
        <f t="shared" ref="AC55" si="111">+AC18/AC$33*100</f>
        <v>0.86029717651433402</v>
      </c>
      <c r="AD55" s="26">
        <f t="shared" ref="AD55" si="112">+AD18/AD$33*100</f>
        <v>2.0927714153298931E-3</v>
      </c>
      <c r="AE55" s="26">
        <f t="shared" ref="AE55:AF55" si="113">+AE18/AE$33*100</f>
        <v>2.4542250350960849E-3</v>
      </c>
      <c r="AF55" s="26">
        <f t="shared" si="113"/>
        <v>6.3224621401151929E-3</v>
      </c>
    </row>
    <row r="56" spans="1:32" ht="15" customHeight="1" x14ac:dyDescent="0.15">
      <c r="A56" s="3" t="s">
        <v>126</v>
      </c>
      <c r="B56" s="26">
        <f t="shared" ref="B56:B67" si="114">+B19/$B$33*100</f>
        <v>4.5969055972022756E-2</v>
      </c>
      <c r="C56" s="26">
        <f t="shared" ref="C56:D67" si="115">+C19/C$33*100</f>
        <v>4.4558766937394932E-2</v>
      </c>
      <c r="D56" s="26">
        <f t="shared" si="115"/>
        <v>4.6878932577023601E-2</v>
      </c>
      <c r="E56" s="26">
        <f t="shared" ref="E56:L56" si="116">+E19/E$33*100</f>
        <v>4.3877452506207074E-2</v>
      </c>
      <c r="F56" s="26">
        <f t="shared" si="116"/>
        <v>3.8421823032181272E-2</v>
      </c>
      <c r="G56" s="26">
        <f t="shared" si="116"/>
        <v>4.5942088294328824E-2</v>
      </c>
      <c r="H56" s="26">
        <f t="shared" si="116"/>
        <v>4.2165293117921193E-2</v>
      </c>
      <c r="I56" s="26">
        <f t="shared" si="116"/>
        <v>4.0501824369129517E-2</v>
      </c>
      <c r="J56" s="26">
        <f t="shared" si="116"/>
        <v>3.8233106996761218E-2</v>
      </c>
      <c r="K56" s="26">
        <f t="shared" si="116"/>
        <v>4.0743283271505178E-2</v>
      </c>
      <c r="L56" s="26">
        <f t="shared" si="116"/>
        <v>3.708198447247063E-2</v>
      </c>
      <c r="M56" s="26">
        <f t="shared" ref="M56:W56" si="117">+M19/M$33*100</f>
        <v>3.3081064254809216E-2</v>
      </c>
      <c r="N56" s="26">
        <f t="shared" si="117"/>
        <v>3.4262573750991829E-2</v>
      </c>
      <c r="O56" s="26">
        <f t="shared" si="117"/>
        <v>3.209035205151585E-2</v>
      </c>
      <c r="P56" s="26">
        <f t="shared" si="117"/>
        <v>3.4852544545355635E-2</v>
      </c>
      <c r="Q56" s="26">
        <f t="shared" si="117"/>
        <v>3.5464702232628389E-2</v>
      </c>
      <c r="R56" s="26">
        <f t="shared" si="117"/>
        <v>2.8605449423760282E-2</v>
      </c>
      <c r="S56" s="26">
        <f t="shared" si="117"/>
        <v>3.4296957630627754E-2</v>
      </c>
      <c r="T56" s="26">
        <f t="shared" si="117"/>
        <v>2.9901239606907843E-2</v>
      </c>
      <c r="U56" s="26">
        <f t="shared" si="117"/>
        <v>2.7778749383913379E-2</v>
      </c>
      <c r="V56" s="26">
        <f t="shared" si="117"/>
        <v>2.9770483107280643E-2</v>
      </c>
      <c r="W56" s="26">
        <f t="shared" si="117"/>
        <v>2.6979812727547337E-2</v>
      </c>
      <c r="X56" s="26">
        <f t="shared" si="110"/>
        <v>1.9972878071839176E-2</v>
      </c>
      <c r="Y56" s="26">
        <f t="shared" si="110"/>
        <v>1.9859482554734152E-2</v>
      </c>
      <c r="Z56" s="26">
        <f t="shared" si="110"/>
        <v>1.9209956572547614E-2</v>
      </c>
      <c r="AA56" s="26">
        <f t="shared" si="110"/>
        <v>1.7318091507340441E-2</v>
      </c>
      <c r="AB56" s="26">
        <f t="shared" si="110"/>
        <v>1.5146562925997083E-2</v>
      </c>
      <c r="AC56" s="26">
        <f t="shared" ref="AC56" si="118">+AC19/AC$33*100</f>
        <v>1.6324943771447661E-2</v>
      </c>
      <c r="AD56" s="26">
        <f t="shared" ref="AD56" si="119">+AD19/AD$33*100</f>
        <v>1.5042587264128807E-2</v>
      </c>
      <c r="AE56" s="26">
        <f t="shared" ref="AE56:AF56" si="120">+AE19/AE$33*100</f>
        <v>1.3351517718104245E-2</v>
      </c>
      <c r="AF56" s="26">
        <f t="shared" si="120"/>
        <v>1.3269522354556284E-2</v>
      </c>
    </row>
    <row r="57" spans="1:32" ht="15" customHeight="1" x14ac:dyDescent="0.15">
      <c r="A57" s="3" t="s">
        <v>127</v>
      </c>
      <c r="B57" s="26">
        <f t="shared" si="114"/>
        <v>1.4027451167048579</v>
      </c>
      <c r="C57" s="26">
        <f t="shared" si="115"/>
        <v>1.1069477919780717</v>
      </c>
      <c r="D57" s="26">
        <f t="shared" si="115"/>
        <v>0.99969811752222115</v>
      </c>
      <c r="E57" s="26">
        <f t="shared" ref="E57:L57" si="121">+E20/E$33*100</f>
        <v>0.71552023244097362</v>
      </c>
      <c r="F57" s="26">
        <f t="shared" si="121"/>
        <v>0.60451586683986613</v>
      </c>
      <c r="G57" s="26">
        <f t="shared" si="121"/>
        <v>0.68247203483915997</v>
      </c>
      <c r="H57" s="26">
        <f t="shared" si="121"/>
        <v>0.75272090840297567</v>
      </c>
      <c r="I57" s="26">
        <f t="shared" si="121"/>
        <v>0.82446039584055331</v>
      </c>
      <c r="J57" s="26">
        <f t="shared" si="121"/>
        <v>0.90688160002217011</v>
      </c>
      <c r="K57" s="26">
        <f t="shared" si="121"/>
        <v>1.2823333158784369</v>
      </c>
      <c r="L57" s="26">
        <f t="shared" si="121"/>
        <v>1.1374624499200929</v>
      </c>
      <c r="M57" s="26">
        <f t="shared" ref="M57:W57" si="122">+M20/M$33*100</f>
        <v>0.85551038584789574</v>
      </c>
      <c r="N57" s="26">
        <f t="shared" si="122"/>
        <v>0.72779730835898027</v>
      </c>
      <c r="O57" s="26">
        <f t="shared" si="122"/>
        <v>0.93214013967761877</v>
      </c>
      <c r="P57" s="26">
        <f t="shared" si="122"/>
        <v>0.72832719538490642</v>
      </c>
      <c r="Q57" s="26">
        <f t="shared" si="122"/>
        <v>0.71402267161691813</v>
      </c>
      <c r="R57" s="26">
        <f t="shared" si="122"/>
        <v>0.58643147743127544</v>
      </c>
      <c r="S57" s="26">
        <f t="shared" si="122"/>
        <v>0.60886225208804079</v>
      </c>
      <c r="T57" s="26">
        <f t="shared" si="122"/>
        <v>1.1996539781847866</v>
      </c>
      <c r="U57" s="26">
        <f t="shared" si="122"/>
        <v>0.60458209453551048</v>
      </c>
      <c r="V57" s="26">
        <f t="shared" si="122"/>
        <v>0.94994905187777323</v>
      </c>
      <c r="W57" s="26">
        <f t="shared" si="122"/>
        <v>0.86724373488333928</v>
      </c>
      <c r="X57" s="26">
        <f t="shared" si="110"/>
        <v>0.91724301739056158</v>
      </c>
      <c r="Y57" s="26">
        <f t="shared" si="110"/>
        <v>0.65402176444538784</v>
      </c>
      <c r="Z57" s="26">
        <f t="shared" si="110"/>
        <v>0.66274985005314802</v>
      </c>
      <c r="AA57" s="26">
        <f t="shared" si="110"/>
        <v>0.63674192263035434</v>
      </c>
      <c r="AB57" s="26">
        <f t="shared" si="110"/>
        <v>0.50816149197061344</v>
      </c>
      <c r="AC57" s="26">
        <f t="shared" ref="AC57" si="123">+AC20/AC$33*100</f>
        <v>0.69626601762963636</v>
      </c>
      <c r="AD57" s="26">
        <f t="shared" ref="AD57" si="124">+AD20/AD$33*100</f>
        <v>0.57061632245016092</v>
      </c>
      <c r="AE57" s="26">
        <f t="shared" ref="AE57:AF57" si="125">+AE20/AE$33*100</f>
        <v>0.56697933582534987</v>
      </c>
      <c r="AF57" s="26">
        <f t="shared" si="125"/>
        <v>0.79784118510473812</v>
      </c>
    </row>
    <row r="58" spans="1:32" ht="15" customHeight="1" x14ac:dyDescent="0.15">
      <c r="A58" s="3" t="s">
        <v>128</v>
      </c>
      <c r="B58" s="26">
        <f t="shared" si="114"/>
        <v>2.0360229913276129</v>
      </c>
      <c r="C58" s="26">
        <f t="shared" si="115"/>
        <v>1.7085061485847339</v>
      </c>
      <c r="D58" s="26">
        <f t="shared" si="115"/>
        <v>1.7905047154321903</v>
      </c>
      <c r="E58" s="26">
        <f t="shared" ref="E58:L58" si="126">+E21/E$33*100</f>
        <v>1.8155665032090711</v>
      </c>
      <c r="F58" s="26">
        <f t="shared" si="126"/>
        <v>1.6072738120539141</v>
      </c>
      <c r="G58" s="26">
        <f t="shared" si="126"/>
        <v>2.0574541073306443</v>
      </c>
      <c r="H58" s="26">
        <f t="shared" si="126"/>
        <v>2.0465480025306926</v>
      </c>
      <c r="I58" s="26">
        <f t="shared" si="126"/>
        <v>1.8622159335683282</v>
      </c>
      <c r="J58" s="26">
        <f t="shared" si="126"/>
        <v>1.8547034162948988</v>
      </c>
      <c r="K58" s="26">
        <f t="shared" si="126"/>
        <v>1.9337746642131373</v>
      </c>
      <c r="L58" s="26">
        <f t="shared" si="126"/>
        <v>1.5925079513180749</v>
      </c>
      <c r="M58" s="26">
        <f t="shared" ref="M58:W58" si="127">+M21/M$33*100</f>
        <v>1.464373673953363</v>
      </c>
      <c r="N58" s="26">
        <f t="shared" si="127"/>
        <v>1.4373965464106571</v>
      </c>
      <c r="O58" s="26">
        <f t="shared" si="127"/>
        <v>1.3311019877118271</v>
      </c>
      <c r="P58" s="26">
        <f t="shared" si="127"/>
        <v>1.2483605213930553</v>
      </c>
      <c r="Q58" s="26">
        <f t="shared" si="127"/>
        <v>1.4498973314781831</v>
      </c>
      <c r="R58" s="26">
        <f t="shared" si="127"/>
        <v>1.3731011008288729</v>
      </c>
      <c r="S58" s="26">
        <f t="shared" si="127"/>
        <v>1.5387346831743709</v>
      </c>
      <c r="T58" s="26">
        <f t="shared" si="127"/>
        <v>2.3068374844782613</v>
      </c>
      <c r="U58" s="26">
        <f t="shared" si="127"/>
        <v>2.5302446857560774</v>
      </c>
      <c r="V58" s="26">
        <f t="shared" si="127"/>
        <v>2.440178244001586</v>
      </c>
      <c r="W58" s="26">
        <f t="shared" si="127"/>
        <v>2.4445696575039673</v>
      </c>
      <c r="X58" s="26">
        <f t="shared" si="110"/>
        <v>1.9796199419885592</v>
      </c>
      <c r="Y58" s="26">
        <f t="shared" si="110"/>
        <v>2.0654377687639225</v>
      </c>
      <c r="Z58" s="26">
        <f t="shared" si="110"/>
        <v>1.8074372622878969</v>
      </c>
      <c r="AA58" s="26">
        <f t="shared" si="110"/>
        <v>1.7939100340086782</v>
      </c>
      <c r="AB58" s="26">
        <f t="shared" si="110"/>
        <v>1.5203960427611387</v>
      </c>
      <c r="AC58" s="26">
        <f t="shared" ref="AC58" si="128">+AC21/AC$33*100</f>
        <v>1.568041466660048</v>
      </c>
      <c r="AD58" s="26">
        <f t="shared" ref="AD58" si="129">+AD21/AD$33*100</f>
        <v>1.568018495533265</v>
      </c>
      <c r="AE58" s="26">
        <f t="shared" ref="AE58:AF58" si="130">+AE21/AE$33*100</f>
        <v>1.6157470547632307</v>
      </c>
      <c r="AF58" s="26">
        <f t="shared" si="130"/>
        <v>1.4867218734882974</v>
      </c>
    </row>
    <row r="59" spans="1:32" ht="15" customHeight="1" x14ac:dyDescent="0.15">
      <c r="A59" s="4" t="s">
        <v>129</v>
      </c>
      <c r="B59" s="26">
        <f t="shared" si="114"/>
        <v>0.15385050340500259</v>
      </c>
      <c r="C59" s="26">
        <f t="shared" si="115"/>
        <v>0.14495852058892589</v>
      </c>
      <c r="D59" s="26">
        <f t="shared" si="115"/>
        <v>0.1439414696587194</v>
      </c>
      <c r="E59" s="26">
        <f t="shared" ref="E59:L59" si="131">+E22/E$33*100</f>
        <v>0.14294990073824995</v>
      </c>
      <c r="F59" s="26">
        <f t="shared" si="131"/>
        <v>0.13568513069580934</v>
      </c>
      <c r="G59" s="26">
        <f t="shared" si="131"/>
        <v>0.17206202308095747</v>
      </c>
      <c r="H59" s="26">
        <f t="shared" si="131"/>
        <v>0.17076749879047765</v>
      </c>
      <c r="I59" s="26">
        <f t="shared" si="131"/>
        <v>0.17080205227964768</v>
      </c>
      <c r="J59" s="26">
        <f t="shared" si="131"/>
        <v>0.18294156800899941</v>
      </c>
      <c r="K59" s="26">
        <f t="shared" si="131"/>
        <v>0.1968666227605379</v>
      </c>
      <c r="L59" s="26">
        <f t="shared" si="131"/>
        <v>0.18630513518028766</v>
      </c>
      <c r="M59" s="26">
        <f t="shared" ref="M59:W59" si="132">+M22/M$33*100</f>
        <v>0.21051963996059631</v>
      </c>
      <c r="N59" s="26">
        <f t="shared" si="132"/>
        <v>0.22454048129363879</v>
      </c>
      <c r="O59" s="26">
        <f t="shared" si="132"/>
        <v>0.1169949737891344</v>
      </c>
      <c r="P59" s="26">
        <f t="shared" si="132"/>
        <v>0.18379093831314444</v>
      </c>
      <c r="Q59" s="26">
        <f t="shared" si="132"/>
        <v>0.20930622444929409</v>
      </c>
      <c r="R59" s="26">
        <f t="shared" si="132"/>
        <v>0.21685328724838632</v>
      </c>
      <c r="S59" s="26">
        <f t="shared" si="132"/>
        <v>0.26948443890527729</v>
      </c>
      <c r="T59" s="26">
        <f t="shared" si="132"/>
        <v>0.24325851423837125</v>
      </c>
      <c r="U59" s="26">
        <f t="shared" si="132"/>
        <v>0.2401004817399876</v>
      </c>
      <c r="V59" s="26">
        <f t="shared" si="132"/>
        <v>0.27522811632680955</v>
      </c>
      <c r="W59" s="26">
        <f t="shared" si="132"/>
        <v>0.27062572889288283</v>
      </c>
      <c r="X59" s="26">
        <f t="shared" si="110"/>
        <v>0.21493952558856808</v>
      </c>
      <c r="Y59" s="26">
        <f t="shared" si="110"/>
        <v>0.24241464484668351</v>
      </c>
      <c r="Z59" s="26">
        <f t="shared" si="110"/>
        <v>0.23544575986868668</v>
      </c>
      <c r="AA59" s="26">
        <f t="shared" si="110"/>
        <v>0.28861320542803293</v>
      </c>
      <c r="AB59" s="26">
        <f t="shared" si="110"/>
        <v>0.24692314087328476</v>
      </c>
      <c r="AC59" s="26">
        <f t="shared" ref="AC59" si="133">+AC22/AC$33*100</f>
        <v>0.30113202345528312</v>
      </c>
      <c r="AD59" s="26">
        <f t="shared" ref="AD59" si="134">+AD22/AD$33*100</f>
        <v>0.27658828032787258</v>
      </c>
      <c r="AE59" s="26">
        <f t="shared" ref="AE59:AF59" si="135">+AE22/AE$33*100</f>
        <v>0.25041098265703204</v>
      </c>
      <c r="AF59" s="26">
        <f t="shared" si="135"/>
        <v>0.22077629892499023</v>
      </c>
    </row>
    <row r="60" spans="1:32" ht="15" customHeight="1" x14ac:dyDescent="0.15">
      <c r="A60" s="3" t="s">
        <v>130</v>
      </c>
      <c r="B60" s="26">
        <f t="shared" si="114"/>
        <v>4.7062722262801282</v>
      </c>
      <c r="C60" s="26">
        <f t="shared" si="115"/>
        <v>5.5362242521216052</v>
      </c>
      <c r="D60" s="26">
        <f t="shared" si="115"/>
        <v>5.8807124984226116</v>
      </c>
      <c r="E60" s="26">
        <f t="shared" ref="E60:L60" si="136">+E23/E$33*100</f>
        <v>5.017957979868565</v>
      </c>
      <c r="F60" s="26">
        <f t="shared" si="136"/>
        <v>4.9833010589237503</v>
      </c>
      <c r="G60" s="26">
        <f t="shared" si="136"/>
        <v>4.9124247342557918</v>
      </c>
      <c r="H60" s="26">
        <f t="shared" si="136"/>
        <v>3.125762412593919</v>
      </c>
      <c r="I60" s="26">
        <f t="shared" si="136"/>
        <v>5.4491483830862446</v>
      </c>
      <c r="J60" s="26">
        <f t="shared" si="136"/>
        <v>6.1344122083185999</v>
      </c>
      <c r="K60" s="26">
        <f t="shared" si="136"/>
        <v>5.6398821507367494</v>
      </c>
      <c r="L60" s="26">
        <f t="shared" si="136"/>
        <v>10.138600378889368</v>
      </c>
      <c r="M60" s="26">
        <f t="shared" ref="M60:W60" si="137">+M23/M$33*100</f>
        <v>5.5150800633760637</v>
      </c>
      <c r="N60" s="26">
        <f t="shared" si="137"/>
        <v>3.984805657159511</v>
      </c>
      <c r="O60" s="26">
        <f t="shared" si="137"/>
        <v>3.4035862686599514</v>
      </c>
      <c r="P60" s="26">
        <f t="shared" si="137"/>
        <v>5.6047895837648305</v>
      </c>
      <c r="Q60" s="26">
        <f t="shared" si="137"/>
        <v>5.8006640138591754</v>
      </c>
      <c r="R60" s="26">
        <f t="shared" si="137"/>
        <v>4.4565735415008936</v>
      </c>
      <c r="S60" s="26">
        <f t="shared" si="137"/>
        <v>5.8237372908528009</v>
      </c>
      <c r="T60" s="26">
        <f t="shared" si="137"/>
        <v>8.8549297447784525</v>
      </c>
      <c r="U60" s="26">
        <f t="shared" si="137"/>
        <v>10.743291412944973</v>
      </c>
      <c r="V60" s="26">
        <f t="shared" si="137"/>
        <v>13.052841254311645</v>
      </c>
      <c r="W60" s="26">
        <f t="shared" si="137"/>
        <v>9.5916820520106238</v>
      </c>
      <c r="X60" s="26">
        <f t="shared" si="110"/>
        <v>10.677884395998873</v>
      </c>
      <c r="Y60" s="26">
        <f t="shared" si="110"/>
        <v>8.298091348977275</v>
      </c>
      <c r="Z60" s="26">
        <f t="shared" si="110"/>
        <v>8.38393351856827</v>
      </c>
      <c r="AA60" s="26">
        <f t="shared" si="110"/>
        <v>11.371022506633297</v>
      </c>
      <c r="AB60" s="26">
        <f t="shared" si="110"/>
        <v>14.393881244113624</v>
      </c>
      <c r="AC60" s="26">
        <f t="shared" ref="AC60" si="138">+AC23/AC$33*100</f>
        <v>11.219444636617565</v>
      </c>
      <c r="AD60" s="26">
        <f t="shared" ref="AD60" si="139">+AD23/AD$33*100</f>
        <v>10.022472559961706</v>
      </c>
      <c r="AE60" s="26">
        <f t="shared" ref="AE60:AF60" si="140">+AE23/AE$33*100</f>
        <v>9.1247286514100114</v>
      </c>
      <c r="AF60" s="26">
        <f t="shared" si="140"/>
        <v>9.765017281608964</v>
      </c>
    </row>
    <row r="61" spans="1:32" ht="15" customHeight="1" x14ac:dyDescent="0.15">
      <c r="A61" s="3" t="s">
        <v>131</v>
      </c>
      <c r="B61" s="26">
        <f t="shared" si="114"/>
        <v>6.1859604884422454</v>
      </c>
      <c r="C61" s="26">
        <f t="shared" si="115"/>
        <v>5.6274421992527035</v>
      </c>
      <c r="D61" s="26">
        <f t="shared" si="115"/>
        <v>8.4369529251575468</v>
      </c>
      <c r="E61" s="26">
        <f t="shared" ref="E61:L61" si="141">+E24/E$33*100</f>
        <v>6.2868344114972174</v>
      </c>
      <c r="F61" s="26">
        <f t="shared" si="141"/>
        <v>6.6955131548975668</v>
      </c>
      <c r="G61" s="26">
        <f t="shared" si="141"/>
        <v>6.0004264749239891</v>
      </c>
      <c r="H61" s="26">
        <f t="shared" si="141"/>
        <v>9.9304111135462367</v>
      </c>
      <c r="I61" s="26">
        <f t="shared" si="141"/>
        <v>6.9581572627251109</v>
      </c>
      <c r="J61" s="26">
        <f t="shared" si="141"/>
        <v>7.712900671414415</v>
      </c>
      <c r="K61" s="26">
        <f t="shared" si="141"/>
        <v>7.9266194327140393</v>
      </c>
      <c r="L61" s="26">
        <f t="shared" si="141"/>
        <v>7.3675636657073609</v>
      </c>
      <c r="M61" s="26">
        <f t="shared" ref="M61:W61" si="142">+M24/M$33*100</f>
        <v>6.9682928592258779</v>
      </c>
      <c r="N61" s="26">
        <f t="shared" si="142"/>
        <v>6.5214772091829838</v>
      </c>
      <c r="O61" s="26">
        <f t="shared" si="142"/>
        <v>12.333268615146672</v>
      </c>
      <c r="P61" s="26">
        <f t="shared" si="142"/>
        <v>5.2788968095515685</v>
      </c>
      <c r="Q61" s="26">
        <f t="shared" si="142"/>
        <v>5.940874967938476</v>
      </c>
      <c r="R61" s="26">
        <f t="shared" si="142"/>
        <v>5.3433424736374624</v>
      </c>
      <c r="S61" s="26">
        <f t="shared" si="142"/>
        <v>5.9440759561536245</v>
      </c>
      <c r="T61" s="26">
        <f t="shared" si="142"/>
        <v>6.8183710373242601</v>
      </c>
      <c r="U61" s="26">
        <f t="shared" si="142"/>
        <v>5.5827018776730206</v>
      </c>
      <c r="V61" s="26">
        <f t="shared" si="142"/>
        <v>6.4728878857138215</v>
      </c>
      <c r="W61" s="26">
        <f t="shared" si="142"/>
        <v>8.0681778212421875</v>
      </c>
      <c r="X61" s="26">
        <f t="shared" si="110"/>
        <v>8.7148324653458289</v>
      </c>
      <c r="Y61" s="26">
        <f t="shared" si="110"/>
        <v>8.638230122914722</v>
      </c>
      <c r="Z61" s="26">
        <f t="shared" si="110"/>
        <v>6.9903546465241027</v>
      </c>
      <c r="AA61" s="26">
        <f t="shared" si="110"/>
        <v>7.3267609465473793</v>
      </c>
      <c r="AB61" s="26">
        <f t="shared" si="110"/>
        <v>4.5875294817028376</v>
      </c>
      <c r="AC61" s="26">
        <f t="shared" ref="AC61" si="143">+AC24/AC$33*100</f>
        <v>5.4492349620624196</v>
      </c>
      <c r="AD61" s="26">
        <f t="shared" ref="AD61" si="144">+AD24/AD$33*100</f>
        <v>4.9792866363734829</v>
      </c>
      <c r="AE61" s="26">
        <f t="shared" ref="AE61:AF61" si="145">+AE24/AE$33*100</f>
        <v>5.6088645541213307</v>
      </c>
      <c r="AF61" s="26">
        <f t="shared" si="145"/>
        <v>5.5187701281509538</v>
      </c>
    </row>
    <row r="62" spans="1:32" ht="15" customHeight="1" x14ac:dyDescent="0.15">
      <c r="A62" s="3" t="s">
        <v>132</v>
      </c>
      <c r="B62" s="26">
        <f t="shared" si="114"/>
        <v>1.7554847042394957</v>
      </c>
      <c r="C62" s="26">
        <f t="shared" si="115"/>
        <v>2.5202558603405221</v>
      </c>
      <c r="D62" s="26">
        <f t="shared" si="115"/>
        <v>2.0471396809527493</v>
      </c>
      <c r="E62" s="26">
        <f t="shared" ref="E62:L62" si="146">+E25/E$33*100</f>
        <v>1.5723677787786734</v>
      </c>
      <c r="F62" s="26">
        <f t="shared" si="146"/>
        <v>13.89954629624305</v>
      </c>
      <c r="G62" s="26">
        <f t="shared" si="146"/>
        <v>1.8165420398147007</v>
      </c>
      <c r="H62" s="26">
        <f t="shared" si="146"/>
        <v>1.2824038274662883</v>
      </c>
      <c r="I62" s="26">
        <f t="shared" si="146"/>
        <v>0.74575436083896096</v>
      </c>
      <c r="J62" s="26">
        <f t="shared" si="146"/>
        <v>0.60757282380490751</v>
      </c>
      <c r="K62" s="26">
        <f t="shared" si="146"/>
        <v>1.0120604220156468</v>
      </c>
      <c r="L62" s="26">
        <f t="shared" si="146"/>
        <v>0.84453872898692794</v>
      </c>
      <c r="M62" s="26">
        <f t="shared" ref="M62:W62" si="147">+M25/M$33*100</f>
        <v>0.83152696044424168</v>
      </c>
      <c r="N62" s="26">
        <f t="shared" si="147"/>
        <v>0.6779304122525307</v>
      </c>
      <c r="O62" s="26">
        <f t="shared" si="147"/>
        <v>0.41798080050625575</v>
      </c>
      <c r="P62" s="26">
        <f t="shared" si="147"/>
        <v>0.33240077292278264</v>
      </c>
      <c r="Q62" s="26">
        <f t="shared" si="147"/>
        <v>0.25154862533082478</v>
      </c>
      <c r="R62" s="26">
        <f t="shared" si="147"/>
        <v>0.19731303782625992</v>
      </c>
      <c r="S62" s="26">
        <f t="shared" si="147"/>
        <v>0.23337699904978884</v>
      </c>
      <c r="T62" s="26">
        <f t="shared" si="147"/>
        <v>0.43781963612881997</v>
      </c>
      <c r="U62" s="26">
        <f t="shared" si="147"/>
        <v>0.55289123487606717</v>
      </c>
      <c r="V62" s="26">
        <f t="shared" si="147"/>
        <v>0.29725827382619718</v>
      </c>
      <c r="W62" s="26">
        <f t="shared" si="147"/>
        <v>0.23496989254282666</v>
      </c>
      <c r="X62" s="26">
        <f t="shared" si="110"/>
        <v>0.28613751215397015</v>
      </c>
      <c r="Y62" s="26">
        <f t="shared" si="110"/>
        <v>0.59132254095115577</v>
      </c>
      <c r="Z62" s="26">
        <f t="shared" si="110"/>
        <v>0.47072646393073547</v>
      </c>
      <c r="AA62" s="26">
        <f t="shared" si="110"/>
        <v>0.56636525219129719</v>
      </c>
      <c r="AB62" s="26">
        <f t="shared" si="110"/>
        <v>0.1917463759285811</v>
      </c>
      <c r="AC62" s="26">
        <f t="shared" ref="AC62" si="148">+AC25/AC$33*100</f>
        <v>1.0152473411382981</v>
      </c>
      <c r="AD62" s="26">
        <f t="shared" ref="AD62" si="149">+AD25/AD$33*100</f>
        <v>0.30302061747664533</v>
      </c>
      <c r="AE62" s="26">
        <f t="shared" ref="AE62:AF62" si="150">+AE25/AE$33*100</f>
        <v>0.27671387270708353</v>
      </c>
      <c r="AF62" s="26">
        <f t="shared" si="150"/>
        <v>0.25812471438978357</v>
      </c>
    </row>
    <row r="63" spans="1:32" ht="15" customHeight="1" x14ac:dyDescent="0.15">
      <c r="A63" s="3" t="s">
        <v>133</v>
      </c>
      <c r="B63" s="26">
        <f t="shared" si="114"/>
        <v>0.12543522085008935</v>
      </c>
      <c r="C63" s="26">
        <f t="shared" si="115"/>
        <v>0.12033867663462786</v>
      </c>
      <c r="D63" s="26">
        <f t="shared" si="115"/>
        <v>7.4766459392623608E-2</v>
      </c>
      <c r="E63" s="26">
        <f t="shared" ref="E63:L63" si="151">+E26/E$33*100</f>
        <v>0.20746124924583514</v>
      </c>
      <c r="F63" s="26">
        <f t="shared" si="151"/>
        <v>1.4082525240872792E-2</v>
      </c>
      <c r="G63" s="26">
        <f t="shared" si="151"/>
        <v>2.9525187045424631E-2</v>
      </c>
      <c r="H63" s="26">
        <f t="shared" si="151"/>
        <v>0</v>
      </c>
      <c r="I63" s="26">
        <f t="shared" si="151"/>
        <v>1.6503121244438659</v>
      </c>
      <c r="J63" s="26">
        <f t="shared" si="151"/>
        <v>5.1319606707062038E-3</v>
      </c>
      <c r="K63" s="26">
        <f t="shared" si="151"/>
        <v>6.289231645937041E-3</v>
      </c>
      <c r="L63" s="26">
        <f t="shared" si="151"/>
        <v>7.5601352906131888E-2</v>
      </c>
      <c r="M63" s="26">
        <f t="shared" ref="M63:W63" si="152">+M26/M$33*100</f>
        <v>0.34069757426761238</v>
      </c>
      <c r="N63" s="26">
        <f t="shared" si="152"/>
        <v>1.4501003334221159</v>
      </c>
      <c r="O63" s="26">
        <f t="shared" si="152"/>
        <v>4.0668045001035533E-2</v>
      </c>
      <c r="P63" s="26">
        <f t="shared" si="152"/>
        <v>0.16933433535451975</v>
      </c>
      <c r="Q63" s="26">
        <f t="shared" si="152"/>
        <v>1.8986153720498024E-2</v>
      </c>
      <c r="R63" s="26">
        <f t="shared" si="152"/>
        <v>4.4983419775549337E-2</v>
      </c>
      <c r="S63" s="26">
        <f t="shared" si="152"/>
        <v>4.1743295813522666E-2</v>
      </c>
      <c r="T63" s="26">
        <f t="shared" si="152"/>
        <v>7.3344339426282032E-2</v>
      </c>
      <c r="U63" s="26">
        <f t="shared" si="152"/>
        <v>7.204159180883031E-2</v>
      </c>
      <c r="V63" s="26">
        <f t="shared" si="152"/>
        <v>5.7105199414874686E-2</v>
      </c>
      <c r="W63" s="26">
        <f t="shared" si="152"/>
        <v>7.2566868486516653E-2</v>
      </c>
      <c r="X63" s="26">
        <f t="shared" si="110"/>
        <v>0.18619121778393488</v>
      </c>
      <c r="Y63" s="26">
        <f t="shared" si="110"/>
        <v>0.2474053070211524</v>
      </c>
      <c r="Z63" s="26">
        <f t="shared" si="110"/>
        <v>5.7973185795449638</v>
      </c>
      <c r="AA63" s="26">
        <f t="shared" si="110"/>
        <v>0.1453784275822502</v>
      </c>
      <c r="AB63" s="26">
        <f t="shared" si="110"/>
        <v>0.49238856741985704</v>
      </c>
      <c r="AC63" s="26">
        <f t="shared" ref="AC63" si="153">+AC26/AC$33*100</f>
        <v>0.55180394537280353</v>
      </c>
      <c r="AD63" s="26">
        <f t="shared" ref="AD63" si="154">+AD26/AD$33*100</f>
        <v>0.5337201282247388</v>
      </c>
      <c r="AE63" s="26">
        <f t="shared" ref="AE63:AF63" si="155">+AE26/AE$33*100</f>
        <v>0.58653310702888717</v>
      </c>
      <c r="AF63" s="26">
        <f t="shared" si="155"/>
        <v>0.50021382923871061</v>
      </c>
    </row>
    <row r="64" spans="1:32" ht="15" customHeight="1" x14ac:dyDescent="0.15">
      <c r="A64" s="3" t="s">
        <v>134</v>
      </c>
      <c r="B64" s="26">
        <f t="shared" si="114"/>
        <v>0.33411218883207822</v>
      </c>
      <c r="C64" s="26">
        <f t="shared" si="115"/>
        <v>0.68739024403051308</v>
      </c>
      <c r="D64" s="26">
        <f t="shared" si="115"/>
        <v>0.87300508319895032</v>
      </c>
      <c r="E64" s="26">
        <f t="shared" ref="E64:L64" si="156">+E27/E$33*100</f>
        <v>3.938085872163414</v>
      </c>
      <c r="F64" s="26">
        <f t="shared" si="156"/>
        <v>4.6785552127112631</v>
      </c>
      <c r="G64" s="26">
        <f t="shared" si="156"/>
        <v>2.2461573445725316</v>
      </c>
      <c r="H64" s="26">
        <f t="shared" si="156"/>
        <v>1.4751779135015777</v>
      </c>
      <c r="I64" s="26">
        <f t="shared" si="156"/>
        <v>2.0055870307363275</v>
      </c>
      <c r="J64" s="26">
        <f t="shared" si="156"/>
        <v>4.0909296187517734</v>
      </c>
      <c r="K64" s="26">
        <f t="shared" si="156"/>
        <v>6.2112998624982554E-2</v>
      </c>
      <c r="L64" s="26">
        <f t="shared" si="156"/>
        <v>0.15166922516808881</v>
      </c>
      <c r="M64" s="26">
        <f t="shared" ref="M64:W64" si="157">+M27/M$33*100</f>
        <v>5.5388973218600618E-2</v>
      </c>
      <c r="N64" s="26">
        <f t="shared" si="157"/>
        <v>1.4397811211405798</v>
      </c>
      <c r="O64" s="26">
        <f t="shared" si="157"/>
        <v>2.5134622859723526</v>
      </c>
      <c r="P64" s="26">
        <f t="shared" si="157"/>
        <v>8.1294128812123425</v>
      </c>
      <c r="Q64" s="26">
        <f t="shared" si="157"/>
        <v>8.8548555117878944</v>
      </c>
      <c r="R64" s="26">
        <f t="shared" si="157"/>
        <v>4.3124526728702675</v>
      </c>
      <c r="S64" s="26">
        <f t="shared" si="157"/>
        <v>4.326921111449197</v>
      </c>
      <c r="T64" s="26">
        <f t="shared" si="157"/>
        <v>4.7807589330587899</v>
      </c>
      <c r="U64" s="26">
        <f t="shared" si="157"/>
        <v>4.4581458575130766</v>
      </c>
      <c r="V64" s="26">
        <f t="shared" si="157"/>
        <v>4.0175266953275219</v>
      </c>
      <c r="W64" s="26">
        <f t="shared" si="157"/>
        <v>1.2567958161979567</v>
      </c>
      <c r="X64" s="26">
        <f t="shared" si="110"/>
        <v>7.1359454472485515</v>
      </c>
      <c r="Y64" s="26">
        <f t="shared" si="110"/>
        <v>6.5886541486588008</v>
      </c>
      <c r="Z64" s="26">
        <f t="shared" si="110"/>
        <v>3.0244318144305495</v>
      </c>
      <c r="AA64" s="26">
        <f t="shared" si="110"/>
        <v>3.1614676231588485</v>
      </c>
      <c r="AB64" s="26">
        <f t="shared" si="110"/>
        <v>4.3380553407578066</v>
      </c>
      <c r="AC64" s="26">
        <f t="shared" ref="AC64" si="158">+AC27/AC$33*100</f>
        <v>4.2340884890124535</v>
      </c>
      <c r="AD64" s="26">
        <f t="shared" ref="AD64" si="159">+AD27/AD$33*100</f>
        <v>5.6057862973445145</v>
      </c>
      <c r="AE64" s="26">
        <f t="shared" ref="AE64:AF64" si="160">+AE27/AE$33*100</f>
        <v>6.5143668866354778</v>
      </c>
      <c r="AF64" s="26">
        <f t="shared" si="160"/>
        <v>7.969833187700007</v>
      </c>
    </row>
    <row r="65" spans="1:32" ht="15" customHeight="1" x14ac:dyDescent="0.15">
      <c r="A65" s="3" t="s">
        <v>135</v>
      </c>
      <c r="B65" s="26">
        <f t="shared" si="114"/>
        <v>8.868073282798985</v>
      </c>
      <c r="C65" s="26">
        <f t="shared" si="115"/>
        <v>9.5214133380742663</v>
      </c>
      <c r="D65" s="26">
        <f t="shared" si="115"/>
        <v>7.1862670662949251</v>
      </c>
      <c r="E65" s="26">
        <f t="shared" ref="E65:L65" si="161">+E28/E$33*100</f>
        <v>6.6495772214768838</v>
      </c>
      <c r="F65" s="26">
        <f t="shared" si="161"/>
        <v>5.8011085059743355</v>
      </c>
      <c r="G65" s="26">
        <f t="shared" si="161"/>
        <v>6.6538780267697826</v>
      </c>
      <c r="H65" s="26">
        <f t="shared" si="161"/>
        <v>8.8981690726168274</v>
      </c>
      <c r="I65" s="26">
        <f t="shared" si="161"/>
        <v>8.0139745973272358</v>
      </c>
      <c r="J65" s="26">
        <f t="shared" si="161"/>
        <v>6.3070385353794807</v>
      </c>
      <c r="K65" s="26">
        <f t="shared" si="161"/>
        <v>6.3242325872709504</v>
      </c>
      <c r="L65" s="26">
        <f t="shared" si="161"/>
        <v>7.2167392188322523</v>
      </c>
      <c r="M65" s="26">
        <f t="shared" ref="M65:W65" si="162">+M28/M$33*100</f>
        <v>6.5362034791475745</v>
      </c>
      <c r="N65" s="26">
        <f t="shared" si="162"/>
        <v>6.8873769538522032</v>
      </c>
      <c r="O65" s="26">
        <f t="shared" si="162"/>
        <v>7.5735081191366209</v>
      </c>
      <c r="P65" s="26">
        <f t="shared" si="162"/>
        <v>4.0812481305299828</v>
      </c>
      <c r="Q65" s="26">
        <f t="shared" si="162"/>
        <v>4.246049088879559</v>
      </c>
      <c r="R65" s="26">
        <f t="shared" si="162"/>
        <v>5.0466811683514372</v>
      </c>
      <c r="S65" s="26">
        <f t="shared" si="162"/>
        <v>6.0750439041939535</v>
      </c>
      <c r="T65" s="26">
        <f t="shared" si="162"/>
        <v>4.6527141086130799</v>
      </c>
      <c r="U65" s="26">
        <f t="shared" si="162"/>
        <v>5.3598359222220457</v>
      </c>
      <c r="V65" s="26">
        <f t="shared" si="162"/>
        <v>5.317048879073651</v>
      </c>
      <c r="W65" s="26">
        <f t="shared" si="162"/>
        <v>6.9362946758318946</v>
      </c>
      <c r="X65" s="26">
        <f t="shared" si="110"/>
        <v>6.5354603414929224</v>
      </c>
      <c r="Y65" s="26">
        <f t="shared" si="110"/>
        <v>6.8998935067487412</v>
      </c>
      <c r="Z65" s="26">
        <f t="shared" si="110"/>
        <v>6.3936271191261076</v>
      </c>
      <c r="AA65" s="26">
        <f t="shared" si="110"/>
        <v>5.8554117347024279</v>
      </c>
      <c r="AB65" s="26">
        <f t="shared" si="110"/>
        <v>6.5116326742110973</v>
      </c>
      <c r="AC65" s="26">
        <f t="shared" ref="AC65" si="163">+AC28/AC$33*100</f>
        <v>6.2776118574593989</v>
      </c>
      <c r="AD65" s="26">
        <f t="shared" ref="AD65" si="164">+AD28/AD$33*100</f>
        <v>7.8503660827961257</v>
      </c>
      <c r="AE65" s="26">
        <f t="shared" ref="AE65:AF65" si="165">+AE28/AE$33*100</f>
        <v>6.0755407798166665</v>
      </c>
      <c r="AF65" s="26">
        <f t="shared" si="165"/>
        <v>7.0043575275858831</v>
      </c>
    </row>
    <row r="66" spans="1:32" ht="15" customHeight="1" x14ac:dyDescent="0.15">
      <c r="A66" s="3" t="s">
        <v>136</v>
      </c>
      <c r="B66" s="26">
        <f t="shared" si="114"/>
        <v>1.9990902815081286</v>
      </c>
      <c r="C66" s="26">
        <f t="shared" si="115"/>
        <v>2.0373708527152719</v>
      </c>
      <c r="D66" s="26">
        <f t="shared" si="115"/>
        <v>1.838289992630721</v>
      </c>
      <c r="E66" s="26">
        <f t="shared" ref="E66:L66" si="166">+E29/E$33*100</f>
        <v>1.2792745089714179</v>
      </c>
      <c r="F66" s="26">
        <f t="shared" si="166"/>
        <v>0.87605042435929503</v>
      </c>
      <c r="G66" s="26">
        <f t="shared" si="166"/>
        <v>1.094240443533921</v>
      </c>
      <c r="H66" s="26">
        <f t="shared" si="166"/>
        <v>1.4137197050833019</v>
      </c>
      <c r="I66" s="26">
        <f t="shared" si="166"/>
        <v>1.2557607877751631</v>
      </c>
      <c r="J66" s="26">
        <f t="shared" si="166"/>
        <v>1.0518338291662668</v>
      </c>
      <c r="K66" s="26">
        <f t="shared" si="166"/>
        <v>1.2235563444743425</v>
      </c>
      <c r="L66" s="26">
        <f t="shared" si="166"/>
        <v>0.97511371409298231</v>
      </c>
      <c r="M66" s="26">
        <f t="shared" ref="M66:W66" si="167">+M29/M$33*100</f>
        <v>0.76881279551748116</v>
      </c>
      <c r="N66" s="26">
        <f t="shared" si="167"/>
        <v>0.86060835939864089</v>
      </c>
      <c r="O66" s="26">
        <f t="shared" si="167"/>
        <v>1.0174676985098208</v>
      </c>
      <c r="P66" s="26">
        <f t="shared" si="167"/>
        <v>1.0806057973757979</v>
      </c>
      <c r="Q66" s="26">
        <f t="shared" si="167"/>
        <v>1.2149992047309197</v>
      </c>
      <c r="R66" s="26">
        <f t="shared" si="167"/>
        <v>1.0219563623934922</v>
      </c>
      <c r="S66" s="26">
        <f t="shared" si="167"/>
        <v>0.85948263426331772</v>
      </c>
      <c r="T66" s="26">
        <f t="shared" si="167"/>
        <v>1.1709203591397785</v>
      </c>
      <c r="U66" s="26">
        <f t="shared" si="167"/>
        <v>0.86495699317932495</v>
      </c>
      <c r="V66" s="26">
        <f t="shared" si="167"/>
        <v>1.6069971460932329</v>
      </c>
      <c r="W66" s="26">
        <f t="shared" si="167"/>
        <v>1.5009244999734477</v>
      </c>
      <c r="X66" s="26">
        <f t="shared" si="110"/>
        <v>1.3915491441615895</v>
      </c>
      <c r="Y66" s="26">
        <f t="shared" si="110"/>
        <v>1.1836251602621555</v>
      </c>
      <c r="Z66" s="26">
        <f t="shared" si="110"/>
        <v>0.95615559125275318</v>
      </c>
      <c r="AA66" s="26">
        <f t="shared" si="110"/>
        <v>1.291217674898758</v>
      </c>
      <c r="AB66" s="26">
        <f t="shared" si="110"/>
        <v>1.1583818004366311</v>
      </c>
      <c r="AC66" s="26">
        <f t="shared" ref="AC66" si="168">+AC29/AC$33*100</f>
        <v>1.5825945091123284</v>
      </c>
      <c r="AD66" s="26">
        <f t="shared" ref="AD66" si="169">+AD29/AD$33*100</f>
        <v>0.96187579287498848</v>
      </c>
      <c r="AE66" s="26">
        <f t="shared" ref="AE66:AF66" si="170">+AE29/AE$33*100</f>
        <v>1.0897959591985089</v>
      </c>
      <c r="AF66" s="26">
        <f t="shared" si="170"/>
        <v>1.0003129363821368</v>
      </c>
    </row>
    <row r="67" spans="1:32" ht="15" customHeight="1" x14ac:dyDescent="0.15">
      <c r="A67" s="3" t="s">
        <v>137</v>
      </c>
      <c r="B67" s="26">
        <f t="shared" si="114"/>
        <v>7.023298742319553</v>
      </c>
      <c r="C67" s="26">
        <f t="shared" si="115"/>
        <v>11.849331355944281</v>
      </c>
      <c r="D67" s="26">
        <f t="shared" si="115"/>
        <v>10.078552191157842</v>
      </c>
      <c r="E67" s="26">
        <f t="shared" ref="E67:L67" si="171">+E30/E$33*100</f>
        <v>11.113367708737009</v>
      </c>
      <c r="F67" s="26">
        <f t="shared" si="171"/>
        <v>8.2183270218193467</v>
      </c>
      <c r="G67" s="26">
        <f t="shared" si="171"/>
        <v>11.076851986984803</v>
      </c>
      <c r="H67" s="26">
        <f t="shared" si="171"/>
        <v>11.002001397670274</v>
      </c>
      <c r="I67" s="26">
        <f t="shared" si="171"/>
        <v>10.99663463410182</v>
      </c>
      <c r="J67" s="26">
        <f t="shared" si="171"/>
        <v>8.726899120535899</v>
      </c>
      <c r="K67" s="26">
        <f t="shared" si="171"/>
        <v>5.9132449714516735</v>
      </c>
      <c r="L67" s="26">
        <f t="shared" si="171"/>
        <v>5.3674943182355479</v>
      </c>
      <c r="M67" s="26">
        <f t="shared" ref="M67:W67" si="172">+M30/M$33*100</f>
        <v>5.2924163910372881</v>
      </c>
      <c r="N67" s="26">
        <f t="shared" si="172"/>
        <v>7.3085123739905651</v>
      </c>
      <c r="O67" s="26">
        <f t="shared" si="172"/>
        <v>9.1348464877122897</v>
      </c>
      <c r="P67" s="26">
        <f t="shared" si="172"/>
        <v>17.695438044547316</v>
      </c>
      <c r="Q67" s="26">
        <f t="shared" si="172"/>
        <v>10.415875576928313</v>
      </c>
      <c r="R67" s="26">
        <f t="shared" si="172"/>
        <v>19.581095526784964</v>
      </c>
      <c r="S67" s="26">
        <f t="shared" si="172"/>
        <v>11.427939011278136</v>
      </c>
      <c r="T67" s="26">
        <f t="shared" si="172"/>
        <v>13.790614158262338</v>
      </c>
      <c r="U67" s="26">
        <f t="shared" si="172"/>
        <v>12.918899152582794</v>
      </c>
      <c r="V67" s="26">
        <f t="shared" si="172"/>
        <v>5.3180908459824057</v>
      </c>
      <c r="W67" s="26">
        <f t="shared" si="172"/>
        <v>7.3104809537832773</v>
      </c>
      <c r="X67" s="26">
        <f t="shared" si="110"/>
        <v>9.3592883243492437</v>
      </c>
      <c r="Y67" s="26">
        <f t="shared" si="110"/>
        <v>7.6265571317336214</v>
      </c>
      <c r="Z67" s="26">
        <f t="shared" si="110"/>
        <v>7.8122182941761711</v>
      </c>
      <c r="AA67" s="26">
        <f t="shared" si="110"/>
        <v>10.25833837524082</v>
      </c>
      <c r="AB67" s="26">
        <f t="shared" si="110"/>
        <v>13.863091014899434</v>
      </c>
      <c r="AC67" s="26">
        <f t="shared" ref="AC67" si="173">+AC30/AC$33*100</f>
        <v>7.6651669346015971</v>
      </c>
      <c r="AD67" s="26">
        <f t="shared" ref="AD67" si="174">+AD30/AD$33*100</f>
        <v>10.874420777947821</v>
      </c>
      <c r="AE67" s="26">
        <f t="shared" ref="AE67:AF67" si="175">+AE30/AE$33*100</f>
        <v>9.527461644397464</v>
      </c>
      <c r="AF67" s="26">
        <f t="shared" si="175"/>
        <v>6.6245636576973101</v>
      </c>
    </row>
    <row r="68" spans="1:32" ht="15" customHeight="1" x14ac:dyDescent="0.15">
      <c r="A68" s="3" t="s">
        <v>183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>
        <f t="shared" ref="N68:W68" si="176">+N31/N$33*100</f>
        <v>0.25658581889224652</v>
      </c>
      <c r="O68" s="26">
        <f t="shared" si="176"/>
        <v>0.23922379412373843</v>
      </c>
      <c r="P68" s="26">
        <f t="shared" si="176"/>
        <v>0.36267876303542662</v>
      </c>
      <c r="Q68" s="26">
        <f t="shared" si="176"/>
        <v>0.46569811012542328</v>
      </c>
      <c r="R68" s="26">
        <f t="shared" si="176"/>
        <v>0.22135953492361712</v>
      </c>
      <c r="S68" s="26">
        <f t="shared" si="176"/>
        <v>0.17666802355495778</v>
      </c>
      <c r="T68" s="26">
        <f t="shared" si="176"/>
        <v>0</v>
      </c>
      <c r="U68" s="26">
        <f t="shared" si="176"/>
        <v>0</v>
      </c>
      <c r="V68" s="26">
        <f t="shared" si="176"/>
        <v>0</v>
      </c>
      <c r="W68" s="26">
        <f t="shared" si="176"/>
        <v>0</v>
      </c>
      <c r="X68" s="26">
        <f t="shared" si="110"/>
        <v>0</v>
      </c>
      <c r="Y68" s="26">
        <f t="shared" si="110"/>
        <v>0</v>
      </c>
      <c r="Z68" s="26">
        <f t="shared" si="110"/>
        <v>0</v>
      </c>
      <c r="AA68" s="26">
        <f t="shared" si="110"/>
        <v>0</v>
      </c>
      <c r="AB68" s="26">
        <f t="shared" si="110"/>
        <v>0</v>
      </c>
      <c r="AC68" s="26">
        <f t="shared" ref="AC68" si="177">+AC31/AC$33*100</f>
        <v>0</v>
      </c>
      <c r="AD68" s="26">
        <f t="shared" ref="AD68" si="178">+AD31/AD$33*100</f>
        <v>0</v>
      </c>
      <c r="AE68" s="26">
        <f t="shared" ref="AE68:AF68" si="179">+AE31/AE$33*100</f>
        <v>0</v>
      </c>
      <c r="AF68" s="26">
        <f t="shared" si="179"/>
        <v>0</v>
      </c>
    </row>
    <row r="69" spans="1:32" ht="15" customHeight="1" x14ac:dyDescent="0.15">
      <c r="A69" s="3" t="s">
        <v>184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>
        <f t="shared" ref="N69:W69" si="180">+N32/N$33*100</f>
        <v>1.6524684531919136</v>
      </c>
      <c r="O69" s="26">
        <f t="shared" si="180"/>
        <v>3.1469163193846477</v>
      </c>
      <c r="P69" s="26">
        <f t="shared" si="180"/>
        <v>5.7788501162404389</v>
      </c>
      <c r="Q69" s="26">
        <f t="shared" si="180"/>
        <v>4.6197252524441987</v>
      </c>
      <c r="R69" s="26">
        <f t="shared" si="180"/>
        <v>3.3032640122232628</v>
      </c>
      <c r="S69" s="26">
        <f t="shared" si="180"/>
        <v>3.2340468774729874</v>
      </c>
      <c r="T69" s="26">
        <f t="shared" si="180"/>
        <v>2.550997097193751</v>
      </c>
      <c r="U69" s="26">
        <f t="shared" si="180"/>
        <v>2.3937548690716568</v>
      </c>
      <c r="V69" s="26">
        <f t="shared" si="180"/>
        <v>3.951355030602703</v>
      </c>
      <c r="W69" s="26">
        <f t="shared" si="180"/>
        <v>5.8345914027364651</v>
      </c>
      <c r="X69" s="26">
        <f t="shared" si="110"/>
        <v>3.8143867905211319</v>
      </c>
      <c r="Y69" s="26">
        <f t="shared" si="110"/>
        <v>4.2298118688005211</v>
      </c>
      <c r="Z69" s="26">
        <f t="shared" si="110"/>
        <v>4.1263951659471081</v>
      </c>
      <c r="AA69" s="26">
        <f t="shared" si="110"/>
        <v>3.8975449753954483</v>
      </c>
      <c r="AB69" s="26">
        <f t="shared" si="110"/>
        <v>3.2912456282805689</v>
      </c>
      <c r="AC69" s="26">
        <f t="shared" ref="AC69" si="181">+AC32/AC$33*100</f>
        <v>3.0226551915210353</v>
      </c>
      <c r="AD69" s="26">
        <f t="shared" ref="AD69" si="182">+AD32/AD$33*100</f>
        <v>3.005980760201119</v>
      </c>
      <c r="AE69" s="26">
        <f t="shared" ref="AE69:AF69" si="183">+AE32/AE$33*100</f>
        <v>2.9877522166387118</v>
      </c>
      <c r="AF69" s="26">
        <f t="shared" si="183"/>
        <v>2.2944419056869654</v>
      </c>
    </row>
    <row r="70" spans="1:32" ht="15" customHeight="1" x14ac:dyDescent="0.15">
      <c r="A70" s="3" t="s">
        <v>0</v>
      </c>
      <c r="B70" s="27">
        <f t="shared" ref="B70:N70" si="184">SUM(B41:B67)-B53-B54</f>
        <v>100.00000000000001</v>
      </c>
      <c r="C70" s="27">
        <f t="shared" si="184"/>
        <v>100</v>
      </c>
      <c r="D70" s="27">
        <f t="shared" si="184"/>
        <v>99.999999999999986</v>
      </c>
      <c r="E70" s="27">
        <f t="shared" si="184"/>
        <v>100</v>
      </c>
      <c r="F70" s="27">
        <f t="shared" si="184"/>
        <v>99.999999999999986</v>
      </c>
      <c r="G70" s="27">
        <f t="shared" si="184"/>
        <v>100</v>
      </c>
      <c r="H70" s="27">
        <f t="shared" si="184"/>
        <v>99.999999999999986</v>
      </c>
      <c r="I70" s="27">
        <f t="shared" si="184"/>
        <v>99.999999999999986</v>
      </c>
      <c r="J70" s="27">
        <f t="shared" si="184"/>
        <v>100</v>
      </c>
      <c r="K70" s="27">
        <f t="shared" si="184"/>
        <v>100</v>
      </c>
      <c r="L70" s="27">
        <f t="shared" si="184"/>
        <v>100.00000000000003</v>
      </c>
      <c r="M70" s="27">
        <f t="shared" si="184"/>
        <v>99.999999999999972</v>
      </c>
      <c r="N70" s="27">
        <f t="shared" si="184"/>
        <v>100.00000000000003</v>
      </c>
      <c r="O70" s="27">
        <f t="shared" ref="O70:T70" si="185">SUM(O41:O67)-O53-O54</f>
        <v>100.00000000000001</v>
      </c>
      <c r="P70" s="27">
        <f t="shared" si="185"/>
        <v>100</v>
      </c>
      <c r="Q70" s="27">
        <f t="shared" si="185"/>
        <v>99.999999999999972</v>
      </c>
      <c r="R70" s="27">
        <f t="shared" si="185"/>
        <v>100</v>
      </c>
      <c r="S70" s="27">
        <f t="shared" si="185"/>
        <v>100.00000000000001</v>
      </c>
      <c r="T70" s="27">
        <f t="shared" si="185"/>
        <v>100.00000000000004</v>
      </c>
      <c r="U70" s="27">
        <f>SUM(U41:U67)-U53-U54</f>
        <v>99.999999999999986</v>
      </c>
      <c r="V70" s="27">
        <f>SUM(V41:V67)-V53-V54</f>
        <v>100</v>
      </c>
      <c r="W70" s="27">
        <f>SUM(W41:W67)-W53-W54</f>
        <v>99.999999999999986</v>
      </c>
      <c r="X70" s="27">
        <f>SUM(X41:X67)-X53-X54-X55</f>
        <v>99.999999999999986</v>
      </c>
      <c r="Y70" s="27">
        <f t="shared" ref="Y70:AB70" si="186">SUM(Y41:Y67)-Y53-Y54-Y55</f>
        <v>100.00000000000001</v>
      </c>
      <c r="Z70" s="27">
        <f t="shared" si="186"/>
        <v>99.999999999999986</v>
      </c>
      <c r="AA70" s="27">
        <f t="shared" si="186"/>
        <v>100</v>
      </c>
      <c r="AB70" s="27">
        <f t="shared" si="186"/>
        <v>99.999999999999972</v>
      </c>
      <c r="AC70" s="27">
        <f t="shared" ref="AC70" si="187">SUM(AC41:AC67)-AC53-AC54-AC55</f>
        <v>99.999999999999986</v>
      </c>
      <c r="AD70" s="27">
        <f t="shared" ref="AD70" si="188">SUM(AD41:AD67)-AD53-AD54-AD55</f>
        <v>100.00000000000003</v>
      </c>
      <c r="AE70" s="27">
        <f t="shared" ref="AE70:AF70" si="189">SUM(AE41:AE67)-AE53-AE54-AE55</f>
        <v>100</v>
      </c>
      <c r="AF70" s="27">
        <f t="shared" si="189"/>
        <v>100</v>
      </c>
    </row>
    <row r="71" spans="1:32" ht="15" customHeight="1" x14ac:dyDescent="0.15">
      <c r="A71" s="3" t="s">
        <v>1</v>
      </c>
      <c r="B71" s="26">
        <f>+B34/$B$33*100</f>
        <v>65.409654253291833</v>
      </c>
      <c r="C71" s="26">
        <f t="shared" ref="C71:D74" si="190">+C34/C$33*100</f>
        <v>59.139820759734476</v>
      </c>
      <c r="D71" s="26">
        <f t="shared" si="190"/>
        <v>60.650169800178901</v>
      </c>
      <c r="E71" s="26">
        <f t="shared" ref="E71:L71" si="191">+E34/E$33*100</f>
        <v>61.261036632872688</v>
      </c>
      <c r="F71" s="26">
        <f t="shared" si="191"/>
        <v>52.486040990240923</v>
      </c>
      <c r="G71" s="26">
        <f t="shared" si="191"/>
        <v>63.257965596848287</v>
      </c>
      <c r="H71" s="26">
        <f t="shared" si="191"/>
        <v>59.90231814779743</v>
      </c>
      <c r="I71" s="26">
        <f t="shared" si="191"/>
        <v>60.067192437276738</v>
      </c>
      <c r="J71" s="26">
        <f t="shared" si="191"/>
        <v>62.418754647631879</v>
      </c>
      <c r="K71" s="26">
        <f t="shared" si="191"/>
        <v>68.479027258213563</v>
      </c>
      <c r="L71" s="26">
        <f t="shared" si="191"/>
        <v>64.946403860762885</v>
      </c>
      <c r="M71" s="26">
        <f t="shared" ref="M71:N74" si="192">+M34/M$33*100</f>
        <v>71.161177204003394</v>
      </c>
      <c r="N71" s="26">
        <f t="shared" si="192"/>
        <v>68.479673243537604</v>
      </c>
      <c r="O71" s="26">
        <f t="shared" ref="O71:P74" si="193">+O34/O$33*100</f>
        <v>61.184974578176423</v>
      </c>
      <c r="P71" s="26">
        <f t="shared" si="193"/>
        <v>55.467394989649755</v>
      </c>
      <c r="Q71" s="26">
        <f t="shared" ref="Q71:R74" si="194">+Q34/Q$33*100</f>
        <v>60.882920629279944</v>
      </c>
      <c r="R71" s="26">
        <f t="shared" si="194"/>
        <v>57.819215931351145</v>
      </c>
      <c r="S71" s="26">
        <f t="shared" ref="S71:T74" si="195">+S34/S$33*100</f>
        <v>62.850598422777971</v>
      </c>
      <c r="T71" s="26">
        <f t="shared" si="195"/>
        <v>55.670777706366778</v>
      </c>
      <c r="U71" s="26">
        <f t="shared" ref="U71:V74" si="196">+U34/U$33*100</f>
        <v>56.072308695168296</v>
      </c>
      <c r="V71" s="26">
        <f t="shared" si="196"/>
        <v>60.194888408050481</v>
      </c>
      <c r="W71" s="26">
        <f t="shared" ref="W71:X74" si="197">+W34/W$33*100</f>
        <v>61.445668298651078</v>
      </c>
      <c r="X71" s="26">
        <f t="shared" si="197"/>
        <v>52.600908666497403</v>
      </c>
      <c r="Y71" s="26">
        <f t="shared" ref="Y71:AB71" si="198">+Y34/Y$33*100</f>
        <v>56.964346554676382</v>
      </c>
      <c r="Z71" s="26">
        <f t="shared" si="198"/>
        <v>57.465601100236618</v>
      </c>
      <c r="AA71" s="26">
        <f t="shared" si="198"/>
        <v>57.304772296977859</v>
      </c>
      <c r="AB71" s="26">
        <f t="shared" si="198"/>
        <v>52.187812824925096</v>
      </c>
      <c r="AC71" s="26">
        <f t="shared" ref="AC71" si="199">+AC34/AC$33*100</f>
        <v>59.439367816878161</v>
      </c>
      <c r="AD71" s="26">
        <f t="shared" ref="AD71" si="200">+AD34/AD$33*100</f>
        <v>56.453828008688674</v>
      </c>
      <c r="AE71" s="26">
        <f t="shared" ref="AE71:AF71" si="201">+AE34/AE$33*100</f>
        <v>58.762857171438952</v>
      </c>
      <c r="AF71" s="26">
        <f t="shared" si="201"/>
        <v>58.853467379728222</v>
      </c>
    </row>
    <row r="72" spans="1:32" ht="15" customHeight="1" x14ac:dyDescent="0.15">
      <c r="A72" s="3" t="s">
        <v>174</v>
      </c>
      <c r="B72" s="26">
        <f>+B35/$B$33*100</f>
        <v>34.590345746708174</v>
      </c>
      <c r="C72" s="26">
        <f t="shared" si="190"/>
        <v>40.860179240265524</v>
      </c>
      <c r="D72" s="26">
        <f t="shared" si="190"/>
        <v>39.349830199821099</v>
      </c>
      <c r="E72" s="26">
        <f t="shared" ref="E72:L72" si="202">+E35/E$33*100</f>
        <v>38.738963367127312</v>
      </c>
      <c r="F72" s="26">
        <f t="shared" si="202"/>
        <v>47.51395900975907</v>
      </c>
      <c r="G72" s="26">
        <f t="shared" si="202"/>
        <v>36.742034403151706</v>
      </c>
      <c r="H72" s="26">
        <f t="shared" si="202"/>
        <v>40.09768185220257</v>
      </c>
      <c r="I72" s="26">
        <f t="shared" si="202"/>
        <v>39.932807562723262</v>
      </c>
      <c r="J72" s="26">
        <f t="shared" si="202"/>
        <v>37.581245352368121</v>
      </c>
      <c r="K72" s="26">
        <f t="shared" si="202"/>
        <v>31.520972741786434</v>
      </c>
      <c r="L72" s="26">
        <f t="shared" si="202"/>
        <v>35.053596139237115</v>
      </c>
      <c r="M72" s="26">
        <f t="shared" si="192"/>
        <v>28.838822795996595</v>
      </c>
      <c r="N72" s="26">
        <f t="shared" si="192"/>
        <v>31.520326756462406</v>
      </c>
      <c r="O72" s="26">
        <f t="shared" si="193"/>
        <v>38.815025421823577</v>
      </c>
      <c r="P72" s="26">
        <f t="shared" si="193"/>
        <v>44.532605010350245</v>
      </c>
      <c r="Q72" s="26">
        <f t="shared" si="194"/>
        <v>39.117079370720056</v>
      </c>
      <c r="R72" s="26">
        <f t="shared" si="194"/>
        <v>42.180784068648862</v>
      </c>
      <c r="S72" s="26">
        <f t="shared" si="195"/>
        <v>37.149401577222029</v>
      </c>
      <c r="T72" s="26">
        <f t="shared" si="195"/>
        <v>44.329222293633222</v>
      </c>
      <c r="U72" s="26">
        <f t="shared" si="196"/>
        <v>43.927691304831704</v>
      </c>
      <c r="V72" s="26">
        <f t="shared" si="196"/>
        <v>39.805111591949519</v>
      </c>
      <c r="W72" s="26">
        <f t="shared" si="197"/>
        <v>38.554331701348922</v>
      </c>
      <c r="X72" s="26">
        <f t="shared" si="197"/>
        <v>47.399091333502604</v>
      </c>
      <c r="Y72" s="26">
        <f t="shared" ref="Y72:AB72" si="203">+Y35/Y$33*100</f>
        <v>43.035653445323618</v>
      </c>
      <c r="Z72" s="26">
        <f t="shared" si="203"/>
        <v>42.534398899763389</v>
      </c>
      <c r="AA72" s="26">
        <f t="shared" si="203"/>
        <v>42.695227703022141</v>
      </c>
      <c r="AB72" s="26">
        <f t="shared" si="203"/>
        <v>47.812187175074904</v>
      </c>
      <c r="AC72" s="26">
        <f t="shared" ref="AC72" si="204">+AC35/AC$33*100</f>
        <v>40.560632183121832</v>
      </c>
      <c r="AD72" s="26">
        <f t="shared" ref="AD72" si="205">+AD35/AD$33*100</f>
        <v>43.546171991311326</v>
      </c>
      <c r="AE72" s="26">
        <f t="shared" ref="AE72:AF72" si="206">+AE35/AE$33*100</f>
        <v>41.237142828561048</v>
      </c>
      <c r="AF72" s="26">
        <f t="shared" si="206"/>
        <v>41.146532620271778</v>
      </c>
    </row>
    <row r="73" spans="1:32" ht="15" customHeight="1" x14ac:dyDescent="0.15">
      <c r="A73" s="3" t="s">
        <v>12</v>
      </c>
      <c r="B73" s="26">
        <f>+B36/$B$33*100</f>
        <v>41.00026446969531</v>
      </c>
      <c r="C73" s="26">
        <f t="shared" si="190"/>
        <v>39.125973035194676</v>
      </c>
      <c r="D73" s="26">
        <f t="shared" si="190"/>
        <v>37.57669941359503</v>
      </c>
      <c r="E73" s="26">
        <f t="shared" ref="E73:L73" si="207">+E36/E$33*100</f>
        <v>41.866796978418783</v>
      </c>
      <c r="F73" s="26">
        <f t="shared" si="207"/>
        <v>47.862337213342862</v>
      </c>
      <c r="G73" s="26">
        <f t="shared" si="207"/>
        <v>38.265665838531433</v>
      </c>
      <c r="H73" s="26">
        <f t="shared" si="207"/>
        <v>37.544284541684071</v>
      </c>
      <c r="I73" s="26">
        <f t="shared" si="207"/>
        <v>38.146361824381891</v>
      </c>
      <c r="J73" s="26">
        <f t="shared" si="207"/>
        <v>37.539561001820303</v>
      </c>
      <c r="K73" s="26">
        <f t="shared" si="207"/>
        <v>39.218459058947737</v>
      </c>
      <c r="L73" s="26">
        <f t="shared" si="207"/>
        <v>37.801722969458744</v>
      </c>
      <c r="M73" s="26">
        <f t="shared" si="192"/>
        <v>38.061889977005272</v>
      </c>
      <c r="N73" s="26">
        <f t="shared" si="192"/>
        <v>40.178536317352034</v>
      </c>
      <c r="O73" s="26">
        <f t="shared" si="193"/>
        <v>39.224375662243496</v>
      </c>
      <c r="P73" s="26">
        <f t="shared" si="193"/>
        <v>38.09768543973663</v>
      </c>
      <c r="Q73" s="26">
        <f t="shared" si="194"/>
        <v>41.377850251548622</v>
      </c>
      <c r="R73" s="26">
        <f t="shared" si="194"/>
        <v>36.56266589612467</v>
      </c>
      <c r="S73" s="26">
        <f t="shared" si="195"/>
        <v>39.458773859673613</v>
      </c>
      <c r="T73" s="26">
        <f t="shared" si="195"/>
        <v>39.095096602833358</v>
      </c>
      <c r="U73" s="26">
        <f t="shared" si="196"/>
        <v>38.106898580218449</v>
      </c>
      <c r="V73" s="26">
        <f t="shared" si="196"/>
        <v>39.303600739931824</v>
      </c>
      <c r="W73" s="26">
        <f t="shared" si="197"/>
        <v>36.398663975122297</v>
      </c>
      <c r="X73" s="26">
        <f t="shared" si="197"/>
        <v>37.67301344746852</v>
      </c>
      <c r="Y73" s="26">
        <f t="shared" ref="Y73:AB73" si="208">+Y36/Y$33*100</f>
        <v>38.685846456281666</v>
      </c>
      <c r="Z73" s="26">
        <f t="shared" si="208"/>
        <v>39.308078440613684</v>
      </c>
      <c r="AA73" s="26">
        <f t="shared" si="208"/>
        <v>34.780509105119776</v>
      </c>
      <c r="AB73" s="26">
        <f t="shared" si="208"/>
        <v>32.781353100546987</v>
      </c>
      <c r="AC73" s="26">
        <f t="shared" ref="AC73" si="209">+AC36/AC$33*100</f>
        <v>36.665224391107607</v>
      </c>
      <c r="AD73" s="26">
        <f t="shared" ref="AD73" si="210">+AD36/AD$33*100</f>
        <v>37.359927004133034</v>
      </c>
      <c r="AE73" s="26">
        <f t="shared" ref="AE73:AF73" si="211">+AE36/AE$33*100</f>
        <v>37.546135095751453</v>
      </c>
      <c r="AF73" s="26">
        <f t="shared" si="211"/>
        <v>39.137774225641792</v>
      </c>
    </row>
    <row r="74" spans="1:32" ht="15" customHeight="1" x14ac:dyDescent="0.15">
      <c r="A74" s="3" t="s">
        <v>11</v>
      </c>
      <c r="B74" s="26">
        <f>+B37/$B$33*100</f>
        <v>58.99973553030469</v>
      </c>
      <c r="C74" s="26">
        <f t="shared" si="190"/>
        <v>60.874026964805324</v>
      </c>
      <c r="D74" s="26">
        <f t="shared" si="190"/>
        <v>62.42330058640497</v>
      </c>
      <c r="E74" s="26">
        <f t="shared" ref="E74:L74" si="212">+E37/E$33*100</f>
        <v>58.133203021581217</v>
      </c>
      <c r="F74" s="26">
        <f t="shared" si="212"/>
        <v>52.137662786657138</v>
      </c>
      <c r="G74" s="26">
        <f t="shared" si="212"/>
        <v>61.73433416146856</v>
      </c>
      <c r="H74" s="26">
        <f t="shared" si="212"/>
        <v>62.455715458315929</v>
      </c>
      <c r="I74" s="26">
        <f t="shared" si="212"/>
        <v>61.853638175618109</v>
      </c>
      <c r="J74" s="26">
        <f t="shared" si="212"/>
        <v>62.46043899817969</v>
      </c>
      <c r="K74" s="26">
        <f t="shared" si="212"/>
        <v>60.781540941052256</v>
      </c>
      <c r="L74" s="26">
        <f t="shared" si="212"/>
        <v>62.198277030541263</v>
      </c>
      <c r="M74" s="26">
        <f t="shared" si="192"/>
        <v>61.938110022994728</v>
      </c>
      <c r="N74" s="26">
        <f t="shared" si="192"/>
        <v>59.821463682647966</v>
      </c>
      <c r="O74" s="26">
        <f t="shared" si="193"/>
        <v>60.775624337756504</v>
      </c>
      <c r="P74" s="26">
        <f t="shared" si="193"/>
        <v>61.90231456026337</v>
      </c>
      <c r="Q74" s="26">
        <f t="shared" si="194"/>
        <v>58.622149748451378</v>
      </c>
      <c r="R74" s="26">
        <f t="shared" si="194"/>
        <v>63.43733410387533</v>
      </c>
      <c r="S74" s="26">
        <f t="shared" si="195"/>
        <v>60.541226140326387</v>
      </c>
      <c r="T74" s="26">
        <f t="shared" si="195"/>
        <v>60.904903397166642</v>
      </c>
      <c r="U74" s="26">
        <f t="shared" si="196"/>
        <v>61.893101419781551</v>
      </c>
      <c r="V74" s="26">
        <f t="shared" si="196"/>
        <v>60.696399260068176</v>
      </c>
      <c r="W74" s="26">
        <f t="shared" si="197"/>
        <v>63.60133602487771</v>
      </c>
      <c r="X74" s="26">
        <f t="shared" si="197"/>
        <v>63.034438296443376</v>
      </c>
      <c r="Y74" s="26">
        <f t="shared" ref="Y74:AB74" si="213">+Y37/Y$33*100</f>
        <v>62.18109733183983</v>
      </c>
      <c r="Z74" s="26">
        <f t="shared" si="213"/>
        <v>62.837837494686475</v>
      </c>
      <c r="AA74" s="26">
        <f t="shared" si="213"/>
        <v>65.513937425954765</v>
      </c>
      <c r="AB74" s="26">
        <f t="shared" si="213"/>
        <v>67.486615790918208</v>
      </c>
      <c r="AC74" s="26">
        <f t="shared" ref="AC74" si="214">+AC37/AC$33*100</f>
        <v>64.195072785406722</v>
      </c>
      <c r="AD74" s="26">
        <f t="shared" ref="AD74" si="215">+AD37/AD$33*100</f>
        <v>62.6421657672823</v>
      </c>
      <c r="AE74" s="26">
        <f t="shared" ref="AE74:AF74" si="216">+AE37/AE$33*100</f>
        <v>62.456319129283642</v>
      </c>
      <c r="AF74" s="26">
        <f t="shared" si="216"/>
        <v>60.86854823649832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47244094488188981" bottom="0.55118110236220474" header="0.51181102362204722" footer="0.31496062992125984"/>
  <pageSetup paperSize="9" firstPageNumber="2" orientation="landscape" useFirstPageNumber="1" horizontalDpi="4294967292" r:id="rId1"/>
  <headerFooter alignWithMargins="0">
    <oddFooter>&amp;C-&amp;P--</oddFooter>
  </headerFooter>
  <rowBreaks count="1" manualBreakCount="1">
    <brk id="3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6"/>
  <sheetViews>
    <sheetView view="pageBreakPreview" zoomScaleNormal="100" zoomScaleSheetLayoutView="100" workbookViewId="0">
      <pane xSplit="1" ySplit="3" topLeftCell="B38" activePane="bottomRight" state="frozen"/>
      <selection pane="topRight" activeCell="B1" sqref="B1"/>
      <selection pane="bottomLeft" activeCell="A2" sqref="A2"/>
      <selection pane="bottomRight" activeCell="K30" sqref="K30:L31"/>
    </sheetView>
  </sheetViews>
  <sheetFormatPr defaultColWidth="9" defaultRowHeight="12" x14ac:dyDescent="0.15"/>
  <cols>
    <col min="1" max="1" width="24.77734375" style="13" customWidth="1"/>
    <col min="2" max="2" width="9.77734375" style="13" hidden="1" customWidth="1"/>
    <col min="3" max="9" width="9.77734375" style="13" customWidth="1"/>
    <col min="10" max="11" width="9.77734375" style="10" customWidth="1"/>
    <col min="12" max="32" width="9.77734375" style="13" customWidth="1"/>
    <col min="33" max="16384" width="9" style="13"/>
  </cols>
  <sheetData>
    <row r="1" spans="1:32" ht="18" customHeight="1" x14ac:dyDescent="0.2">
      <c r="A1" s="30" t="s">
        <v>97</v>
      </c>
      <c r="K1" s="13" t="s">
        <v>173</v>
      </c>
      <c r="U1" s="13" t="s">
        <v>173</v>
      </c>
      <c r="W1" s="72"/>
      <c r="AE1" s="72" t="s">
        <v>173</v>
      </c>
    </row>
    <row r="2" spans="1:32" ht="18" customHeight="1" x14ac:dyDescent="0.15">
      <c r="K2" s="13"/>
      <c r="L2" s="22" t="s">
        <v>170</v>
      </c>
      <c r="V2" s="22" t="s">
        <v>170</v>
      </c>
      <c r="W2" s="22"/>
      <c r="X2" s="22"/>
      <c r="Y2" s="18"/>
      <c r="Z2" s="18"/>
      <c r="AA2" s="18"/>
      <c r="AB2" s="18"/>
      <c r="AC2" s="18"/>
      <c r="AE2" s="18"/>
      <c r="AF2" s="18" t="s">
        <v>170</v>
      </c>
    </row>
    <row r="3" spans="1:32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82</v>
      </c>
      <c r="L3" s="7" t="s">
        <v>83</v>
      </c>
      <c r="M3" s="7" t="s">
        <v>176</v>
      </c>
      <c r="N3" s="7" t="s">
        <v>180</v>
      </c>
      <c r="O3" s="2" t="s">
        <v>181</v>
      </c>
      <c r="P3" s="71" t="s">
        <v>182</v>
      </c>
      <c r="Q3" s="71" t="s">
        <v>185</v>
      </c>
      <c r="R3" s="71" t="s">
        <v>192</v>
      </c>
      <c r="S3" s="71" t="s">
        <v>193</v>
      </c>
      <c r="T3" s="71" t="s">
        <v>200</v>
      </c>
      <c r="U3" s="71" t="s">
        <v>201</v>
      </c>
      <c r="V3" s="71" t="s">
        <v>202</v>
      </c>
      <c r="W3" s="71" t="s">
        <v>203</v>
      </c>
      <c r="X3" s="71" t="s">
        <v>204</v>
      </c>
      <c r="Y3" s="48" t="s">
        <v>206</v>
      </c>
      <c r="Z3" s="48" t="s">
        <v>210</v>
      </c>
      <c r="AA3" s="48" t="s">
        <v>208</v>
      </c>
      <c r="AB3" s="48" t="s">
        <v>209</v>
      </c>
      <c r="AC3" s="48" t="s">
        <v>218</v>
      </c>
      <c r="AD3" s="48" t="s">
        <v>221</v>
      </c>
      <c r="AE3" s="48" t="str">
        <f>財政指標!AF3</f>
        <v>１８(H30)</v>
      </c>
      <c r="AF3" s="48" t="str">
        <f>財政指標!AG3</f>
        <v>１９(R１)</v>
      </c>
    </row>
    <row r="4" spans="1:32" ht="18" customHeight="1" x14ac:dyDescent="0.15">
      <c r="A4" s="14" t="s">
        <v>40</v>
      </c>
      <c r="B4" s="16">
        <f t="shared" ref="B4:J4" si="0">SUM(B5:B8)</f>
        <v>669995</v>
      </c>
      <c r="C4" s="16">
        <f t="shared" si="0"/>
        <v>679795</v>
      </c>
      <c r="D4" s="16">
        <f t="shared" si="0"/>
        <v>736313</v>
      </c>
      <c r="E4" s="16">
        <f t="shared" si="0"/>
        <v>950575</v>
      </c>
      <c r="F4" s="16">
        <f t="shared" si="0"/>
        <v>712120</v>
      </c>
      <c r="G4" s="16">
        <f t="shared" si="0"/>
        <v>620752</v>
      </c>
      <c r="H4" s="16">
        <f t="shared" si="0"/>
        <v>614431</v>
      </c>
      <c r="I4" s="16">
        <f t="shared" si="0"/>
        <v>618703</v>
      </c>
      <c r="J4" s="16">
        <f t="shared" si="0"/>
        <v>680421</v>
      </c>
      <c r="K4" s="16">
        <f t="shared" ref="K4:P4" si="1">SUM(K5:K8)</f>
        <v>585193</v>
      </c>
      <c r="L4" s="16">
        <f t="shared" si="1"/>
        <v>592778</v>
      </c>
      <c r="M4" s="16">
        <f t="shared" si="1"/>
        <v>573710</v>
      </c>
      <c r="N4" s="16">
        <f t="shared" si="1"/>
        <v>544310</v>
      </c>
      <c r="O4" s="16">
        <f t="shared" si="1"/>
        <v>525381</v>
      </c>
      <c r="P4" s="16">
        <f t="shared" si="1"/>
        <v>498976</v>
      </c>
      <c r="Q4" s="16">
        <f>SUM(Q5:Q8)</f>
        <v>476444</v>
      </c>
      <c r="R4" s="16">
        <f>SUM(R5:R8)</f>
        <v>523040</v>
      </c>
      <c r="S4" s="16">
        <f>SUM(S5:S8)</f>
        <v>579272</v>
      </c>
      <c r="T4" s="16">
        <f>SUM(T5:T8)</f>
        <v>696219</v>
      </c>
      <c r="U4" s="16">
        <f>SUM(U5:U8)</f>
        <v>679422</v>
      </c>
      <c r="V4" s="16">
        <v>676387</v>
      </c>
      <c r="W4" s="16">
        <v>573358</v>
      </c>
      <c r="X4" s="16">
        <v>559015</v>
      </c>
      <c r="Y4" s="75">
        <f>SUM(Y5:Y8)</f>
        <v>577067</v>
      </c>
      <c r="Z4" s="75">
        <f t="shared" ref="Z4:AB4" si="2">SUM(Z5:Z8)</f>
        <v>573836</v>
      </c>
      <c r="AA4" s="75">
        <f t="shared" si="2"/>
        <v>600404</v>
      </c>
      <c r="AB4" s="75">
        <f t="shared" si="2"/>
        <v>582450</v>
      </c>
      <c r="AC4" s="75">
        <f t="shared" ref="AC4" si="3">SUM(AC5:AC8)</f>
        <v>569808</v>
      </c>
      <c r="AD4" s="75">
        <f t="shared" ref="AD4" si="4">SUM(AD5:AD8)</f>
        <v>559201</v>
      </c>
      <c r="AE4" s="75">
        <v>568711</v>
      </c>
      <c r="AF4" s="75">
        <v>573461</v>
      </c>
    </row>
    <row r="5" spans="1:32" ht="18" customHeight="1" x14ac:dyDescent="0.15">
      <c r="A5" s="14" t="s">
        <v>41</v>
      </c>
      <c r="B5" s="16">
        <v>8749</v>
      </c>
      <c r="C5" s="16">
        <v>8640</v>
      </c>
      <c r="D5" s="16">
        <v>8628</v>
      </c>
      <c r="E5" s="16">
        <v>8720</v>
      </c>
      <c r="F5" s="16">
        <v>8739</v>
      </c>
      <c r="G5" s="16">
        <v>8803</v>
      </c>
      <c r="H5" s="16">
        <v>8908</v>
      </c>
      <c r="I5" s="16">
        <v>11473</v>
      </c>
      <c r="J5" s="16">
        <v>12222</v>
      </c>
      <c r="K5" s="16">
        <v>11402</v>
      </c>
      <c r="L5" s="16">
        <v>15354</v>
      </c>
      <c r="M5" s="16">
        <v>11397</v>
      </c>
      <c r="N5" s="16">
        <v>11547</v>
      </c>
      <c r="O5" s="16">
        <v>11225</v>
      </c>
      <c r="P5" s="16">
        <v>11112</v>
      </c>
      <c r="Q5" s="16">
        <v>15853</v>
      </c>
      <c r="R5" s="16">
        <v>17794</v>
      </c>
      <c r="S5" s="16">
        <v>21085</v>
      </c>
      <c r="T5" s="16">
        <v>21790</v>
      </c>
      <c r="U5" s="16">
        <v>22309</v>
      </c>
      <c r="V5" s="16">
        <v>21869</v>
      </c>
      <c r="W5" s="16">
        <v>20792</v>
      </c>
      <c r="X5" s="16">
        <v>20844</v>
      </c>
      <c r="Y5" s="75">
        <v>20468</v>
      </c>
      <c r="Z5" s="75">
        <v>20412</v>
      </c>
      <c r="AA5" s="75">
        <v>23164</v>
      </c>
      <c r="AB5" s="75">
        <v>24288</v>
      </c>
      <c r="AC5" s="75">
        <v>25682</v>
      </c>
      <c r="AD5" s="75">
        <v>25387</v>
      </c>
      <c r="AE5" s="75">
        <v>24499</v>
      </c>
      <c r="AF5" s="75">
        <v>24948</v>
      </c>
    </row>
    <row r="6" spans="1:32" ht="18" customHeight="1" x14ac:dyDescent="0.15">
      <c r="A6" s="14" t="s">
        <v>42</v>
      </c>
      <c r="B6" s="17">
        <v>519186</v>
      </c>
      <c r="C6" s="17">
        <v>543332</v>
      </c>
      <c r="D6" s="17">
        <v>557495</v>
      </c>
      <c r="E6" s="17">
        <v>813655</v>
      </c>
      <c r="F6" s="17">
        <v>611055</v>
      </c>
      <c r="G6" s="17">
        <v>515146</v>
      </c>
      <c r="H6" s="17">
        <v>502517</v>
      </c>
      <c r="I6" s="17">
        <v>491883</v>
      </c>
      <c r="J6" s="17">
        <v>560813</v>
      </c>
      <c r="K6" s="17">
        <v>469690</v>
      </c>
      <c r="L6" s="17">
        <v>496427</v>
      </c>
      <c r="M6" s="17">
        <v>484139</v>
      </c>
      <c r="N6" s="17">
        <v>457855</v>
      </c>
      <c r="O6" s="17">
        <v>430710</v>
      </c>
      <c r="P6" s="17">
        <v>417927</v>
      </c>
      <c r="Q6" s="17">
        <v>385478</v>
      </c>
      <c r="R6" s="17">
        <v>402615</v>
      </c>
      <c r="S6" s="17">
        <v>449400</v>
      </c>
      <c r="T6" s="17">
        <v>592022</v>
      </c>
      <c r="U6" s="17">
        <v>595685</v>
      </c>
      <c r="V6" s="17">
        <v>608289</v>
      </c>
      <c r="W6" s="17">
        <v>509023</v>
      </c>
      <c r="X6" s="17">
        <v>486309</v>
      </c>
      <c r="Y6" s="17">
        <v>496399</v>
      </c>
      <c r="Z6" s="17">
        <v>492446</v>
      </c>
      <c r="AA6" s="17">
        <v>483715</v>
      </c>
      <c r="AB6" s="17">
        <v>481710</v>
      </c>
      <c r="AC6" s="17">
        <v>478883</v>
      </c>
      <c r="AD6" s="17">
        <v>472405</v>
      </c>
      <c r="AE6" s="17">
        <v>475479</v>
      </c>
      <c r="AF6" s="17">
        <v>474010</v>
      </c>
    </row>
    <row r="7" spans="1:32" ht="18" customHeight="1" x14ac:dyDescent="0.15">
      <c r="A7" s="14" t="s">
        <v>43</v>
      </c>
      <c r="B7" s="17">
        <v>21758</v>
      </c>
      <c r="C7" s="17">
        <v>23145</v>
      </c>
      <c r="D7" s="17">
        <v>24485</v>
      </c>
      <c r="E7" s="17">
        <v>26363</v>
      </c>
      <c r="F7" s="17">
        <v>24451</v>
      </c>
      <c r="G7" s="17">
        <v>29370</v>
      </c>
      <c r="H7" s="17">
        <v>29860</v>
      </c>
      <c r="I7" s="17">
        <v>32906</v>
      </c>
      <c r="J7" s="17">
        <v>32568</v>
      </c>
      <c r="K7" s="17">
        <v>33769</v>
      </c>
      <c r="L7" s="17">
        <v>33544</v>
      </c>
      <c r="M7" s="17">
        <v>34429</v>
      </c>
      <c r="N7" s="17">
        <v>33307</v>
      </c>
      <c r="O7" s="17">
        <v>33510</v>
      </c>
      <c r="P7" s="17">
        <v>33632</v>
      </c>
      <c r="Q7" s="17">
        <v>34141</v>
      </c>
      <c r="R7" s="17">
        <v>33711</v>
      </c>
      <c r="S7" s="17">
        <v>33005</v>
      </c>
      <c r="T7" s="17">
        <v>34405</v>
      </c>
      <c r="U7" s="17">
        <v>31623</v>
      </c>
      <c r="V7" s="17">
        <v>29165</v>
      </c>
      <c r="W7" s="17">
        <v>32254</v>
      </c>
      <c r="X7" s="17">
        <v>32150</v>
      </c>
      <c r="Y7" s="17">
        <v>31190</v>
      </c>
      <c r="Z7" s="17">
        <v>33906</v>
      </c>
      <c r="AA7" s="17">
        <v>33693</v>
      </c>
      <c r="AB7" s="17">
        <v>31154</v>
      </c>
      <c r="AC7" s="17">
        <v>29594</v>
      </c>
      <c r="AD7" s="17">
        <v>32220</v>
      </c>
      <c r="AE7" s="17">
        <v>28264</v>
      </c>
      <c r="AF7" s="17">
        <v>29363</v>
      </c>
    </row>
    <row r="8" spans="1:32" ht="18" customHeight="1" x14ac:dyDescent="0.15">
      <c r="A8" s="14" t="s">
        <v>44</v>
      </c>
      <c r="B8" s="17">
        <v>120302</v>
      </c>
      <c r="C8" s="17">
        <v>104678</v>
      </c>
      <c r="D8" s="17">
        <v>145705</v>
      </c>
      <c r="E8" s="17">
        <v>101837</v>
      </c>
      <c r="F8" s="17">
        <v>67875</v>
      </c>
      <c r="G8" s="17">
        <v>67433</v>
      </c>
      <c r="H8" s="17">
        <v>73146</v>
      </c>
      <c r="I8" s="17">
        <v>82441</v>
      </c>
      <c r="J8" s="17">
        <v>74818</v>
      </c>
      <c r="K8" s="17">
        <v>70332</v>
      </c>
      <c r="L8" s="17">
        <v>47453</v>
      </c>
      <c r="M8" s="17">
        <v>43745</v>
      </c>
      <c r="N8" s="17">
        <v>41601</v>
      </c>
      <c r="O8" s="17">
        <v>49936</v>
      </c>
      <c r="P8" s="17">
        <v>36305</v>
      </c>
      <c r="Q8" s="17">
        <v>40972</v>
      </c>
      <c r="R8" s="17">
        <v>68920</v>
      </c>
      <c r="S8" s="17">
        <v>75782</v>
      </c>
      <c r="T8" s="17">
        <v>48002</v>
      </c>
      <c r="U8" s="17">
        <v>29805</v>
      </c>
      <c r="V8" s="17">
        <v>17064</v>
      </c>
      <c r="W8" s="17">
        <v>11289</v>
      </c>
      <c r="X8" s="17">
        <v>19712</v>
      </c>
      <c r="Y8" s="17">
        <v>29010</v>
      </c>
      <c r="Z8" s="17">
        <v>27072</v>
      </c>
      <c r="AA8" s="17">
        <v>59832</v>
      </c>
      <c r="AB8" s="17">
        <v>45298</v>
      </c>
      <c r="AC8" s="17">
        <v>35649</v>
      </c>
      <c r="AD8" s="17">
        <v>29189</v>
      </c>
      <c r="AE8" s="17">
        <v>40469</v>
      </c>
      <c r="AF8" s="17">
        <v>45140</v>
      </c>
    </row>
    <row r="9" spans="1:32" ht="18" customHeight="1" x14ac:dyDescent="0.15">
      <c r="A9" s="14" t="s">
        <v>45</v>
      </c>
      <c r="B9" s="16">
        <v>572322</v>
      </c>
      <c r="C9" s="16">
        <v>618459</v>
      </c>
      <c r="D9" s="16">
        <v>644004</v>
      </c>
      <c r="E9" s="16">
        <v>744002</v>
      </c>
      <c r="F9" s="16">
        <v>790247</v>
      </c>
      <c r="G9" s="16">
        <v>823114</v>
      </c>
      <c r="H9" s="16">
        <v>834763</v>
      </c>
      <c r="I9" s="16">
        <v>884367</v>
      </c>
      <c r="J9" s="16">
        <v>864707</v>
      </c>
      <c r="K9" s="16">
        <v>1219028</v>
      </c>
      <c r="L9" s="16">
        <v>1308070</v>
      </c>
      <c r="M9" s="16">
        <v>1249736</v>
      </c>
      <c r="N9" s="16">
        <v>1190395</v>
      </c>
      <c r="O9" s="16">
        <v>1275278</v>
      </c>
      <c r="P9" s="16">
        <v>1142481</v>
      </c>
      <c r="Q9" s="16">
        <v>1116442</v>
      </c>
      <c r="R9" s="16">
        <v>1172477</v>
      </c>
      <c r="S9" s="16">
        <v>1059461</v>
      </c>
      <c r="T9" s="16">
        <v>1108130</v>
      </c>
      <c r="U9" s="16">
        <v>1064829</v>
      </c>
      <c r="V9" s="16">
        <v>1031749</v>
      </c>
      <c r="W9" s="16">
        <v>993702</v>
      </c>
      <c r="X9" s="16">
        <v>972578</v>
      </c>
      <c r="Y9" s="75">
        <v>897369</v>
      </c>
      <c r="Z9" s="75">
        <v>899618</v>
      </c>
      <c r="AA9" s="75">
        <v>926314</v>
      </c>
      <c r="AB9" s="75">
        <v>887326</v>
      </c>
      <c r="AC9" s="75">
        <v>899526</v>
      </c>
      <c r="AD9" s="75">
        <v>895603</v>
      </c>
      <c r="AE9" s="75">
        <v>877634</v>
      </c>
      <c r="AF9" s="75">
        <v>892560</v>
      </c>
    </row>
    <row r="10" spans="1:32" ht="18" customHeight="1" x14ac:dyDescent="0.15">
      <c r="A10" s="14" t="s">
        <v>46</v>
      </c>
      <c r="B10" s="16">
        <v>572199</v>
      </c>
      <c r="C10" s="16">
        <v>618336</v>
      </c>
      <c r="D10" s="16">
        <v>643881</v>
      </c>
      <c r="E10" s="16">
        <v>743865</v>
      </c>
      <c r="F10" s="16">
        <v>790120</v>
      </c>
      <c r="G10" s="16">
        <v>822987</v>
      </c>
      <c r="H10" s="16">
        <v>834763</v>
      </c>
      <c r="I10" s="16">
        <v>884251</v>
      </c>
      <c r="J10" s="16">
        <v>864597</v>
      </c>
      <c r="K10" s="16">
        <v>1218918</v>
      </c>
      <c r="L10" s="16">
        <v>1307959</v>
      </c>
      <c r="M10" s="16">
        <v>1249625</v>
      </c>
      <c r="N10" s="16">
        <v>1190284</v>
      </c>
      <c r="O10" s="16">
        <v>1274397</v>
      </c>
      <c r="P10" s="16">
        <v>1141600</v>
      </c>
      <c r="Q10" s="16">
        <v>1114532</v>
      </c>
      <c r="R10" s="16">
        <v>1170592</v>
      </c>
      <c r="S10" s="16">
        <v>1057696</v>
      </c>
      <c r="T10" s="16">
        <v>1106943</v>
      </c>
      <c r="U10" s="16">
        <v>1064499</v>
      </c>
      <c r="V10" s="16">
        <v>1031419</v>
      </c>
      <c r="W10" s="16">
        <v>993372</v>
      </c>
      <c r="X10" s="16">
        <v>972248</v>
      </c>
      <c r="Y10" s="75">
        <v>897099</v>
      </c>
      <c r="Z10" s="75">
        <v>899360</v>
      </c>
      <c r="AA10" s="75">
        <v>926075</v>
      </c>
      <c r="AB10" s="75">
        <v>887097</v>
      </c>
      <c r="AC10" s="75">
        <v>899301</v>
      </c>
      <c r="AD10" s="75">
        <v>895383</v>
      </c>
      <c r="AE10" s="75">
        <v>877423</v>
      </c>
      <c r="AF10" s="75">
        <v>892276</v>
      </c>
    </row>
    <row r="11" spans="1:32" ht="18" customHeight="1" x14ac:dyDescent="0.15">
      <c r="A11" s="14" t="s">
        <v>47</v>
      </c>
      <c r="B11" s="16">
        <v>22279</v>
      </c>
      <c r="C11" s="16">
        <v>22788</v>
      </c>
      <c r="D11" s="16">
        <v>23509</v>
      </c>
      <c r="E11" s="16">
        <v>23935</v>
      </c>
      <c r="F11" s="16">
        <v>24294</v>
      </c>
      <c r="G11" s="16">
        <v>24424</v>
      </c>
      <c r="H11" s="16">
        <v>24820</v>
      </c>
      <c r="I11" s="16">
        <v>25031</v>
      </c>
      <c r="J11" s="16">
        <v>25708</v>
      </c>
      <c r="K11" s="16">
        <v>25981</v>
      </c>
      <c r="L11" s="16">
        <v>26184</v>
      </c>
      <c r="M11" s="16">
        <v>26655</v>
      </c>
      <c r="N11" s="16">
        <v>27502</v>
      </c>
      <c r="O11" s="16">
        <v>27838</v>
      </c>
      <c r="P11" s="16">
        <v>28473</v>
      </c>
      <c r="Q11" s="16">
        <v>28984</v>
      </c>
      <c r="R11" s="16">
        <v>29665</v>
      </c>
      <c r="S11" s="16">
        <v>30796</v>
      </c>
      <c r="T11" s="16">
        <v>31787</v>
      </c>
      <c r="U11" s="16">
        <v>32522</v>
      </c>
      <c r="V11" s="16">
        <v>32901</v>
      </c>
      <c r="W11" s="16">
        <v>33525</v>
      </c>
      <c r="X11" s="16">
        <v>33819</v>
      </c>
      <c r="Y11" s="75">
        <v>33869</v>
      </c>
      <c r="Z11" s="75">
        <v>34357</v>
      </c>
      <c r="AA11" s="75">
        <v>35329</v>
      </c>
      <c r="AB11" s="75">
        <v>35639</v>
      </c>
      <c r="AC11" s="75">
        <v>43232</v>
      </c>
      <c r="AD11" s="75">
        <v>44678</v>
      </c>
      <c r="AE11" s="75">
        <v>45710</v>
      </c>
      <c r="AF11" s="75">
        <v>47198</v>
      </c>
    </row>
    <row r="12" spans="1:32" ht="18" customHeight="1" x14ac:dyDescent="0.15">
      <c r="A12" s="14" t="s">
        <v>48</v>
      </c>
      <c r="B12" s="16">
        <v>70472</v>
      </c>
      <c r="C12" s="16">
        <v>71771</v>
      </c>
      <c r="D12" s="16">
        <v>72315</v>
      </c>
      <c r="E12" s="16">
        <v>70948</v>
      </c>
      <c r="F12" s="16">
        <v>66308</v>
      </c>
      <c r="G12" s="16">
        <v>64054</v>
      </c>
      <c r="H12" s="16">
        <v>65645</v>
      </c>
      <c r="I12" s="16">
        <v>66269</v>
      </c>
      <c r="J12" s="16">
        <v>81488</v>
      </c>
      <c r="K12" s="16">
        <v>79019</v>
      </c>
      <c r="L12" s="16">
        <v>85460</v>
      </c>
      <c r="M12" s="16">
        <v>82178</v>
      </c>
      <c r="N12" s="16">
        <v>78152</v>
      </c>
      <c r="O12" s="16">
        <v>72009</v>
      </c>
      <c r="P12" s="16">
        <v>74755</v>
      </c>
      <c r="Q12" s="16">
        <v>75870</v>
      </c>
      <c r="R12" s="16">
        <v>72907</v>
      </c>
      <c r="S12" s="16">
        <v>71505</v>
      </c>
      <c r="T12" s="16">
        <v>67810</v>
      </c>
      <c r="U12" s="16">
        <v>61210</v>
      </c>
      <c r="V12" s="16">
        <v>54647</v>
      </c>
      <c r="W12" s="16">
        <v>53448</v>
      </c>
      <c r="X12" s="16">
        <v>60656</v>
      </c>
      <c r="Y12" s="75">
        <v>59114</v>
      </c>
      <c r="Z12" s="75">
        <v>64278</v>
      </c>
      <c r="AA12" s="75">
        <v>57542</v>
      </c>
      <c r="AB12" s="75">
        <v>58780</v>
      </c>
      <c r="AC12" s="75">
        <v>56160</v>
      </c>
      <c r="AD12" s="75">
        <v>52928</v>
      </c>
      <c r="AE12" s="75">
        <v>50138</v>
      </c>
      <c r="AF12" s="75">
        <v>47913</v>
      </c>
    </row>
    <row r="13" spans="1:32" ht="18" customHeight="1" x14ac:dyDescent="0.15">
      <c r="A13" s="14" t="s">
        <v>49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</row>
    <row r="14" spans="1:32" ht="18" customHeight="1" x14ac:dyDescent="0.15">
      <c r="A14" s="14" t="s">
        <v>50</v>
      </c>
      <c r="B14" s="16">
        <v>9266</v>
      </c>
      <c r="C14" s="16">
        <v>25494</v>
      </c>
      <c r="D14" s="16">
        <v>140958</v>
      </c>
      <c r="E14" s="16">
        <v>88146</v>
      </c>
      <c r="F14" s="16">
        <v>120603</v>
      </c>
      <c r="G14" s="16">
        <v>132580</v>
      </c>
      <c r="H14" s="16">
        <v>111389</v>
      </c>
      <c r="I14" s="16">
        <v>88108</v>
      </c>
      <c r="J14" s="16">
        <v>93248</v>
      </c>
      <c r="K14" s="16">
        <v>69181</v>
      </c>
      <c r="L14" s="16">
        <v>9922</v>
      </c>
      <c r="M14" s="16">
        <v>8880</v>
      </c>
      <c r="N14" s="16">
        <v>49729</v>
      </c>
      <c r="O14" s="16">
        <v>5041</v>
      </c>
      <c r="P14" s="16">
        <v>180</v>
      </c>
      <c r="Q14" s="16">
        <v>20</v>
      </c>
      <c r="R14" s="16">
        <v>38</v>
      </c>
      <c r="S14" s="16">
        <v>50</v>
      </c>
      <c r="T14" s="16">
        <v>40</v>
      </c>
      <c r="U14" s="16">
        <v>20</v>
      </c>
      <c r="V14" s="16">
        <v>98</v>
      </c>
      <c r="W14" s="16">
        <v>98</v>
      </c>
      <c r="X14" s="16">
        <v>98</v>
      </c>
      <c r="Y14" s="75">
        <v>98</v>
      </c>
      <c r="Z14" s="75">
        <v>98</v>
      </c>
      <c r="AA14" s="75">
        <v>98</v>
      </c>
      <c r="AB14" s="75">
        <v>98</v>
      </c>
      <c r="AC14" s="75">
        <v>98</v>
      </c>
      <c r="AD14" s="75">
        <v>0</v>
      </c>
      <c r="AE14" s="75">
        <v>0</v>
      </c>
      <c r="AF14" s="75">
        <v>0</v>
      </c>
    </row>
    <row r="15" spans="1:32" ht="18" customHeight="1" x14ac:dyDescent="0.15">
      <c r="A15" s="14" t="s">
        <v>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</row>
    <row r="16" spans="1:32" ht="18" customHeight="1" x14ac:dyDescent="0.15">
      <c r="A16" s="14" t="s">
        <v>52</v>
      </c>
      <c r="B16" s="16">
        <v>15104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</row>
    <row r="17" spans="1:32" ht="18" customHeight="1" x14ac:dyDescent="0.15">
      <c r="A17" s="14" t="s">
        <v>53</v>
      </c>
      <c r="B17" s="17">
        <f t="shared" ref="B17:J17" si="5">SUM(B18:B21)</f>
        <v>0</v>
      </c>
      <c r="C17" s="17">
        <f t="shared" si="5"/>
        <v>0</v>
      </c>
      <c r="D17" s="17">
        <f t="shared" si="5"/>
        <v>5353</v>
      </c>
      <c r="E17" s="17">
        <f t="shared" si="5"/>
        <v>11673</v>
      </c>
      <c r="F17" s="17">
        <f t="shared" si="5"/>
        <v>11589</v>
      </c>
      <c r="G17" s="17">
        <f t="shared" si="5"/>
        <v>12257</v>
      </c>
      <c r="H17" s="17">
        <f t="shared" si="5"/>
        <v>13119</v>
      </c>
      <c r="I17" s="17">
        <f t="shared" si="5"/>
        <v>11083</v>
      </c>
      <c r="J17" s="17">
        <f t="shared" si="5"/>
        <v>10679</v>
      </c>
      <c r="K17" s="17">
        <f t="shared" ref="K17:P17" si="6">SUM(K18:K21)</f>
        <v>9365</v>
      </c>
      <c r="L17" s="17">
        <f t="shared" si="6"/>
        <v>9669</v>
      </c>
      <c r="M17" s="17">
        <f t="shared" si="6"/>
        <v>8605</v>
      </c>
      <c r="N17" s="17">
        <f t="shared" si="6"/>
        <v>8315</v>
      </c>
      <c r="O17" s="17">
        <f t="shared" si="6"/>
        <v>7255</v>
      </c>
      <c r="P17" s="17">
        <f t="shared" si="6"/>
        <v>7484</v>
      </c>
      <c r="Q17" s="17">
        <f t="shared" ref="Q17:V17" si="7">SUM(Q18:Q21)</f>
        <v>6329</v>
      </c>
      <c r="R17" s="17">
        <f t="shared" si="7"/>
        <v>5349</v>
      </c>
      <c r="S17" s="17">
        <f t="shared" si="7"/>
        <v>5763</v>
      </c>
      <c r="T17" s="17">
        <f t="shared" si="7"/>
        <v>5145</v>
      </c>
      <c r="U17" s="17">
        <f t="shared" si="7"/>
        <v>3629</v>
      </c>
      <c r="V17" s="17">
        <f t="shared" si="7"/>
        <v>3083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</row>
    <row r="18" spans="1:32" ht="18" customHeight="1" x14ac:dyDescent="0.15">
      <c r="A18" s="14" t="s">
        <v>54</v>
      </c>
      <c r="B18" s="17">
        <v>0</v>
      </c>
      <c r="C18" s="17">
        <v>0</v>
      </c>
      <c r="D18" s="17">
        <v>5353</v>
      </c>
      <c r="E18" s="17">
        <v>11673</v>
      </c>
      <c r="F18" s="17">
        <v>11589</v>
      </c>
      <c r="G18" s="17">
        <v>12257</v>
      </c>
      <c r="H18" s="17">
        <v>13119</v>
      </c>
      <c r="I18" s="17">
        <v>11083</v>
      </c>
      <c r="J18" s="17">
        <v>10679</v>
      </c>
      <c r="K18" s="17">
        <v>9365</v>
      </c>
      <c r="L18" s="17">
        <v>9669</v>
      </c>
      <c r="M18" s="17">
        <v>8605</v>
      </c>
      <c r="N18" s="17">
        <v>8315</v>
      </c>
      <c r="O18" s="17">
        <v>7252</v>
      </c>
      <c r="P18" s="17">
        <v>7481</v>
      </c>
      <c r="Q18" s="17">
        <v>6329</v>
      </c>
      <c r="R18" s="17">
        <v>5349</v>
      </c>
      <c r="S18" s="17">
        <v>5763</v>
      </c>
      <c r="T18" s="17">
        <v>5145</v>
      </c>
      <c r="U18" s="17">
        <v>3629</v>
      </c>
      <c r="V18" s="17">
        <v>3083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</row>
    <row r="19" spans="1:32" ht="18" customHeight="1" x14ac:dyDescent="0.15">
      <c r="A19" s="14" t="s">
        <v>55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</row>
    <row r="20" spans="1:32" ht="18" customHeight="1" x14ac:dyDescent="0.15">
      <c r="A20" s="14" t="s">
        <v>56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</row>
    <row r="21" spans="1:32" ht="18" customHeight="1" x14ac:dyDescent="0.15">
      <c r="A21" s="14" t="s">
        <v>57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</row>
    <row r="22" spans="1:32" ht="18" customHeight="1" x14ac:dyDescent="0.15">
      <c r="A22" s="14" t="s">
        <v>58</v>
      </c>
      <c r="B22" s="17">
        <f t="shared" ref="B22:J22" si="8">+B4+B9+B11+B12+B13+B14+B15+B16+B17</f>
        <v>1359438</v>
      </c>
      <c r="C22" s="17">
        <f t="shared" si="8"/>
        <v>1418307</v>
      </c>
      <c r="D22" s="17">
        <f t="shared" si="8"/>
        <v>1622452</v>
      </c>
      <c r="E22" s="17">
        <f t="shared" si="8"/>
        <v>1889279</v>
      </c>
      <c r="F22" s="17">
        <f t="shared" si="8"/>
        <v>1725161</v>
      </c>
      <c r="G22" s="17">
        <f t="shared" si="8"/>
        <v>1677181</v>
      </c>
      <c r="H22" s="17">
        <f t="shared" si="8"/>
        <v>1664167</v>
      </c>
      <c r="I22" s="17">
        <f t="shared" si="8"/>
        <v>1693561</v>
      </c>
      <c r="J22" s="17">
        <f t="shared" si="8"/>
        <v>1756251</v>
      </c>
      <c r="K22" s="17">
        <f t="shared" ref="K22:P22" si="9">+K4+K9+K11+K12+K13+K14+K15+K16+K17</f>
        <v>1987767</v>
      </c>
      <c r="L22" s="17">
        <f t="shared" si="9"/>
        <v>2032083</v>
      </c>
      <c r="M22" s="17">
        <f t="shared" si="9"/>
        <v>1949764</v>
      </c>
      <c r="N22" s="17">
        <f t="shared" si="9"/>
        <v>1898403</v>
      </c>
      <c r="O22" s="17">
        <f t="shared" si="9"/>
        <v>1912804</v>
      </c>
      <c r="P22" s="17">
        <f t="shared" si="9"/>
        <v>1752351</v>
      </c>
      <c r="Q22" s="17">
        <f t="shared" ref="Q22:V22" si="10">+Q4+Q9+Q11+Q12+Q13+Q14+Q15+Q16+Q17</f>
        <v>1704089</v>
      </c>
      <c r="R22" s="17">
        <f t="shared" si="10"/>
        <v>1803476</v>
      </c>
      <c r="S22" s="17">
        <f t="shared" si="10"/>
        <v>1746847</v>
      </c>
      <c r="T22" s="17">
        <f t="shared" si="10"/>
        <v>1909131</v>
      </c>
      <c r="U22" s="17">
        <f t="shared" si="10"/>
        <v>1841632</v>
      </c>
      <c r="V22" s="17">
        <f t="shared" si="10"/>
        <v>1798865</v>
      </c>
      <c r="W22" s="17">
        <f>+W4+W9+W11+W12+W13+W14+W15+W16+W17</f>
        <v>1654131</v>
      </c>
      <c r="X22" s="17">
        <f>+X4+X9+X11+X12+X13+X14+X15+X16+X17</f>
        <v>1626166</v>
      </c>
      <c r="Y22" s="17">
        <f t="shared" ref="Y22:AB22" si="11">+Y4+Y9+Y11+Y12+Y13+Y14+Y15+Y16+Y17</f>
        <v>1567517</v>
      </c>
      <c r="Z22" s="17">
        <f t="shared" si="11"/>
        <v>1572187</v>
      </c>
      <c r="AA22" s="17">
        <f t="shared" si="11"/>
        <v>1619687</v>
      </c>
      <c r="AB22" s="17">
        <f t="shared" si="11"/>
        <v>1564293</v>
      </c>
      <c r="AC22" s="17">
        <f t="shared" ref="AC22" si="12">+AC4+AC9+AC11+AC12+AC13+AC14+AC15+AC16+AC17</f>
        <v>1568824</v>
      </c>
      <c r="AD22" s="17">
        <f t="shared" ref="AD22" si="13">+AD4+AD9+AD11+AD12+AD13+AD14+AD15+AD16+AD17</f>
        <v>1552410</v>
      </c>
      <c r="AE22" s="17">
        <f t="shared" ref="AE22" si="14">+AE4+AE9+AE11+AE12+AE13+AE14+AE15+AE16+AE17</f>
        <v>1542193</v>
      </c>
      <c r="AF22" s="17">
        <f t="shared" ref="AF22" si="15">+AF4+AF9+AF11+AF12+AF13+AF14+AF15+AF16+AF17</f>
        <v>1561132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0" t="s">
        <v>100</v>
      </c>
      <c r="K30" s="72" t="s">
        <v>173</v>
      </c>
      <c r="S30" s="72"/>
      <c r="T30" s="72"/>
      <c r="U30" s="72" t="s">
        <v>173</v>
      </c>
      <c r="W30" s="72"/>
      <c r="X30" s="72"/>
      <c r="Y30" s="72"/>
      <c r="Z30" s="72"/>
      <c r="AA30" s="72"/>
      <c r="AB30" s="72"/>
      <c r="AC30" s="72"/>
      <c r="AE30" s="72" t="s">
        <v>173</v>
      </c>
    </row>
    <row r="31" spans="1:32" ht="18" customHeight="1" x14ac:dyDescent="0.15">
      <c r="K31" s="18"/>
      <c r="L31" s="18" t="s">
        <v>225</v>
      </c>
      <c r="U31" s="18"/>
      <c r="V31" s="18" t="s">
        <v>225</v>
      </c>
      <c r="AE31" s="18"/>
      <c r="AF31" s="18" t="s">
        <v>225</v>
      </c>
    </row>
    <row r="32" spans="1:32" ht="18" customHeight="1" x14ac:dyDescent="0.15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82</v>
      </c>
      <c r="L32" s="7" t="s">
        <v>83</v>
      </c>
      <c r="M32" s="7" t="s">
        <v>179</v>
      </c>
      <c r="N32" s="7" t="s">
        <v>180</v>
      </c>
      <c r="O32" s="2" t="s">
        <v>181</v>
      </c>
      <c r="P32" s="71" t="s">
        <v>182</v>
      </c>
      <c r="Q32" s="71" t="s">
        <v>185</v>
      </c>
      <c r="R32" s="71" t="s">
        <v>192</v>
      </c>
      <c r="S32" s="71" t="s">
        <v>193</v>
      </c>
      <c r="T32" s="71" t="s">
        <v>200</v>
      </c>
      <c r="U32" s="71" t="s">
        <v>201</v>
      </c>
      <c r="V32" s="71" t="s">
        <v>202</v>
      </c>
      <c r="W32" s="71" t="s">
        <v>203</v>
      </c>
      <c r="X32" s="71" t="s">
        <v>204</v>
      </c>
      <c r="Y32" s="48" t="s">
        <v>214</v>
      </c>
      <c r="Z32" s="48" t="s">
        <v>215</v>
      </c>
      <c r="AA32" s="48" t="s">
        <v>216</v>
      </c>
      <c r="AB32" s="48" t="s">
        <v>217</v>
      </c>
      <c r="AC32" s="48" t="s">
        <v>218</v>
      </c>
      <c r="AD32" s="48" t="s">
        <v>220</v>
      </c>
      <c r="AE32" s="48" t="str">
        <f>AE3</f>
        <v>１８(H30)</v>
      </c>
      <c r="AF32" s="48" t="str">
        <f>AF3</f>
        <v>１９(R１)</v>
      </c>
    </row>
    <row r="33" spans="1:32" ht="18" customHeight="1" x14ac:dyDescent="0.15">
      <c r="A33" s="14" t="s">
        <v>40</v>
      </c>
      <c r="B33" s="31">
        <f>B4/B$22*100</f>
        <v>49.284704414618389</v>
      </c>
      <c r="C33" s="31">
        <f>C4/C$22*100</f>
        <v>47.930032073450953</v>
      </c>
      <c r="D33" s="31">
        <f t="shared" ref="D33:L33" si="16">D4/D$22*100</f>
        <v>45.38272935039064</v>
      </c>
      <c r="E33" s="31">
        <f t="shared" si="16"/>
        <v>50.314167468118789</v>
      </c>
      <c r="F33" s="31">
        <f t="shared" si="16"/>
        <v>41.278466183735894</v>
      </c>
      <c r="G33" s="31">
        <f t="shared" si="16"/>
        <v>37.011628440818257</v>
      </c>
      <c r="H33" s="31">
        <f t="shared" si="16"/>
        <v>36.92123446745429</v>
      </c>
      <c r="I33" s="31">
        <f t="shared" si="16"/>
        <v>36.532666966232689</v>
      </c>
      <c r="J33" s="31">
        <f t="shared" si="16"/>
        <v>38.742810680250145</v>
      </c>
      <c r="K33" s="31">
        <f t="shared" si="16"/>
        <v>29.439718035363299</v>
      </c>
      <c r="L33" s="31">
        <f t="shared" si="16"/>
        <v>29.170954139176402</v>
      </c>
      <c r="M33" s="31">
        <f t="shared" ref="M33:N50" si="17">M4/M$22*100</f>
        <v>29.424586770501453</v>
      </c>
      <c r="N33" s="31">
        <f t="shared" si="17"/>
        <v>28.671994302579591</v>
      </c>
      <c r="O33" s="31">
        <f t="shared" ref="O33:P50" si="18">O4/O$22*100</f>
        <v>27.466536038193144</v>
      </c>
      <c r="P33" s="31">
        <f t="shared" si="18"/>
        <v>28.474660613084936</v>
      </c>
      <c r="Q33" s="31">
        <f t="shared" ref="Q33:R50" si="19">Q4/Q$22*100</f>
        <v>27.958868345491343</v>
      </c>
      <c r="R33" s="31">
        <f t="shared" si="19"/>
        <v>29.001772133369112</v>
      </c>
      <c r="S33" s="31">
        <f t="shared" ref="S33:T50" si="20">S4/S$22*100</f>
        <v>33.161003797127051</v>
      </c>
      <c r="T33" s="31">
        <f t="shared" si="20"/>
        <v>36.467848460896604</v>
      </c>
      <c r="U33" s="31">
        <f t="shared" ref="U33:V50" si="21">U4/U$22*100</f>
        <v>36.892386752619416</v>
      </c>
      <c r="V33" s="31">
        <f t="shared" si="21"/>
        <v>37.600764926773273</v>
      </c>
      <c r="W33" s="31">
        <f t="shared" ref="W33:X50" si="22">W4/W$22*100</f>
        <v>34.662188182193546</v>
      </c>
      <c r="X33" s="31">
        <f t="shared" si="22"/>
        <v>34.376256790512159</v>
      </c>
      <c r="Y33" s="78">
        <f t="shared" ref="Y33:AB33" si="23">Y4/Y$22*100</f>
        <v>36.814082399106354</v>
      </c>
      <c r="Z33" s="78">
        <f t="shared" si="23"/>
        <v>36.49922051257262</v>
      </c>
      <c r="AA33" s="78">
        <f t="shared" si="23"/>
        <v>37.069137432108796</v>
      </c>
      <c r="AB33" s="78">
        <f t="shared" si="23"/>
        <v>37.234073156371601</v>
      </c>
      <c r="AC33" s="78">
        <f t="shared" ref="AC33" si="24">AC4/AC$22*100</f>
        <v>36.320709015160404</v>
      </c>
      <c r="AD33" s="78">
        <f t="shared" ref="AD33" si="25">AD4/AD$22*100</f>
        <v>36.021476285259688</v>
      </c>
      <c r="AE33" s="78">
        <f t="shared" ref="AE33" si="26">AE4/AE$22*100</f>
        <v>36.876772232787985</v>
      </c>
      <c r="AF33" s="78">
        <f t="shared" ref="AF33" si="27">AF4/AF$22*100</f>
        <v>36.73366505843196</v>
      </c>
    </row>
    <row r="34" spans="1:32" ht="18" customHeight="1" x14ac:dyDescent="0.15">
      <c r="A34" s="14" t="s">
        <v>41</v>
      </c>
      <c r="B34" s="31">
        <f t="shared" ref="B34:C50" si="28">B5/B$22*100</f>
        <v>0.64357477133933294</v>
      </c>
      <c r="C34" s="31">
        <f t="shared" si="28"/>
        <v>0.6091769976457847</v>
      </c>
      <c r="D34" s="31">
        <f t="shared" ref="D34:L34" si="29">D5/D$22*100</f>
        <v>0.53178768925059117</v>
      </c>
      <c r="E34" s="31">
        <f t="shared" si="29"/>
        <v>0.46155173481523903</v>
      </c>
      <c r="F34" s="31">
        <f t="shared" si="29"/>
        <v>0.5065614165866259</v>
      </c>
      <c r="G34" s="31">
        <f t="shared" si="29"/>
        <v>0.52486881260877627</v>
      </c>
      <c r="H34" s="31">
        <f t="shared" si="29"/>
        <v>0.53528281716919035</v>
      </c>
      <c r="I34" s="31">
        <f t="shared" si="29"/>
        <v>0.6774482879565602</v>
      </c>
      <c r="J34" s="31">
        <f t="shared" si="29"/>
        <v>0.69591419449725578</v>
      </c>
      <c r="K34" s="31">
        <f t="shared" si="29"/>
        <v>0.57360847624495226</v>
      </c>
      <c r="L34" s="31">
        <f t="shared" si="29"/>
        <v>0.75557937348031545</v>
      </c>
      <c r="M34" s="31">
        <f t="shared" si="17"/>
        <v>0.5845322818556502</v>
      </c>
      <c r="N34" s="31">
        <f t="shared" si="17"/>
        <v>0.60824809063196805</v>
      </c>
      <c r="O34" s="31">
        <f t="shared" si="18"/>
        <v>0.58683482468669035</v>
      </c>
      <c r="P34" s="31">
        <f t="shared" si="18"/>
        <v>0.63411953427138734</v>
      </c>
      <c r="Q34" s="31">
        <f t="shared" si="19"/>
        <v>0.930291786403175</v>
      </c>
      <c r="R34" s="31">
        <f t="shared" si="19"/>
        <v>0.98665022434454352</v>
      </c>
      <c r="S34" s="31">
        <f t="shared" si="20"/>
        <v>1.2070318694195885</v>
      </c>
      <c r="T34" s="31">
        <f t="shared" si="20"/>
        <v>1.1413569838842907</v>
      </c>
      <c r="U34" s="31">
        <f t="shared" si="21"/>
        <v>1.2113712185713541</v>
      </c>
      <c r="V34" s="31">
        <f t="shared" si="21"/>
        <v>1.2157110177806563</v>
      </c>
      <c r="W34" s="31">
        <f t="shared" si="22"/>
        <v>1.2569742057914397</v>
      </c>
      <c r="X34" s="31">
        <f t="shared" si="22"/>
        <v>1.2817879601467501</v>
      </c>
      <c r="Y34" s="78">
        <f t="shared" ref="Y34:AB34" si="30">Y5/Y$22*100</f>
        <v>1.3057593633753255</v>
      </c>
      <c r="Z34" s="78">
        <f t="shared" si="30"/>
        <v>1.2983188386623219</v>
      </c>
      <c r="AA34" s="78">
        <f t="shared" si="30"/>
        <v>1.4301528628679492</v>
      </c>
      <c r="AB34" s="78">
        <f t="shared" si="30"/>
        <v>1.5526503027246175</v>
      </c>
      <c r="AC34" s="78">
        <f t="shared" ref="AC34" si="31">AC5/AC$22*100</f>
        <v>1.6370223810956486</v>
      </c>
      <c r="AD34" s="78">
        <f t="shared" ref="AD34" si="32">AD5/AD$22*100</f>
        <v>1.6353282960042772</v>
      </c>
      <c r="AE34" s="78">
        <f t="shared" ref="AE34" si="33">AE5/AE$22*100</f>
        <v>1.5885819738515217</v>
      </c>
      <c r="AF34" s="78">
        <f t="shared" ref="AF34" si="34">AF5/AF$22*100</f>
        <v>1.5980711432473358</v>
      </c>
    </row>
    <row r="35" spans="1:32" ht="18" customHeight="1" x14ac:dyDescent="0.15">
      <c r="A35" s="14" t="s">
        <v>42</v>
      </c>
      <c r="B35" s="31">
        <f t="shared" si="28"/>
        <v>38.191223137796648</v>
      </c>
      <c r="C35" s="31">
        <f t="shared" si="28"/>
        <v>38.308490333898092</v>
      </c>
      <c r="D35" s="31">
        <f t="shared" ref="D35:L35" si="35">D6/D$22*100</f>
        <v>34.361263075887607</v>
      </c>
      <c r="E35" s="31">
        <f t="shared" si="35"/>
        <v>43.066958347602444</v>
      </c>
      <c r="F35" s="31">
        <f t="shared" si="35"/>
        <v>35.420172378114273</v>
      </c>
      <c r="G35" s="31">
        <f t="shared" si="35"/>
        <v>30.714991405221021</v>
      </c>
      <c r="H35" s="31">
        <f t="shared" si="35"/>
        <v>30.196308423373374</v>
      </c>
      <c r="I35" s="31">
        <f t="shared" si="35"/>
        <v>29.044303689090622</v>
      </c>
      <c r="J35" s="31">
        <f t="shared" si="35"/>
        <v>31.93239462924149</v>
      </c>
      <c r="K35" s="31">
        <f t="shared" si="35"/>
        <v>23.629026943298687</v>
      </c>
      <c r="L35" s="31">
        <f t="shared" si="35"/>
        <v>24.429464741351609</v>
      </c>
      <c r="M35" s="31">
        <f t="shared" si="17"/>
        <v>24.830646170510892</v>
      </c>
      <c r="N35" s="31">
        <f t="shared" si="17"/>
        <v>24.117903311362234</v>
      </c>
      <c r="O35" s="31">
        <f t="shared" si="18"/>
        <v>22.517205108312194</v>
      </c>
      <c r="P35" s="31">
        <f t="shared" si="18"/>
        <v>23.849502753729134</v>
      </c>
      <c r="Q35" s="31">
        <f t="shared" si="19"/>
        <v>22.620766873091721</v>
      </c>
      <c r="R35" s="31">
        <f t="shared" si="19"/>
        <v>22.324389124113655</v>
      </c>
      <c r="S35" s="31">
        <f t="shared" si="20"/>
        <v>25.72635153508006</v>
      </c>
      <c r="T35" s="31">
        <f t="shared" si="20"/>
        <v>31.010024979951613</v>
      </c>
      <c r="U35" s="31">
        <f t="shared" si="21"/>
        <v>32.345495734218346</v>
      </c>
      <c r="V35" s="31">
        <f t="shared" si="21"/>
        <v>33.815155667601516</v>
      </c>
      <c r="W35" s="31">
        <f t="shared" si="22"/>
        <v>30.772834799662181</v>
      </c>
      <c r="X35" s="31">
        <f t="shared" si="22"/>
        <v>29.905249525571193</v>
      </c>
      <c r="Y35" s="78">
        <f t="shared" ref="Y35:AB35" si="36">Y6/Y$22*100</f>
        <v>31.667854319921251</v>
      </c>
      <c r="Z35" s="78">
        <f t="shared" si="36"/>
        <v>31.322355419552512</v>
      </c>
      <c r="AA35" s="78">
        <f t="shared" si="36"/>
        <v>29.864720776298135</v>
      </c>
      <c r="AB35" s="78">
        <f t="shared" si="36"/>
        <v>30.794103150752449</v>
      </c>
      <c r="AC35" s="78">
        <f t="shared" ref="AC35" si="37">AC6/AC$22*100</f>
        <v>30.524966471701099</v>
      </c>
      <c r="AD35" s="78">
        <f t="shared" ref="AD35" si="38">AD6/AD$22*100</f>
        <v>30.430427528810043</v>
      </c>
      <c r="AE35" s="78">
        <f t="shared" ref="AE35" si="39">AE6/AE$22*100</f>
        <v>30.831355089797452</v>
      </c>
      <c r="AF35" s="78">
        <f t="shared" ref="AF35" si="40">AF6/AF$22*100</f>
        <v>30.363223609534618</v>
      </c>
    </row>
    <row r="36" spans="1:32" ht="18" customHeight="1" x14ac:dyDescent="0.15">
      <c r="A36" s="14" t="s">
        <v>43</v>
      </c>
      <c r="B36" s="31">
        <f t="shared" si="28"/>
        <v>1.6005143301864446</v>
      </c>
      <c r="C36" s="31">
        <f t="shared" si="28"/>
        <v>1.6318751864018159</v>
      </c>
      <c r="D36" s="31">
        <f t="shared" ref="D36:L36" si="41">D7/D$22*100</f>
        <v>1.5091355553199726</v>
      </c>
      <c r="E36" s="31">
        <f t="shared" si="41"/>
        <v>1.3954000441438241</v>
      </c>
      <c r="F36" s="31">
        <f t="shared" si="41"/>
        <v>1.4173169924430242</v>
      </c>
      <c r="G36" s="31">
        <f t="shared" si="41"/>
        <v>1.7511526782142177</v>
      </c>
      <c r="H36" s="31">
        <f t="shared" si="41"/>
        <v>1.7942910777584222</v>
      </c>
      <c r="I36" s="31">
        <f t="shared" si="41"/>
        <v>1.9430064816088704</v>
      </c>
      <c r="J36" s="31">
        <f t="shared" si="41"/>
        <v>1.8544046380614159</v>
      </c>
      <c r="K36" s="31">
        <f t="shared" si="41"/>
        <v>1.6988409607363437</v>
      </c>
      <c r="L36" s="31">
        <f t="shared" si="41"/>
        <v>1.6507199755128112</v>
      </c>
      <c r="M36" s="31">
        <f t="shared" si="17"/>
        <v>1.7658034510843363</v>
      </c>
      <c r="N36" s="31">
        <f t="shared" si="17"/>
        <v>1.7544746821407258</v>
      </c>
      <c r="O36" s="31">
        <f t="shared" si="18"/>
        <v>1.7518783942317144</v>
      </c>
      <c r="P36" s="31">
        <f t="shared" si="18"/>
        <v>1.9192501958797066</v>
      </c>
      <c r="Q36" s="31">
        <f t="shared" si="19"/>
        <v>2.0034751706043523</v>
      </c>
      <c r="R36" s="31">
        <f t="shared" si="19"/>
        <v>1.8692236547644661</v>
      </c>
      <c r="S36" s="31">
        <f t="shared" si="20"/>
        <v>1.889404166478232</v>
      </c>
      <c r="T36" s="31">
        <f t="shared" si="20"/>
        <v>1.8021288219614056</v>
      </c>
      <c r="U36" s="31">
        <f t="shared" si="21"/>
        <v>1.7171182950774095</v>
      </c>
      <c r="V36" s="31">
        <f t="shared" si="21"/>
        <v>1.6213000975615182</v>
      </c>
      <c r="W36" s="31">
        <f t="shared" si="22"/>
        <v>1.9499060231626155</v>
      </c>
      <c r="X36" s="31">
        <f t="shared" si="22"/>
        <v>1.9770429341161972</v>
      </c>
      <c r="Y36" s="78">
        <f t="shared" ref="Y36:AB36" si="42">Y7/Y$22*100</f>
        <v>1.9897710838223763</v>
      </c>
      <c r="Z36" s="78">
        <f t="shared" si="42"/>
        <v>2.1566136852677196</v>
      </c>
      <c r="AA36" s="78">
        <f t="shared" si="42"/>
        <v>2.0802167332330259</v>
      </c>
      <c r="AB36" s="78">
        <f t="shared" si="42"/>
        <v>1.9915706328673721</v>
      </c>
      <c r="AC36" s="78">
        <f t="shared" ref="AC36" si="43">AC7/AC$22*100</f>
        <v>1.8863811364436034</v>
      </c>
      <c r="AD36" s="78">
        <f t="shared" ref="AD36" si="44">AD7/AD$22*100</f>
        <v>2.07548263667459</v>
      </c>
      <c r="AE36" s="78">
        <f t="shared" ref="AE36" si="45">AE7/AE$22*100</f>
        <v>1.8327148417869878</v>
      </c>
      <c r="AF36" s="78">
        <f t="shared" ref="AF36" si="46">AF7/AF$22*100</f>
        <v>1.880878746960539</v>
      </c>
    </row>
    <row r="37" spans="1:32" ht="18" customHeight="1" x14ac:dyDescent="0.15">
      <c r="A37" s="14" t="s">
        <v>44</v>
      </c>
      <c r="B37" s="31">
        <f t="shared" si="28"/>
        <v>8.8493921752959679</v>
      </c>
      <c r="C37" s="31">
        <f t="shared" si="28"/>
        <v>7.3804895555052612</v>
      </c>
      <c r="D37" s="31">
        <f t="shared" ref="D37:L37" si="47">D8/D$22*100</f>
        <v>8.9805430299324716</v>
      </c>
      <c r="E37" s="31">
        <f t="shared" si="47"/>
        <v>5.3902573415572821</v>
      </c>
      <c r="F37" s="31">
        <f t="shared" si="47"/>
        <v>3.9344153965919704</v>
      </c>
      <c r="G37" s="31">
        <f t="shared" si="47"/>
        <v>4.0206155447742375</v>
      </c>
      <c r="H37" s="31">
        <f t="shared" si="47"/>
        <v>4.3953521491533003</v>
      </c>
      <c r="I37" s="31">
        <f t="shared" si="47"/>
        <v>4.8679085075766393</v>
      </c>
      <c r="J37" s="31">
        <f t="shared" si="47"/>
        <v>4.2600972184499826</v>
      </c>
      <c r="K37" s="31">
        <f t="shared" si="47"/>
        <v>3.5382416550833171</v>
      </c>
      <c r="L37" s="31">
        <f t="shared" si="47"/>
        <v>2.3351900488316666</v>
      </c>
      <c r="M37" s="31">
        <f t="shared" si="17"/>
        <v>2.2436048670505762</v>
      </c>
      <c r="N37" s="31">
        <f t="shared" si="17"/>
        <v>2.1913682184446612</v>
      </c>
      <c r="O37" s="31">
        <f t="shared" si="18"/>
        <v>2.6106177109625448</v>
      </c>
      <c r="P37" s="31">
        <f t="shared" si="18"/>
        <v>2.0717881292047085</v>
      </c>
      <c r="Q37" s="31">
        <f t="shared" si="19"/>
        <v>2.4043345153920948</v>
      </c>
      <c r="R37" s="31">
        <f t="shared" si="19"/>
        <v>3.8215091301464508</v>
      </c>
      <c r="S37" s="31">
        <f t="shared" si="20"/>
        <v>4.3382162261491706</v>
      </c>
      <c r="T37" s="31">
        <f t="shared" si="20"/>
        <v>2.5143376750992994</v>
      </c>
      <c r="U37" s="31">
        <f t="shared" si="21"/>
        <v>1.6184015047523066</v>
      </c>
      <c r="V37" s="31">
        <f t="shared" si="21"/>
        <v>0.94859814382958141</v>
      </c>
      <c r="W37" s="31">
        <f t="shared" si="22"/>
        <v>0.68247315357731642</v>
      </c>
      <c r="X37" s="31">
        <f t="shared" si="22"/>
        <v>1.2121763706780242</v>
      </c>
      <c r="Y37" s="78">
        <f t="shared" ref="Y37:AB37" si="48">Y8/Y$22*100</f>
        <v>1.8506976319874042</v>
      </c>
      <c r="Z37" s="78">
        <f t="shared" si="48"/>
        <v>1.7219325690900635</v>
      </c>
      <c r="AA37" s="78">
        <f t="shared" si="48"/>
        <v>3.6940470597096846</v>
      </c>
      <c r="AB37" s="78">
        <f t="shared" si="48"/>
        <v>2.8957490700271626</v>
      </c>
      <c r="AC37" s="78">
        <f t="shared" ref="AC37" si="49">AC8/AC$22*100</f>
        <v>2.272339025920052</v>
      </c>
      <c r="AD37" s="78">
        <f t="shared" ref="AD37" si="50">AD8/AD$22*100</f>
        <v>1.8802378237707824</v>
      </c>
      <c r="AE37" s="78">
        <f t="shared" ref="AE37" si="51">AE8/AE$22*100</f>
        <v>2.6241203273520237</v>
      </c>
      <c r="AF37" s="78">
        <f t="shared" ref="AF37" si="52">AF8/AF$22*100</f>
        <v>2.8914915586894638</v>
      </c>
    </row>
    <row r="38" spans="1:32" ht="18" customHeight="1" x14ac:dyDescent="0.15">
      <c r="A38" s="14" t="s">
        <v>45</v>
      </c>
      <c r="B38" s="31">
        <f t="shared" si="28"/>
        <v>42.099897163386636</v>
      </c>
      <c r="C38" s="31">
        <f t="shared" si="28"/>
        <v>43.605439442941481</v>
      </c>
      <c r="D38" s="31">
        <f t="shared" ref="D38:L38" si="53">D9/D$22*100</f>
        <v>39.693254407526382</v>
      </c>
      <c r="E38" s="31">
        <f t="shared" si="53"/>
        <v>39.380208005276089</v>
      </c>
      <c r="F38" s="31">
        <f t="shared" si="53"/>
        <v>45.807144956325814</v>
      </c>
      <c r="G38" s="31">
        <f t="shared" si="53"/>
        <v>49.077231378127948</v>
      </c>
      <c r="H38" s="31">
        <f t="shared" si="53"/>
        <v>50.161011485025242</v>
      </c>
      <c r="I38" s="31">
        <f t="shared" si="53"/>
        <v>52.219376804260378</v>
      </c>
      <c r="J38" s="31">
        <f t="shared" si="53"/>
        <v>49.235957730415528</v>
      </c>
      <c r="K38" s="31">
        <f t="shared" si="53"/>
        <v>61.32650355901874</v>
      </c>
      <c r="L38" s="31">
        <f t="shared" si="53"/>
        <v>64.370894299100968</v>
      </c>
      <c r="M38" s="31">
        <f t="shared" si="17"/>
        <v>64.096782995275319</v>
      </c>
      <c r="N38" s="31">
        <f t="shared" si="17"/>
        <v>62.70507368561892</v>
      </c>
      <c r="O38" s="31">
        <f t="shared" si="18"/>
        <v>66.670605038467087</v>
      </c>
      <c r="P38" s="31">
        <f t="shared" si="18"/>
        <v>65.197041003771503</v>
      </c>
      <c r="Q38" s="31">
        <f t="shared" si="19"/>
        <v>65.515474837288423</v>
      </c>
      <c r="R38" s="31">
        <f t="shared" si="19"/>
        <v>65.012065588896107</v>
      </c>
      <c r="S38" s="31">
        <f t="shared" si="20"/>
        <v>60.649902366950279</v>
      </c>
      <c r="T38" s="31">
        <f t="shared" si="20"/>
        <v>58.043685844502022</v>
      </c>
      <c r="U38" s="31">
        <f t="shared" si="21"/>
        <v>57.819857604559431</v>
      </c>
      <c r="V38" s="31">
        <f t="shared" si="21"/>
        <v>57.355554752580097</v>
      </c>
      <c r="W38" s="31">
        <f t="shared" si="22"/>
        <v>60.073960284886752</v>
      </c>
      <c r="X38" s="31">
        <f t="shared" si="22"/>
        <v>59.808039277662914</v>
      </c>
      <c r="Y38" s="78">
        <f t="shared" ref="Y38:AB38" si="54">Y9/Y$22*100</f>
        <v>57.247800183347294</v>
      </c>
      <c r="Z38" s="78">
        <f t="shared" si="54"/>
        <v>57.220801342333957</v>
      </c>
      <c r="AA38" s="78">
        <f t="shared" si="54"/>
        <v>57.190926395038055</v>
      </c>
      <c r="AB38" s="78">
        <f t="shared" si="54"/>
        <v>56.723772336768107</v>
      </c>
      <c r="AC38" s="78">
        <f t="shared" ref="AC38" si="55">AC9/AC$22*100</f>
        <v>57.337598098958196</v>
      </c>
      <c r="AD38" s="78">
        <f t="shared" ref="AD38" si="56">AD9/AD$22*100</f>
        <v>57.691138294651545</v>
      </c>
      <c r="AE38" s="78">
        <f t="shared" ref="AE38" si="57">AE9/AE$22*100</f>
        <v>56.908182049847198</v>
      </c>
      <c r="AF38" s="78">
        <f t="shared" ref="AF38" si="58">AF9/AF$22*100</f>
        <v>57.173896890205313</v>
      </c>
    </row>
    <row r="39" spans="1:32" ht="18" customHeight="1" x14ac:dyDescent="0.15">
      <c r="A39" s="14" t="s">
        <v>46</v>
      </c>
      <c r="B39" s="31">
        <f t="shared" si="28"/>
        <v>42.090849306845918</v>
      </c>
      <c r="C39" s="31">
        <f t="shared" si="28"/>
        <v>43.596767131516664</v>
      </c>
      <c r="D39" s="31">
        <f t="shared" ref="D39:L39" si="59">D10/D$22*100</f>
        <v>39.685673289564185</v>
      </c>
      <c r="E39" s="31">
        <f t="shared" si="59"/>
        <v>39.372956561735982</v>
      </c>
      <c r="F39" s="31">
        <f t="shared" si="59"/>
        <v>45.799783324570868</v>
      </c>
      <c r="G39" s="31">
        <f t="shared" si="59"/>
        <v>49.069659148297049</v>
      </c>
      <c r="H39" s="31">
        <f t="shared" si="59"/>
        <v>50.161011485025242</v>
      </c>
      <c r="I39" s="31">
        <f t="shared" si="59"/>
        <v>52.212527331463107</v>
      </c>
      <c r="J39" s="31">
        <f t="shared" si="59"/>
        <v>49.229694388786108</v>
      </c>
      <c r="K39" s="31">
        <f t="shared" si="59"/>
        <v>61.320969711238796</v>
      </c>
      <c r="L39" s="31">
        <f t="shared" si="59"/>
        <v>64.365431923794446</v>
      </c>
      <c r="M39" s="31">
        <f t="shared" si="17"/>
        <v>64.091089998584451</v>
      </c>
      <c r="N39" s="31">
        <f t="shared" si="17"/>
        <v>62.699226665781715</v>
      </c>
      <c r="O39" s="31">
        <f t="shared" si="18"/>
        <v>66.624547000110837</v>
      </c>
      <c r="P39" s="31">
        <f t="shared" si="18"/>
        <v>65.146765687924386</v>
      </c>
      <c r="Q39" s="31">
        <f t="shared" si="19"/>
        <v>65.403391489529</v>
      </c>
      <c r="R39" s="31">
        <f t="shared" si="19"/>
        <v>64.907545207144423</v>
      </c>
      <c r="S39" s="31">
        <f t="shared" si="20"/>
        <v>60.548863180347226</v>
      </c>
      <c r="T39" s="31">
        <f t="shared" si="20"/>
        <v>57.981510959698412</v>
      </c>
      <c r="U39" s="31">
        <f t="shared" si="21"/>
        <v>57.801938715226498</v>
      </c>
      <c r="V39" s="31">
        <f t="shared" si="21"/>
        <v>57.337209851767646</v>
      </c>
      <c r="W39" s="31">
        <f t="shared" si="22"/>
        <v>60.054010232563201</v>
      </c>
      <c r="X39" s="31">
        <f t="shared" si="22"/>
        <v>59.78774614645738</v>
      </c>
      <c r="Y39" s="78">
        <f t="shared" ref="Y39:AB39" si="60">Y10/Y$22*100</f>
        <v>57.230575489771404</v>
      </c>
      <c r="Z39" s="78">
        <f t="shared" si="60"/>
        <v>57.204391080704774</v>
      </c>
      <c r="AA39" s="78">
        <f t="shared" si="60"/>
        <v>57.176170457625453</v>
      </c>
      <c r="AB39" s="78">
        <f t="shared" si="60"/>
        <v>56.709133135544299</v>
      </c>
      <c r="AC39" s="78">
        <f t="shared" ref="AC39" si="61">AC10/AC$22*100</f>
        <v>57.323256146004908</v>
      </c>
      <c r="AD39" s="78">
        <f t="shared" ref="AD39" si="62">AD10/AD$22*100</f>
        <v>57.676966780682939</v>
      </c>
      <c r="AE39" s="78">
        <f t="shared" ref="AE39" si="63">AE10/AE$22*100</f>
        <v>56.894500234406465</v>
      </c>
      <c r="AF39" s="78">
        <f t="shared" ref="AF39" si="64">AF10/AF$22*100</f>
        <v>57.15570496280904</v>
      </c>
    </row>
    <row r="40" spans="1:32" ht="18" customHeight="1" x14ac:dyDescent="0.15">
      <c r="A40" s="14" t="s">
        <v>47</v>
      </c>
      <c r="B40" s="31">
        <f t="shared" si="28"/>
        <v>1.6388389908182648</v>
      </c>
      <c r="C40" s="31">
        <f t="shared" si="28"/>
        <v>1.6067043312907572</v>
      </c>
      <c r="D40" s="31">
        <f t="shared" ref="D40:L40" si="65">D11/D$22*100</f>
        <v>1.4489796924654783</v>
      </c>
      <c r="E40" s="31">
        <f t="shared" si="65"/>
        <v>1.2668854097250855</v>
      </c>
      <c r="F40" s="31">
        <f t="shared" si="65"/>
        <v>1.4082163925569844</v>
      </c>
      <c r="G40" s="31">
        <f t="shared" si="65"/>
        <v>1.4562530818081054</v>
      </c>
      <c r="H40" s="31">
        <f t="shared" si="65"/>
        <v>1.4914368569981258</v>
      </c>
      <c r="I40" s="31">
        <f t="shared" si="65"/>
        <v>1.4780099447259354</v>
      </c>
      <c r="J40" s="31">
        <f t="shared" si="65"/>
        <v>1.4637998782634145</v>
      </c>
      <c r="K40" s="31">
        <f t="shared" si="65"/>
        <v>1.3070445379161644</v>
      </c>
      <c r="L40" s="31">
        <f t="shared" si="65"/>
        <v>1.2885300452786623</v>
      </c>
      <c r="M40" s="31">
        <f t="shared" si="17"/>
        <v>1.3670885296887214</v>
      </c>
      <c r="N40" s="31">
        <f t="shared" si="17"/>
        <v>1.4486913474114822</v>
      </c>
      <c r="O40" s="31">
        <f t="shared" si="18"/>
        <v>1.455350365222992</v>
      </c>
      <c r="P40" s="31">
        <f t="shared" si="18"/>
        <v>1.6248457072812468</v>
      </c>
      <c r="Q40" s="31">
        <f t="shared" si="19"/>
        <v>1.7008501316539217</v>
      </c>
      <c r="R40" s="31">
        <f t="shared" si="19"/>
        <v>1.6448791112274299</v>
      </c>
      <c r="S40" s="31">
        <f t="shared" si="20"/>
        <v>1.7629477567296963</v>
      </c>
      <c r="T40" s="31">
        <f t="shared" si="20"/>
        <v>1.6649983683675977</v>
      </c>
      <c r="U40" s="31">
        <f t="shared" si="21"/>
        <v>1.7659336935935084</v>
      </c>
      <c r="V40" s="31">
        <f t="shared" si="21"/>
        <v>1.8289866110019375</v>
      </c>
      <c r="W40" s="31">
        <f t="shared" si="22"/>
        <v>2.0267439519602739</v>
      </c>
      <c r="X40" s="31">
        <f t="shared" si="22"/>
        <v>2.0796769825466774</v>
      </c>
      <c r="Y40" s="78">
        <f t="shared" ref="Y40:AB40" si="66">Y11/Y$22*100</f>
        <v>2.1606783211920511</v>
      </c>
      <c r="Z40" s="78">
        <f t="shared" si="66"/>
        <v>2.1852998402861745</v>
      </c>
      <c r="AA40" s="78">
        <f t="shared" si="66"/>
        <v>2.1812239031368406</v>
      </c>
      <c r="AB40" s="78">
        <f t="shared" si="66"/>
        <v>2.2782816262682246</v>
      </c>
      <c r="AC40" s="78">
        <f t="shared" ref="AC40" si="67">AC11/AC$22*100</f>
        <v>2.7556947114526551</v>
      </c>
      <c r="AD40" s="78">
        <f t="shared" ref="AD40" si="68">AD11/AD$22*100</f>
        <v>2.8779768231330638</v>
      </c>
      <c r="AE40" s="78">
        <f t="shared" ref="AE40" si="69">AE11/AE$22*100</f>
        <v>2.9639610606454574</v>
      </c>
      <c r="AF40" s="78">
        <f t="shared" ref="AF40" si="70">AF11/AF$22*100</f>
        <v>3.023318976230069</v>
      </c>
    </row>
    <row r="41" spans="1:32" ht="18" customHeight="1" x14ac:dyDescent="0.15">
      <c r="A41" s="14" t="s">
        <v>48</v>
      </c>
      <c r="B41" s="31">
        <f t="shared" si="28"/>
        <v>5.1839068791662442</v>
      </c>
      <c r="C41" s="31">
        <f t="shared" si="28"/>
        <v>5.0603289696800484</v>
      </c>
      <c r="D41" s="31">
        <f t="shared" ref="D41:L41" si="71">D12/D$22*100</f>
        <v>4.4571426458224952</v>
      </c>
      <c r="E41" s="31">
        <f t="shared" si="71"/>
        <v>3.7552950093660069</v>
      </c>
      <c r="F41" s="31">
        <f t="shared" si="71"/>
        <v>3.8435832945446826</v>
      </c>
      <c r="G41" s="31">
        <f t="shared" si="71"/>
        <v>3.8191465321870446</v>
      </c>
      <c r="H41" s="31">
        <f t="shared" si="71"/>
        <v>3.9446161352796922</v>
      </c>
      <c r="I41" s="31">
        <f t="shared" si="71"/>
        <v>3.9129975241517725</v>
      </c>
      <c r="J41" s="31">
        <f t="shared" si="71"/>
        <v>4.6398834790699057</v>
      </c>
      <c r="K41" s="31">
        <f t="shared" si="71"/>
        <v>3.9752647065777831</v>
      </c>
      <c r="L41" s="31">
        <f t="shared" si="71"/>
        <v>4.2055368801372772</v>
      </c>
      <c r="M41" s="31">
        <f t="shared" si="17"/>
        <v>4.2147665050744605</v>
      </c>
      <c r="N41" s="31">
        <f t="shared" si="17"/>
        <v>4.1167233722239169</v>
      </c>
      <c r="O41" s="31">
        <f t="shared" si="18"/>
        <v>3.7645780749099229</v>
      </c>
      <c r="P41" s="31">
        <f t="shared" si="18"/>
        <v>4.265983241941826</v>
      </c>
      <c r="Q41" s="31">
        <f t="shared" si="19"/>
        <v>4.4522322484330337</v>
      </c>
      <c r="R41" s="31">
        <f t="shared" si="19"/>
        <v>4.0425822134588989</v>
      </c>
      <c r="S41" s="31">
        <f t="shared" si="20"/>
        <v>4.0933750923807288</v>
      </c>
      <c r="T41" s="31">
        <f t="shared" si="20"/>
        <v>3.5518777915187592</v>
      </c>
      <c r="U41" s="31">
        <f t="shared" si="21"/>
        <v>3.3236824729370471</v>
      </c>
      <c r="V41" s="31">
        <f t="shared" si="21"/>
        <v>3.0378599839343141</v>
      </c>
      <c r="W41" s="31">
        <f t="shared" si="22"/>
        <v>3.2311830199663749</v>
      </c>
      <c r="X41" s="31">
        <f t="shared" si="22"/>
        <v>3.7300005042535633</v>
      </c>
      <c r="Y41" s="78">
        <f t="shared" ref="Y41:AB41" si="72">Y12/Y$22*100</f>
        <v>3.7711871705378632</v>
      </c>
      <c r="Z41" s="78">
        <f t="shared" si="72"/>
        <v>4.0884449496147726</v>
      </c>
      <c r="AA41" s="78">
        <f t="shared" si="72"/>
        <v>3.5526617179739048</v>
      </c>
      <c r="AB41" s="78">
        <f t="shared" si="72"/>
        <v>3.7576080695879863</v>
      </c>
      <c r="AC41" s="78">
        <f t="shared" ref="AC41" si="73">AC12/AC$22*100</f>
        <v>3.5797514571424203</v>
      </c>
      <c r="AD41" s="78">
        <f t="shared" ref="AD41" si="74">AD12/AD$22*100</f>
        <v>3.4094085969557013</v>
      </c>
      <c r="AE41" s="78">
        <f t="shared" ref="AE41" si="75">AE12/AE$22*100</f>
        <v>3.2510846567193599</v>
      </c>
      <c r="AF41" s="78">
        <f t="shared" ref="AF41" si="76">AF12/AF$22*100</f>
        <v>3.0691190751326602</v>
      </c>
    </row>
    <row r="42" spans="1:32" ht="18" customHeight="1" x14ac:dyDescent="0.15">
      <c r="A42" s="14" t="s">
        <v>49</v>
      </c>
      <c r="B42" s="31">
        <f t="shared" si="28"/>
        <v>0</v>
      </c>
      <c r="C42" s="31">
        <f t="shared" si="28"/>
        <v>0</v>
      </c>
      <c r="D42" s="31">
        <f t="shared" ref="D42:L42" si="77">D13/D$22*100</f>
        <v>0</v>
      </c>
      <c r="E42" s="31">
        <f t="shared" si="77"/>
        <v>0</v>
      </c>
      <c r="F42" s="31">
        <f t="shared" si="77"/>
        <v>0</v>
      </c>
      <c r="G42" s="31">
        <f t="shared" si="77"/>
        <v>0</v>
      </c>
      <c r="H42" s="31">
        <f t="shared" si="77"/>
        <v>0</v>
      </c>
      <c r="I42" s="31">
        <f t="shared" si="77"/>
        <v>0</v>
      </c>
      <c r="J42" s="31">
        <f t="shared" si="77"/>
        <v>0</v>
      </c>
      <c r="K42" s="31">
        <f t="shared" si="77"/>
        <v>0</v>
      </c>
      <c r="L42" s="31">
        <f t="shared" si="77"/>
        <v>0</v>
      </c>
      <c r="M42" s="31">
        <f t="shared" si="17"/>
        <v>0</v>
      </c>
      <c r="N42" s="31">
        <f t="shared" si="17"/>
        <v>0</v>
      </c>
      <c r="O42" s="31">
        <f t="shared" si="18"/>
        <v>0</v>
      </c>
      <c r="P42" s="31">
        <f t="shared" si="18"/>
        <v>0</v>
      </c>
      <c r="Q42" s="31">
        <f t="shared" si="19"/>
        <v>0</v>
      </c>
      <c r="R42" s="31">
        <f t="shared" si="19"/>
        <v>0</v>
      </c>
      <c r="S42" s="31">
        <f t="shared" si="20"/>
        <v>0</v>
      </c>
      <c r="T42" s="31">
        <f t="shared" si="20"/>
        <v>0</v>
      </c>
      <c r="U42" s="31">
        <f t="shared" si="21"/>
        <v>0</v>
      </c>
      <c r="V42" s="31">
        <f t="shared" si="21"/>
        <v>0</v>
      </c>
      <c r="W42" s="31">
        <f t="shared" si="22"/>
        <v>0</v>
      </c>
      <c r="X42" s="31">
        <f t="shared" si="22"/>
        <v>0</v>
      </c>
      <c r="Y42" s="78">
        <f t="shared" ref="Y42:AB42" si="78">Y13/Y$22*100</f>
        <v>0</v>
      </c>
      <c r="Z42" s="78">
        <f t="shared" si="78"/>
        <v>0</v>
      </c>
      <c r="AA42" s="78">
        <f t="shared" si="78"/>
        <v>0</v>
      </c>
      <c r="AB42" s="78">
        <f t="shared" si="78"/>
        <v>0</v>
      </c>
      <c r="AC42" s="78">
        <f t="shared" ref="AC42" si="79">AC13/AC$22*100</f>
        <v>0</v>
      </c>
      <c r="AD42" s="78">
        <f t="shared" ref="AD42" si="80">AD13/AD$22*100</f>
        <v>0</v>
      </c>
      <c r="AE42" s="78">
        <f t="shared" ref="AE42" si="81">AE13/AE$22*100</f>
        <v>0</v>
      </c>
      <c r="AF42" s="78">
        <f t="shared" ref="AF42" si="82">AF13/AF$22*100</f>
        <v>0</v>
      </c>
    </row>
    <row r="43" spans="1:32" ht="18" customHeight="1" x14ac:dyDescent="0.15">
      <c r="A43" s="14" t="s">
        <v>50</v>
      </c>
      <c r="B43" s="31">
        <f t="shared" si="28"/>
        <v>0.68160519273405629</v>
      </c>
      <c r="C43" s="31">
        <f t="shared" si="28"/>
        <v>1.7974951826367633</v>
      </c>
      <c r="D43" s="31">
        <f t="shared" ref="D43:L43" si="83">D14/D$22*100</f>
        <v>8.6879611846760341</v>
      </c>
      <c r="E43" s="31">
        <f t="shared" si="83"/>
        <v>4.6655893597504656</v>
      </c>
      <c r="F43" s="31">
        <f t="shared" si="83"/>
        <v>6.9908257837964101</v>
      </c>
      <c r="G43" s="31">
        <f t="shared" si="83"/>
        <v>7.9049309525924745</v>
      </c>
      <c r="H43" s="31">
        <f t="shared" si="83"/>
        <v>6.6933787294183809</v>
      </c>
      <c r="I43" s="31">
        <f t="shared" si="83"/>
        <v>5.2025288725944918</v>
      </c>
      <c r="J43" s="31">
        <f t="shared" si="83"/>
        <v>5.309491638723622</v>
      </c>
      <c r="K43" s="31">
        <f t="shared" si="83"/>
        <v>3.4803374842222459</v>
      </c>
      <c r="L43" s="31">
        <f t="shared" si="83"/>
        <v>0.48826745757924261</v>
      </c>
      <c r="M43" s="31">
        <f t="shared" si="17"/>
        <v>0.45543973527052506</v>
      </c>
      <c r="N43" s="31">
        <f t="shared" si="17"/>
        <v>2.6195175629199912</v>
      </c>
      <c r="O43" s="31">
        <f t="shared" si="18"/>
        <v>0.26353980857421877</v>
      </c>
      <c r="P43" s="31">
        <f t="shared" si="18"/>
        <v>1.0271914702020315E-2</v>
      </c>
      <c r="Q43" s="31">
        <f t="shared" si="19"/>
        <v>1.173647620517473E-3</v>
      </c>
      <c r="R43" s="31">
        <f t="shared" si="19"/>
        <v>2.1070421785485361E-3</v>
      </c>
      <c r="S43" s="31">
        <f t="shared" si="20"/>
        <v>2.8622999037694772E-3</v>
      </c>
      <c r="T43" s="31">
        <f t="shared" si="20"/>
        <v>2.095194096162076E-3</v>
      </c>
      <c r="U43" s="31">
        <f t="shared" si="21"/>
        <v>1.0859932929054232E-3</v>
      </c>
      <c r="V43" s="31">
        <f t="shared" si="21"/>
        <v>5.4478796352144272E-3</v>
      </c>
      <c r="W43" s="31">
        <f t="shared" si="22"/>
        <v>5.9245609930531499E-3</v>
      </c>
      <c r="X43" s="31">
        <f t="shared" si="22"/>
        <v>6.0264450246776775E-3</v>
      </c>
      <c r="Y43" s="78">
        <f t="shared" ref="Y43:AB43" si="84">Y14/Y$22*100</f>
        <v>6.2519258164345261E-3</v>
      </c>
      <c r="Z43" s="78">
        <f t="shared" si="84"/>
        <v>6.2333551924802829E-3</v>
      </c>
      <c r="AA43" s="78">
        <f t="shared" si="84"/>
        <v>6.0505517424045505E-3</v>
      </c>
      <c r="AB43" s="78">
        <f t="shared" si="84"/>
        <v>6.2648110040766022E-3</v>
      </c>
      <c r="AC43" s="78">
        <f t="shared" ref="AC43" si="85">AC14/AC$22*100</f>
        <v>6.2467172863240241E-3</v>
      </c>
      <c r="AD43" s="78">
        <f t="shared" ref="AD43" si="86">AD14/AD$22*100</f>
        <v>0</v>
      </c>
      <c r="AE43" s="78">
        <f t="shared" ref="AE43" si="87">AE14/AE$22*100</f>
        <v>0</v>
      </c>
      <c r="AF43" s="78">
        <f t="shared" ref="AF43" si="88">AF14/AF$22*100</f>
        <v>0</v>
      </c>
    </row>
    <row r="44" spans="1:32" ht="18" customHeight="1" x14ac:dyDescent="0.15">
      <c r="A44" s="14" t="s">
        <v>51</v>
      </c>
      <c r="B44" s="31">
        <f t="shared" si="28"/>
        <v>0</v>
      </c>
      <c r="C44" s="31">
        <f t="shared" si="28"/>
        <v>0</v>
      </c>
      <c r="D44" s="31">
        <f t="shared" ref="D44:L44" si="89">D15/D$22*100</f>
        <v>0</v>
      </c>
      <c r="E44" s="31">
        <f t="shared" si="89"/>
        <v>0</v>
      </c>
      <c r="F44" s="31">
        <f t="shared" si="89"/>
        <v>0</v>
      </c>
      <c r="G44" s="31">
        <f t="shared" si="89"/>
        <v>0</v>
      </c>
      <c r="H44" s="31">
        <f t="shared" si="89"/>
        <v>0</v>
      </c>
      <c r="I44" s="31">
        <f t="shared" si="89"/>
        <v>0</v>
      </c>
      <c r="J44" s="31">
        <f t="shared" si="89"/>
        <v>0</v>
      </c>
      <c r="K44" s="31">
        <f t="shared" si="89"/>
        <v>0</v>
      </c>
      <c r="L44" s="31">
        <f t="shared" si="89"/>
        <v>0</v>
      </c>
      <c r="M44" s="31">
        <f t="shared" si="17"/>
        <v>0</v>
      </c>
      <c r="N44" s="31">
        <f t="shared" si="17"/>
        <v>0</v>
      </c>
      <c r="O44" s="31">
        <f t="shared" si="18"/>
        <v>5.2279271687010277E-5</v>
      </c>
      <c r="P44" s="31">
        <f t="shared" si="18"/>
        <v>5.7066192789001748E-5</v>
      </c>
      <c r="Q44" s="31">
        <f t="shared" si="19"/>
        <v>0</v>
      </c>
      <c r="R44" s="31">
        <f t="shared" si="19"/>
        <v>0</v>
      </c>
      <c r="S44" s="31">
        <f t="shared" si="20"/>
        <v>0</v>
      </c>
      <c r="T44" s="31">
        <f t="shared" si="20"/>
        <v>0</v>
      </c>
      <c r="U44" s="31">
        <f t="shared" si="21"/>
        <v>0</v>
      </c>
      <c r="V44" s="31">
        <f t="shared" si="21"/>
        <v>0</v>
      </c>
      <c r="W44" s="31">
        <f t="shared" si="22"/>
        <v>0</v>
      </c>
      <c r="X44" s="31">
        <f t="shared" si="22"/>
        <v>0</v>
      </c>
      <c r="Y44" s="78">
        <f t="shared" ref="Y44:AB44" si="90">Y15/Y$22*100</f>
        <v>0</v>
      </c>
      <c r="Z44" s="78">
        <f t="shared" si="90"/>
        <v>0</v>
      </c>
      <c r="AA44" s="78">
        <f t="shared" si="90"/>
        <v>0</v>
      </c>
      <c r="AB44" s="78">
        <f t="shared" si="90"/>
        <v>0</v>
      </c>
      <c r="AC44" s="78">
        <f t="shared" ref="AC44" si="91">AC15/AC$22*100</f>
        <v>0</v>
      </c>
      <c r="AD44" s="78">
        <f t="shared" ref="AD44" si="92">AD15/AD$22*100</f>
        <v>0</v>
      </c>
      <c r="AE44" s="78">
        <f t="shared" ref="AE44" si="93">AE15/AE$22*100</f>
        <v>0</v>
      </c>
      <c r="AF44" s="78">
        <f t="shared" ref="AF44" si="94">AF15/AF$22*100</f>
        <v>0</v>
      </c>
    </row>
    <row r="45" spans="1:32" ht="18" customHeight="1" x14ac:dyDescent="0.15">
      <c r="A45" s="14" t="s">
        <v>52</v>
      </c>
      <c r="B45" s="31">
        <f t="shared" si="28"/>
        <v>1.1110473592764067</v>
      </c>
      <c r="C45" s="31">
        <f t="shared" si="28"/>
        <v>0</v>
      </c>
      <c r="D45" s="31">
        <f t="shared" ref="D45:L45" si="95">D16/D$22*100</f>
        <v>0</v>
      </c>
      <c r="E45" s="31">
        <f t="shared" si="95"/>
        <v>0</v>
      </c>
      <c r="F45" s="31">
        <f t="shared" si="95"/>
        <v>0</v>
      </c>
      <c r="G45" s="31">
        <f t="shared" si="95"/>
        <v>0</v>
      </c>
      <c r="H45" s="31">
        <f t="shared" si="95"/>
        <v>0</v>
      </c>
      <c r="I45" s="31">
        <f t="shared" si="95"/>
        <v>0</v>
      </c>
      <c r="J45" s="31">
        <f t="shared" si="95"/>
        <v>0</v>
      </c>
      <c r="K45" s="31">
        <f t="shared" si="95"/>
        <v>0</v>
      </c>
      <c r="L45" s="31">
        <f t="shared" si="95"/>
        <v>0</v>
      </c>
      <c r="M45" s="31">
        <f t="shared" si="17"/>
        <v>0</v>
      </c>
      <c r="N45" s="31">
        <f t="shared" si="17"/>
        <v>0</v>
      </c>
      <c r="O45" s="31">
        <f t="shared" si="18"/>
        <v>5.2279271687010277E-5</v>
      </c>
      <c r="P45" s="31">
        <f t="shared" si="18"/>
        <v>5.7066192789001748E-5</v>
      </c>
      <c r="Q45" s="31">
        <f t="shared" si="19"/>
        <v>0</v>
      </c>
      <c r="R45" s="31">
        <f t="shared" si="19"/>
        <v>0</v>
      </c>
      <c r="S45" s="31">
        <f t="shared" si="20"/>
        <v>0</v>
      </c>
      <c r="T45" s="31">
        <f t="shared" si="20"/>
        <v>0</v>
      </c>
      <c r="U45" s="31">
        <f t="shared" si="21"/>
        <v>0</v>
      </c>
      <c r="V45" s="31">
        <f t="shared" si="21"/>
        <v>0</v>
      </c>
      <c r="W45" s="31">
        <f t="shared" si="22"/>
        <v>0</v>
      </c>
      <c r="X45" s="31">
        <f t="shared" si="22"/>
        <v>0</v>
      </c>
      <c r="Y45" s="78">
        <f t="shared" ref="Y45:AB45" si="96">Y16/Y$22*100</f>
        <v>0</v>
      </c>
      <c r="Z45" s="78">
        <f t="shared" si="96"/>
        <v>0</v>
      </c>
      <c r="AA45" s="78">
        <f t="shared" si="96"/>
        <v>0</v>
      </c>
      <c r="AB45" s="78">
        <f t="shared" si="96"/>
        <v>0</v>
      </c>
      <c r="AC45" s="78">
        <f t="shared" ref="AC45" si="97">AC16/AC$22*100</f>
        <v>0</v>
      </c>
      <c r="AD45" s="78">
        <f t="shared" ref="AD45" si="98">AD16/AD$22*100</f>
        <v>0</v>
      </c>
      <c r="AE45" s="78">
        <f t="shared" ref="AE45" si="99">AE16/AE$22*100</f>
        <v>0</v>
      </c>
      <c r="AF45" s="78">
        <f t="shared" ref="AF45" si="100">AF16/AF$22*100</f>
        <v>0</v>
      </c>
    </row>
    <row r="46" spans="1:32" ht="18" customHeight="1" x14ac:dyDescent="0.15">
      <c r="A46" s="14" t="s">
        <v>53</v>
      </c>
      <c r="B46" s="31">
        <f t="shared" si="28"/>
        <v>0</v>
      </c>
      <c r="C46" s="31">
        <f t="shared" si="28"/>
        <v>0</v>
      </c>
      <c r="D46" s="31">
        <f t="shared" ref="D46:L46" si="101">D17/D$22*100</f>
        <v>0.32993271911896316</v>
      </c>
      <c r="E46" s="31">
        <f t="shared" si="101"/>
        <v>0.61785474776356486</v>
      </c>
      <c r="F46" s="31">
        <f t="shared" si="101"/>
        <v>0.67176338904021127</v>
      </c>
      <c r="G46" s="31">
        <f t="shared" si="101"/>
        <v>0.73080961446617865</v>
      </c>
      <c r="H46" s="31">
        <f t="shared" si="101"/>
        <v>0.7883223258242712</v>
      </c>
      <c r="I46" s="31">
        <f t="shared" si="101"/>
        <v>0.65441988803473861</v>
      </c>
      <c r="J46" s="31">
        <f t="shared" si="101"/>
        <v>0.60805659327738459</v>
      </c>
      <c r="K46" s="31">
        <f t="shared" si="101"/>
        <v>0.47113167690176971</v>
      </c>
      <c r="L46" s="31">
        <f t="shared" si="101"/>
        <v>0.47581717872744367</v>
      </c>
      <c r="M46" s="31">
        <f t="shared" si="17"/>
        <v>0.44133546418951219</v>
      </c>
      <c r="N46" s="31">
        <f t="shared" si="17"/>
        <v>0.43799972924610842</v>
      </c>
      <c r="O46" s="31">
        <f t="shared" si="18"/>
        <v>0.37928611608925955</v>
      </c>
      <c r="P46" s="31">
        <f t="shared" si="18"/>
        <v>0.42708338683288904</v>
      </c>
      <c r="Q46" s="31">
        <f t="shared" si="19"/>
        <v>0.37140078951275435</v>
      </c>
      <c r="R46" s="31">
        <f t="shared" si="19"/>
        <v>0.29659391086989789</v>
      </c>
      <c r="S46" s="31">
        <f t="shared" si="20"/>
        <v>0.32990868690846992</v>
      </c>
      <c r="T46" s="31">
        <f t="shared" si="20"/>
        <v>0.26949434061884703</v>
      </c>
      <c r="U46" s="31">
        <f t="shared" si="21"/>
        <v>0.19705348299768902</v>
      </c>
      <c r="V46" s="31">
        <f t="shared" si="21"/>
        <v>0.17138584607516405</v>
      </c>
      <c r="W46" s="31">
        <f t="shared" si="22"/>
        <v>0</v>
      </c>
      <c r="X46" s="31">
        <f t="shared" si="22"/>
        <v>0</v>
      </c>
      <c r="Y46" s="78">
        <f t="shared" ref="Y46:AB46" si="102">Y17/Y$22*100</f>
        <v>0</v>
      </c>
      <c r="Z46" s="78">
        <f t="shared" si="102"/>
        <v>0</v>
      </c>
      <c r="AA46" s="78">
        <f t="shared" si="102"/>
        <v>0</v>
      </c>
      <c r="AB46" s="78">
        <f t="shared" si="102"/>
        <v>0</v>
      </c>
      <c r="AC46" s="78">
        <f t="shared" ref="AC46" si="103">AC17/AC$22*100</f>
        <v>0</v>
      </c>
      <c r="AD46" s="78">
        <f t="shared" ref="AD46" si="104">AD17/AD$22*100</f>
        <v>0</v>
      </c>
      <c r="AE46" s="78">
        <f t="shared" ref="AE46" si="105">AE17/AE$22*100</f>
        <v>0</v>
      </c>
      <c r="AF46" s="78">
        <f t="shared" ref="AF46" si="106">AF17/AF$22*100</f>
        <v>0</v>
      </c>
    </row>
    <row r="47" spans="1:32" ht="18" customHeight="1" x14ac:dyDescent="0.15">
      <c r="A47" s="14" t="s">
        <v>54</v>
      </c>
      <c r="B47" s="31">
        <f t="shared" si="28"/>
        <v>0</v>
      </c>
      <c r="C47" s="31">
        <f t="shared" si="28"/>
        <v>0</v>
      </c>
      <c r="D47" s="31">
        <f t="shared" ref="D47:L47" si="107">D18/D$22*100</f>
        <v>0.32993271911896316</v>
      </c>
      <c r="E47" s="31">
        <f t="shared" si="107"/>
        <v>0.61785474776356486</v>
      </c>
      <c r="F47" s="31">
        <f t="shared" si="107"/>
        <v>0.67176338904021127</v>
      </c>
      <c r="G47" s="31">
        <f t="shared" si="107"/>
        <v>0.73080961446617865</v>
      </c>
      <c r="H47" s="31">
        <f t="shared" si="107"/>
        <v>0.7883223258242712</v>
      </c>
      <c r="I47" s="31">
        <f t="shared" si="107"/>
        <v>0.65441988803473861</v>
      </c>
      <c r="J47" s="31">
        <f t="shared" si="107"/>
        <v>0.60805659327738459</v>
      </c>
      <c r="K47" s="31">
        <f t="shared" si="107"/>
        <v>0.47113167690176971</v>
      </c>
      <c r="L47" s="31">
        <f t="shared" si="107"/>
        <v>0.47581717872744367</v>
      </c>
      <c r="M47" s="31">
        <f t="shared" si="17"/>
        <v>0.44133546418951219</v>
      </c>
      <c r="N47" s="31">
        <f t="shared" si="17"/>
        <v>0.43799972924610842</v>
      </c>
      <c r="O47" s="31">
        <f t="shared" si="18"/>
        <v>0.37912927827419851</v>
      </c>
      <c r="P47" s="31">
        <f t="shared" si="18"/>
        <v>0.4269121882545221</v>
      </c>
      <c r="Q47" s="31">
        <f t="shared" si="19"/>
        <v>0.37140078951275435</v>
      </c>
      <c r="R47" s="31">
        <f t="shared" si="19"/>
        <v>0.29659391086989789</v>
      </c>
      <c r="S47" s="31">
        <f t="shared" si="20"/>
        <v>0.32990868690846992</v>
      </c>
      <c r="T47" s="31">
        <f t="shared" si="20"/>
        <v>0.26949434061884703</v>
      </c>
      <c r="U47" s="31">
        <f t="shared" si="21"/>
        <v>0.19705348299768902</v>
      </c>
      <c r="V47" s="31">
        <f t="shared" si="21"/>
        <v>0.17138584607516405</v>
      </c>
      <c r="W47" s="31">
        <f t="shared" si="22"/>
        <v>0</v>
      </c>
      <c r="X47" s="31">
        <f t="shared" si="22"/>
        <v>0</v>
      </c>
      <c r="Y47" s="78">
        <f t="shared" ref="Y47:AB47" si="108">Y18/Y$22*100</f>
        <v>0</v>
      </c>
      <c r="Z47" s="78">
        <f t="shared" si="108"/>
        <v>0</v>
      </c>
      <c r="AA47" s="78">
        <f t="shared" si="108"/>
        <v>0</v>
      </c>
      <c r="AB47" s="78">
        <f t="shared" si="108"/>
        <v>0</v>
      </c>
      <c r="AC47" s="78">
        <f t="shared" ref="AC47" si="109">AC18/AC$22*100</f>
        <v>0</v>
      </c>
      <c r="AD47" s="78">
        <f t="shared" ref="AD47" si="110">AD18/AD$22*100</f>
        <v>0</v>
      </c>
      <c r="AE47" s="78">
        <f t="shared" ref="AE47" si="111">AE18/AE$22*100</f>
        <v>0</v>
      </c>
      <c r="AF47" s="78">
        <f t="shared" ref="AF47" si="112">AF18/AF$22*100</f>
        <v>0</v>
      </c>
    </row>
    <row r="48" spans="1:32" ht="18" customHeight="1" x14ac:dyDescent="0.15">
      <c r="A48" s="14" t="s">
        <v>55</v>
      </c>
      <c r="B48" s="31">
        <f t="shared" si="28"/>
        <v>0</v>
      </c>
      <c r="C48" s="31">
        <f t="shared" si="28"/>
        <v>0</v>
      </c>
      <c r="D48" s="31">
        <f t="shared" ref="D48:L48" si="113">D19/D$22*100</f>
        <v>0</v>
      </c>
      <c r="E48" s="31">
        <f t="shared" si="113"/>
        <v>0</v>
      </c>
      <c r="F48" s="31">
        <f t="shared" si="113"/>
        <v>0</v>
      </c>
      <c r="G48" s="31">
        <f t="shared" si="113"/>
        <v>0</v>
      </c>
      <c r="H48" s="31">
        <f t="shared" si="113"/>
        <v>0</v>
      </c>
      <c r="I48" s="31">
        <f t="shared" si="113"/>
        <v>0</v>
      </c>
      <c r="J48" s="31">
        <f t="shared" si="113"/>
        <v>0</v>
      </c>
      <c r="K48" s="31">
        <f t="shared" si="113"/>
        <v>0</v>
      </c>
      <c r="L48" s="31">
        <f t="shared" si="113"/>
        <v>0</v>
      </c>
      <c r="M48" s="31">
        <f t="shared" si="17"/>
        <v>0</v>
      </c>
      <c r="N48" s="31">
        <f t="shared" si="17"/>
        <v>0</v>
      </c>
      <c r="O48" s="31">
        <f t="shared" si="18"/>
        <v>5.2279271687010277E-5</v>
      </c>
      <c r="P48" s="31">
        <f t="shared" si="18"/>
        <v>5.7066192789001748E-5</v>
      </c>
      <c r="Q48" s="31">
        <f t="shared" si="19"/>
        <v>0</v>
      </c>
      <c r="R48" s="31">
        <f t="shared" si="19"/>
        <v>0</v>
      </c>
      <c r="S48" s="31">
        <f t="shared" si="20"/>
        <v>0</v>
      </c>
      <c r="T48" s="31">
        <f t="shared" si="20"/>
        <v>0</v>
      </c>
      <c r="U48" s="31">
        <f t="shared" si="21"/>
        <v>0</v>
      </c>
      <c r="V48" s="31">
        <f t="shared" si="21"/>
        <v>0</v>
      </c>
      <c r="W48" s="31">
        <f t="shared" si="22"/>
        <v>0</v>
      </c>
      <c r="X48" s="31">
        <f t="shared" si="22"/>
        <v>0</v>
      </c>
      <c r="Y48" s="78">
        <f t="shared" ref="Y48:AB48" si="114">Y19/Y$22*100</f>
        <v>0</v>
      </c>
      <c r="Z48" s="78">
        <f t="shared" si="114"/>
        <v>0</v>
      </c>
      <c r="AA48" s="78">
        <f t="shared" si="114"/>
        <v>0</v>
      </c>
      <c r="AB48" s="78">
        <f t="shared" si="114"/>
        <v>0</v>
      </c>
      <c r="AC48" s="78">
        <f t="shared" ref="AC48" si="115">AC19/AC$22*100</f>
        <v>0</v>
      </c>
      <c r="AD48" s="78">
        <f t="shared" ref="AD48" si="116">AD19/AD$22*100</f>
        <v>0</v>
      </c>
      <c r="AE48" s="78">
        <f t="shared" ref="AE48" si="117">AE19/AE$22*100</f>
        <v>0</v>
      </c>
      <c r="AF48" s="78">
        <f t="shared" ref="AF48" si="118">AF19/AF$22*100</f>
        <v>0</v>
      </c>
    </row>
    <row r="49" spans="1:32" ht="18" customHeight="1" x14ac:dyDescent="0.15">
      <c r="A49" s="14" t="s">
        <v>56</v>
      </c>
      <c r="B49" s="31">
        <f t="shared" si="28"/>
        <v>0</v>
      </c>
      <c r="C49" s="31">
        <f t="shared" si="28"/>
        <v>0</v>
      </c>
      <c r="D49" s="31">
        <f t="shared" ref="D49:L49" si="119">D20/D$22*100</f>
        <v>0</v>
      </c>
      <c r="E49" s="31">
        <f t="shared" si="119"/>
        <v>0</v>
      </c>
      <c r="F49" s="31">
        <f t="shared" si="119"/>
        <v>0</v>
      </c>
      <c r="G49" s="31">
        <f t="shared" si="119"/>
        <v>0</v>
      </c>
      <c r="H49" s="31">
        <f t="shared" si="119"/>
        <v>0</v>
      </c>
      <c r="I49" s="31">
        <f t="shared" si="119"/>
        <v>0</v>
      </c>
      <c r="J49" s="31">
        <f t="shared" si="119"/>
        <v>0</v>
      </c>
      <c r="K49" s="31">
        <f t="shared" si="119"/>
        <v>0</v>
      </c>
      <c r="L49" s="31">
        <f t="shared" si="119"/>
        <v>0</v>
      </c>
      <c r="M49" s="31">
        <f t="shared" si="17"/>
        <v>0</v>
      </c>
      <c r="N49" s="31">
        <f t="shared" si="17"/>
        <v>0</v>
      </c>
      <c r="O49" s="31">
        <f t="shared" si="18"/>
        <v>5.2279271687010277E-5</v>
      </c>
      <c r="P49" s="31">
        <f t="shared" si="18"/>
        <v>5.7066192789001748E-5</v>
      </c>
      <c r="Q49" s="31">
        <f t="shared" si="19"/>
        <v>0</v>
      </c>
      <c r="R49" s="31">
        <f t="shared" si="19"/>
        <v>0</v>
      </c>
      <c r="S49" s="31">
        <f t="shared" si="20"/>
        <v>0</v>
      </c>
      <c r="T49" s="31">
        <f t="shared" si="20"/>
        <v>0</v>
      </c>
      <c r="U49" s="31">
        <f t="shared" si="21"/>
        <v>0</v>
      </c>
      <c r="V49" s="31">
        <f t="shared" si="21"/>
        <v>0</v>
      </c>
      <c r="W49" s="31">
        <f t="shared" si="22"/>
        <v>0</v>
      </c>
      <c r="X49" s="31">
        <f t="shared" si="22"/>
        <v>0</v>
      </c>
      <c r="Y49" s="78">
        <f t="shared" ref="Y49:AB49" si="120">Y20/Y$22*100</f>
        <v>0</v>
      </c>
      <c r="Z49" s="78">
        <f t="shared" si="120"/>
        <v>0</v>
      </c>
      <c r="AA49" s="78">
        <f t="shared" si="120"/>
        <v>0</v>
      </c>
      <c r="AB49" s="78">
        <f t="shared" si="120"/>
        <v>0</v>
      </c>
      <c r="AC49" s="78">
        <f t="shared" ref="AC49" si="121">AC20/AC$22*100</f>
        <v>0</v>
      </c>
      <c r="AD49" s="78">
        <f t="shared" ref="AD49" si="122">AD20/AD$22*100</f>
        <v>0</v>
      </c>
      <c r="AE49" s="78">
        <f t="shared" ref="AE49" si="123">AE20/AE$22*100</f>
        <v>0</v>
      </c>
      <c r="AF49" s="78">
        <f t="shared" ref="AF49" si="124">AF20/AF$22*100</f>
        <v>0</v>
      </c>
    </row>
    <row r="50" spans="1:32" ht="18" customHeight="1" x14ac:dyDescent="0.15">
      <c r="A50" s="14" t="s">
        <v>57</v>
      </c>
      <c r="B50" s="31">
        <f t="shared" si="28"/>
        <v>0</v>
      </c>
      <c r="C50" s="31">
        <f t="shared" si="28"/>
        <v>0</v>
      </c>
      <c r="D50" s="31">
        <f t="shared" ref="D50:L50" si="125">D21/D$22*100</f>
        <v>0</v>
      </c>
      <c r="E50" s="31">
        <f t="shared" si="125"/>
        <v>0</v>
      </c>
      <c r="F50" s="31">
        <f t="shared" si="125"/>
        <v>0</v>
      </c>
      <c r="G50" s="31">
        <f t="shared" si="125"/>
        <v>0</v>
      </c>
      <c r="H50" s="31">
        <f t="shared" si="125"/>
        <v>0</v>
      </c>
      <c r="I50" s="31">
        <f t="shared" si="125"/>
        <v>0</v>
      </c>
      <c r="J50" s="31">
        <f t="shared" si="125"/>
        <v>0</v>
      </c>
      <c r="K50" s="31">
        <f t="shared" si="125"/>
        <v>0</v>
      </c>
      <c r="L50" s="31">
        <f t="shared" si="125"/>
        <v>0</v>
      </c>
      <c r="M50" s="31">
        <f t="shared" si="17"/>
        <v>0</v>
      </c>
      <c r="N50" s="31">
        <f t="shared" si="17"/>
        <v>0</v>
      </c>
      <c r="O50" s="31">
        <f t="shared" si="18"/>
        <v>5.2279271687010277E-5</v>
      </c>
      <c r="P50" s="31">
        <f t="shared" si="18"/>
        <v>5.7066192789001748E-5</v>
      </c>
      <c r="Q50" s="31">
        <f t="shared" si="19"/>
        <v>0</v>
      </c>
      <c r="R50" s="31">
        <f t="shared" si="19"/>
        <v>0</v>
      </c>
      <c r="S50" s="31">
        <f t="shared" si="20"/>
        <v>0</v>
      </c>
      <c r="T50" s="31">
        <f t="shared" si="20"/>
        <v>0</v>
      </c>
      <c r="U50" s="31">
        <f t="shared" si="21"/>
        <v>0</v>
      </c>
      <c r="V50" s="31">
        <f t="shared" si="21"/>
        <v>0</v>
      </c>
      <c r="W50" s="31">
        <f t="shared" si="22"/>
        <v>0</v>
      </c>
      <c r="X50" s="31">
        <f t="shared" si="22"/>
        <v>0</v>
      </c>
      <c r="Y50" s="78">
        <f t="shared" ref="Y50:AB50" si="126">Y21/Y$22*100</f>
        <v>0</v>
      </c>
      <c r="Z50" s="78">
        <f t="shared" si="126"/>
        <v>0</v>
      </c>
      <c r="AA50" s="78">
        <f t="shared" si="126"/>
        <v>0</v>
      </c>
      <c r="AB50" s="78">
        <f t="shared" si="126"/>
        <v>0</v>
      </c>
      <c r="AC50" s="78">
        <f t="shared" ref="AC50" si="127">AC21/AC$22*100</f>
        <v>0</v>
      </c>
      <c r="AD50" s="78">
        <f t="shared" ref="AD50" si="128">AD21/AD$22*100</f>
        <v>0</v>
      </c>
      <c r="AE50" s="78">
        <f t="shared" ref="AE50" si="129">AE21/AE$22*100</f>
        <v>0</v>
      </c>
      <c r="AF50" s="78">
        <f t="shared" ref="AF50" si="130">AF21/AF$22*100</f>
        <v>0</v>
      </c>
    </row>
    <row r="51" spans="1:32" ht="18" customHeight="1" x14ac:dyDescent="0.15">
      <c r="A51" s="14" t="s">
        <v>58</v>
      </c>
      <c r="B51" s="32">
        <f>+B33+B38+B40+B41+B42+B43+B44+B45+B46</f>
        <v>100.00000000000001</v>
      </c>
      <c r="C51" s="32">
        <f>+C33+C38+C40+C41+C42+C43+C44+C45+C46</f>
        <v>100</v>
      </c>
      <c r="D51" s="32">
        <f t="shared" ref="D51:L51" si="131">+D33+D38+D40+D41+D42+D43+D44+D45+D46</f>
        <v>99.999999999999986</v>
      </c>
      <c r="E51" s="32">
        <f t="shared" si="131"/>
        <v>100</v>
      </c>
      <c r="F51" s="32">
        <f t="shared" si="131"/>
        <v>99.999999999999986</v>
      </c>
      <c r="G51" s="32">
        <f t="shared" si="131"/>
        <v>100.00000000000001</v>
      </c>
      <c r="H51" s="32">
        <f t="shared" si="131"/>
        <v>99.999999999999986</v>
      </c>
      <c r="I51" s="32">
        <f t="shared" si="131"/>
        <v>100</v>
      </c>
      <c r="J51" s="32">
        <f t="shared" si="131"/>
        <v>100.00000000000001</v>
      </c>
      <c r="K51" s="32">
        <f t="shared" si="131"/>
        <v>100.00000000000001</v>
      </c>
      <c r="L51" s="32">
        <f t="shared" si="131"/>
        <v>99.999999999999986</v>
      </c>
      <c r="M51" s="32">
        <f t="shared" ref="M51:R51" si="132">+M33+M38+M40+M41+M42+M43+M44+M45+M46</f>
        <v>99.999999999999986</v>
      </c>
      <c r="N51" s="32">
        <f t="shared" si="132"/>
        <v>100.00000000000003</v>
      </c>
      <c r="O51" s="32">
        <f t="shared" si="132"/>
        <v>100</v>
      </c>
      <c r="P51" s="32">
        <f t="shared" si="132"/>
        <v>100.00000000000001</v>
      </c>
      <c r="Q51" s="32">
        <f t="shared" si="132"/>
        <v>99.999999999999986</v>
      </c>
      <c r="R51" s="32">
        <f t="shared" si="132"/>
        <v>100</v>
      </c>
      <c r="S51" s="32">
        <f t="shared" ref="S51:X51" si="133">+S33+S38+S40+S41+S42+S43+S44+S45+S46</f>
        <v>99.999999999999986</v>
      </c>
      <c r="T51" s="32">
        <f t="shared" si="133"/>
        <v>99.999999999999986</v>
      </c>
      <c r="U51" s="32">
        <f t="shared" si="133"/>
        <v>100</v>
      </c>
      <c r="V51" s="32">
        <f t="shared" si="133"/>
        <v>100</v>
      </c>
      <c r="W51" s="32">
        <f t="shared" si="133"/>
        <v>100</v>
      </c>
      <c r="X51" s="32">
        <f t="shared" si="133"/>
        <v>99.999999999999986</v>
      </c>
      <c r="Y51" s="32">
        <f t="shared" ref="Y51:AB51" si="134">+Y33+Y38+Y40+Y41+Y42+Y43+Y44+Y45+Y46</f>
        <v>99.999999999999986</v>
      </c>
      <c r="Z51" s="32">
        <f t="shared" si="134"/>
        <v>100</v>
      </c>
      <c r="AA51" s="32">
        <f t="shared" si="134"/>
        <v>100</v>
      </c>
      <c r="AB51" s="32">
        <f t="shared" si="134"/>
        <v>99.999999999999986</v>
      </c>
      <c r="AC51" s="32">
        <f t="shared" ref="AC51" si="135">+AC33+AC38+AC40+AC41+AC42+AC43+AC44+AC45+AC46</f>
        <v>100.00000000000001</v>
      </c>
      <c r="AD51" s="32">
        <f t="shared" ref="AD51" si="136">+AD33+AD38+AD40+AD41+AD42+AD43+AD44+AD45+AD46</f>
        <v>100</v>
      </c>
      <c r="AE51" s="32">
        <f t="shared" ref="AE51" si="137">+AE33+AE38+AE40+AE41+AE42+AE43+AE44+AE45+AE46</f>
        <v>100</v>
      </c>
      <c r="AF51" s="32">
        <f t="shared" ref="AF51" si="138">+AF33+AF38+AF40+AF41+AF42+AF43+AF44+AF45+AF46</f>
        <v>100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horizontalDpi="4294967292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4"/>
  <sheetViews>
    <sheetView view="pageBreakPreview" zoomScaleNormal="100" zoomScaleSheetLayoutView="100" workbookViewId="0">
      <pane xSplit="1" ySplit="3" topLeftCell="B36" activePane="bottomRight" state="frozen"/>
      <selection pane="topRight" activeCell="B1" sqref="B1"/>
      <selection pane="bottomLeft" activeCell="A2" sqref="A2"/>
      <selection pane="bottomRight" activeCell="M30" sqref="M30"/>
    </sheetView>
  </sheetViews>
  <sheetFormatPr defaultColWidth="9" defaultRowHeight="12" x14ac:dyDescent="0.15"/>
  <cols>
    <col min="1" max="1" width="25.21875" style="18" customWidth="1"/>
    <col min="2" max="2" width="9.77734375" style="22" hidden="1" customWidth="1"/>
    <col min="3" max="9" width="9.77734375" style="18" customWidth="1"/>
    <col min="10" max="11" width="9.77734375" style="20" customWidth="1"/>
    <col min="12" max="32" width="9.77734375" style="18" customWidth="1"/>
    <col min="33" max="16384" width="9" style="18"/>
  </cols>
  <sheetData>
    <row r="1" spans="1:32" ht="18" customHeight="1" x14ac:dyDescent="0.2">
      <c r="A1" s="33" t="s">
        <v>98</v>
      </c>
      <c r="K1" s="34" t="s">
        <v>173</v>
      </c>
      <c r="U1" s="34" t="s">
        <v>173</v>
      </c>
      <c r="W1" s="34"/>
      <c r="AE1" s="34" t="s">
        <v>173</v>
      </c>
    </row>
    <row r="2" spans="1:32" ht="18" customHeight="1" x14ac:dyDescent="0.15">
      <c r="K2" s="18"/>
      <c r="L2" s="22" t="s">
        <v>170</v>
      </c>
      <c r="V2" s="18" t="s">
        <v>170</v>
      </c>
      <c r="W2" s="22"/>
      <c r="X2" s="22"/>
      <c r="AF2" s="18" t="s">
        <v>170</v>
      </c>
    </row>
    <row r="3" spans="1:32" ht="18" customHeight="1" x14ac:dyDescent="0.15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166</v>
      </c>
      <c r="K3" s="17" t="s">
        <v>167</v>
      </c>
      <c r="L3" s="15" t="s">
        <v>83</v>
      </c>
      <c r="M3" s="15" t="s">
        <v>176</v>
      </c>
      <c r="N3" s="15" t="s">
        <v>180</v>
      </c>
      <c r="O3" s="2" t="s">
        <v>181</v>
      </c>
      <c r="P3" s="71" t="s">
        <v>182</v>
      </c>
      <c r="Q3" s="71" t="s">
        <v>185</v>
      </c>
      <c r="R3" s="71" t="s">
        <v>192</v>
      </c>
      <c r="S3" s="71" t="s">
        <v>193</v>
      </c>
      <c r="T3" s="71" t="s">
        <v>200</v>
      </c>
      <c r="U3" s="71" t="s">
        <v>201</v>
      </c>
      <c r="V3" s="71" t="s">
        <v>202</v>
      </c>
      <c r="W3" s="71" t="s">
        <v>203</v>
      </c>
      <c r="X3" s="71" t="s">
        <v>204</v>
      </c>
      <c r="Y3" s="48" t="s">
        <v>206</v>
      </c>
      <c r="Z3" s="48" t="s">
        <v>210</v>
      </c>
      <c r="AA3" s="48" t="s">
        <v>208</v>
      </c>
      <c r="AB3" s="48" t="s">
        <v>209</v>
      </c>
      <c r="AC3" s="48" t="s">
        <v>218</v>
      </c>
      <c r="AD3" s="48" t="s">
        <v>221</v>
      </c>
      <c r="AE3" s="48" t="str">
        <f>財政指標!AF3</f>
        <v>１８(H30)</v>
      </c>
      <c r="AF3" s="48" t="str">
        <f>財政指標!AG3</f>
        <v>１９(R１)</v>
      </c>
    </row>
    <row r="4" spans="1:32" ht="18" customHeight="1" x14ac:dyDescent="0.15">
      <c r="A4" s="19" t="s">
        <v>60</v>
      </c>
      <c r="B4" s="19">
        <v>1262179</v>
      </c>
      <c r="C4" s="15">
        <v>1360264</v>
      </c>
      <c r="D4" s="15">
        <v>1455079</v>
      </c>
      <c r="E4" s="15">
        <v>1468325</v>
      </c>
      <c r="F4" s="15">
        <v>1518204</v>
      </c>
      <c r="G4" s="15">
        <v>1522294</v>
      </c>
      <c r="H4" s="15">
        <v>1563470</v>
      </c>
      <c r="I4" s="15">
        <v>1573824</v>
      </c>
      <c r="J4" s="17">
        <v>1579431</v>
      </c>
      <c r="K4" s="16">
        <v>1650346</v>
      </c>
      <c r="L4" s="19">
        <v>1691869</v>
      </c>
      <c r="M4" s="19">
        <v>1646385</v>
      </c>
      <c r="N4" s="19">
        <v>1673556</v>
      </c>
      <c r="O4" s="19">
        <v>1632529</v>
      </c>
      <c r="P4" s="19">
        <v>1580017</v>
      </c>
      <c r="Q4" s="19">
        <v>1618916</v>
      </c>
      <c r="R4" s="19">
        <v>1503270</v>
      </c>
      <c r="S4" s="19">
        <v>1447639</v>
      </c>
      <c r="T4" s="19">
        <v>1396021</v>
      </c>
      <c r="U4" s="19">
        <v>1371710</v>
      </c>
      <c r="V4" s="19">
        <v>1300697</v>
      </c>
      <c r="W4" s="19">
        <v>1285142</v>
      </c>
      <c r="X4" s="19">
        <v>1178224</v>
      </c>
      <c r="Y4" s="79">
        <v>1171459</v>
      </c>
      <c r="Z4" s="79">
        <v>1071085</v>
      </c>
      <c r="AA4" s="79">
        <v>1186092</v>
      </c>
      <c r="AB4" s="79">
        <v>1165073</v>
      </c>
      <c r="AC4" s="79">
        <v>1139247</v>
      </c>
      <c r="AD4" s="79">
        <v>1144949</v>
      </c>
      <c r="AE4" s="79">
        <v>1141258</v>
      </c>
      <c r="AF4" s="79">
        <v>1135809</v>
      </c>
    </row>
    <row r="5" spans="1:32" ht="18" customHeight="1" x14ac:dyDescent="0.15">
      <c r="A5" s="19" t="s">
        <v>61</v>
      </c>
      <c r="B5" s="19">
        <v>883452</v>
      </c>
      <c r="C5" s="15">
        <v>938724</v>
      </c>
      <c r="D5" s="15">
        <v>986512</v>
      </c>
      <c r="E5" s="15">
        <v>996858</v>
      </c>
      <c r="F5" s="15">
        <v>1036699</v>
      </c>
      <c r="G5" s="15">
        <v>1034108</v>
      </c>
      <c r="H5" s="15">
        <v>1056787</v>
      </c>
      <c r="I5" s="15">
        <v>1052183</v>
      </c>
      <c r="J5" s="17">
        <v>1077829</v>
      </c>
      <c r="K5" s="16">
        <v>1134407</v>
      </c>
      <c r="L5" s="19">
        <v>1148392</v>
      </c>
      <c r="M5" s="19">
        <v>1111036</v>
      </c>
      <c r="N5" s="19">
        <v>1129866</v>
      </c>
      <c r="O5" s="19">
        <v>1083642</v>
      </c>
      <c r="P5" s="19">
        <v>1042081</v>
      </c>
      <c r="Q5" s="19">
        <v>1062769</v>
      </c>
      <c r="R5" s="19">
        <v>984860</v>
      </c>
      <c r="S5" s="19">
        <v>923798</v>
      </c>
      <c r="T5" s="19">
        <v>907947</v>
      </c>
      <c r="U5" s="19">
        <v>836980</v>
      </c>
      <c r="V5" s="19">
        <v>791817</v>
      </c>
      <c r="W5" s="19">
        <v>743795</v>
      </c>
      <c r="X5" s="19">
        <v>658585</v>
      </c>
      <c r="Y5" s="79">
        <v>664925</v>
      </c>
      <c r="Z5" s="79">
        <v>589887</v>
      </c>
      <c r="AA5" s="79">
        <v>659411</v>
      </c>
      <c r="AB5" s="79">
        <v>628357</v>
      </c>
      <c r="AC5" s="79">
        <v>646163</v>
      </c>
      <c r="AD5" s="79">
        <v>637264</v>
      </c>
      <c r="AE5" s="79">
        <v>637443</v>
      </c>
      <c r="AF5" s="79">
        <v>647551</v>
      </c>
    </row>
    <row r="6" spans="1:32" ht="18" customHeight="1" x14ac:dyDescent="0.15">
      <c r="A6" s="19" t="s">
        <v>62</v>
      </c>
      <c r="B6" s="19">
        <v>123470</v>
      </c>
      <c r="C6" s="15">
        <v>124036</v>
      </c>
      <c r="D6" s="15">
        <v>137218</v>
      </c>
      <c r="E6" s="15">
        <v>123691</v>
      </c>
      <c r="F6" s="15">
        <v>283458</v>
      </c>
      <c r="G6" s="15">
        <v>315090</v>
      </c>
      <c r="H6" s="15">
        <v>346914</v>
      </c>
      <c r="I6" s="15">
        <v>474419</v>
      </c>
      <c r="J6" s="17">
        <v>549949</v>
      </c>
      <c r="K6" s="20">
        <v>582118</v>
      </c>
      <c r="L6" s="19">
        <v>599609</v>
      </c>
      <c r="M6" s="19">
        <v>303992</v>
      </c>
      <c r="N6" s="19">
        <v>328977</v>
      </c>
      <c r="O6" s="19">
        <v>325874</v>
      </c>
      <c r="P6" s="19">
        <v>433296</v>
      </c>
      <c r="Q6" s="19">
        <v>485987</v>
      </c>
      <c r="R6" s="19">
        <v>471143</v>
      </c>
      <c r="S6" s="19">
        <v>459363</v>
      </c>
      <c r="T6" s="19">
        <v>460699</v>
      </c>
      <c r="U6" s="19">
        <v>459950</v>
      </c>
      <c r="V6" s="19">
        <v>563932</v>
      </c>
      <c r="W6" s="19">
        <v>721848</v>
      </c>
      <c r="X6" s="19">
        <v>753695</v>
      </c>
      <c r="Y6" s="79">
        <v>728407</v>
      </c>
      <c r="Z6" s="79">
        <v>737993</v>
      </c>
      <c r="AA6" s="79">
        <v>790510</v>
      </c>
      <c r="AB6" s="79">
        <v>818028</v>
      </c>
      <c r="AC6" s="79">
        <v>859304</v>
      </c>
      <c r="AD6" s="79">
        <v>939189</v>
      </c>
      <c r="AE6" s="79">
        <v>900639</v>
      </c>
      <c r="AF6" s="79">
        <v>913347</v>
      </c>
    </row>
    <row r="7" spans="1:32" ht="18" customHeight="1" x14ac:dyDescent="0.15">
      <c r="A7" s="19" t="s">
        <v>63</v>
      </c>
      <c r="B7" s="19">
        <v>493057</v>
      </c>
      <c r="C7" s="15">
        <v>558095</v>
      </c>
      <c r="D7" s="15">
        <v>598057</v>
      </c>
      <c r="E7" s="15">
        <v>602063</v>
      </c>
      <c r="F7" s="15">
        <v>631299</v>
      </c>
      <c r="G7" s="15">
        <v>664805</v>
      </c>
      <c r="H7" s="15">
        <v>718088</v>
      </c>
      <c r="I7" s="15">
        <v>779231</v>
      </c>
      <c r="J7" s="17">
        <v>783880</v>
      </c>
      <c r="K7" s="16">
        <v>793784</v>
      </c>
      <c r="L7" s="19">
        <v>812245</v>
      </c>
      <c r="M7" s="19">
        <v>784759</v>
      </c>
      <c r="N7" s="19">
        <v>820633</v>
      </c>
      <c r="O7" s="19">
        <v>768834</v>
      </c>
      <c r="P7" s="19">
        <v>772420</v>
      </c>
      <c r="Q7" s="19">
        <v>713300</v>
      </c>
      <c r="R7" s="19">
        <v>707864</v>
      </c>
      <c r="S7" s="19">
        <v>751165</v>
      </c>
      <c r="T7" s="19">
        <v>777892</v>
      </c>
      <c r="U7" s="19">
        <v>760119</v>
      </c>
      <c r="V7" s="19">
        <v>891455</v>
      </c>
      <c r="W7" s="19">
        <v>842053</v>
      </c>
      <c r="X7" s="19">
        <v>901763</v>
      </c>
      <c r="Y7" s="79">
        <v>1067229</v>
      </c>
      <c r="Z7" s="79">
        <v>899635</v>
      </c>
      <c r="AA7" s="79">
        <v>822606</v>
      </c>
      <c r="AB7" s="79">
        <v>831682</v>
      </c>
      <c r="AC7" s="79">
        <v>838107</v>
      </c>
      <c r="AD7" s="79">
        <v>856611</v>
      </c>
      <c r="AE7" s="79">
        <v>771442</v>
      </c>
      <c r="AF7" s="79">
        <v>800518</v>
      </c>
    </row>
    <row r="8" spans="1:32" ht="18" customHeight="1" x14ac:dyDescent="0.15">
      <c r="A8" s="19" t="s">
        <v>64</v>
      </c>
      <c r="B8" s="19">
        <v>493057</v>
      </c>
      <c r="C8" s="15">
        <v>558095</v>
      </c>
      <c r="D8" s="15">
        <v>598057</v>
      </c>
      <c r="E8" s="15">
        <v>602063</v>
      </c>
      <c r="F8" s="15">
        <v>631299</v>
      </c>
      <c r="G8" s="15">
        <v>664805</v>
      </c>
      <c r="H8" s="15">
        <v>718088</v>
      </c>
      <c r="I8" s="15">
        <v>779231</v>
      </c>
      <c r="J8" s="17">
        <v>783880</v>
      </c>
      <c r="K8" s="16">
        <v>793784</v>
      </c>
      <c r="L8" s="19">
        <v>812245</v>
      </c>
      <c r="M8" s="19">
        <v>784759</v>
      </c>
      <c r="N8" s="19">
        <v>820633</v>
      </c>
      <c r="O8" s="19">
        <v>768834</v>
      </c>
      <c r="P8" s="19">
        <v>772420</v>
      </c>
      <c r="Q8" s="19">
        <v>713300</v>
      </c>
      <c r="R8" s="19">
        <v>707864</v>
      </c>
      <c r="S8" s="19">
        <v>751165</v>
      </c>
      <c r="T8" s="19">
        <v>777892</v>
      </c>
      <c r="U8" s="19">
        <v>760100</v>
      </c>
      <c r="V8" s="19">
        <v>891455</v>
      </c>
      <c r="W8" s="19">
        <v>842053</v>
      </c>
      <c r="X8" s="19">
        <v>901763</v>
      </c>
      <c r="Y8" s="79">
        <v>1067229</v>
      </c>
      <c r="Z8" s="79">
        <v>899635</v>
      </c>
      <c r="AA8" s="79">
        <v>822606</v>
      </c>
      <c r="AB8" s="79">
        <v>831682</v>
      </c>
      <c r="AC8" s="79">
        <v>838107</v>
      </c>
      <c r="AD8" s="79">
        <v>856611</v>
      </c>
      <c r="AE8" s="79">
        <v>771442</v>
      </c>
      <c r="AF8" s="79">
        <v>800518</v>
      </c>
    </row>
    <row r="9" spans="1:32" ht="18" customHeight="1" x14ac:dyDescent="0.15">
      <c r="A9" s="19" t="s">
        <v>65</v>
      </c>
      <c r="B9" s="19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19</v>
      </c>
      <c r="V9" s="19">
        <v>19</v>
      </c>
      <c r="W9" s="19">
        <v>0</v>
      </c>
      <c r="X9" s="1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</row>
    <row r="10" spans="1:32" ht="18" customHeight="1" x14ac:dyDescent="0.15">
      <c r="A10" s="19" t="s">
        <v>66</v>
      </c>
      <c r="B10" s="19">
        <v>485854</v>
      </c>
      <c r="C10" s="15">
        <v>533365</v>
      </c>
      <c r="D10" s="15">
        <v>608311</v>
      </c>
      <c r="E10" s="15">
        <v>629079</v>
      </c>
      <c r="F10" s="15">
        <v>646886</v>
      </c>
      <c r="G10" s="15">
        <v>700529</v>
      </c>
      <c r="H10" s="15">
        <v>723886</v>
      </c>
      <c r="I10" s="15">
        <v>867506</v>
      </c>
      <c r="J10" s="17">
        <v>808830</v>
      </c>
      <c r="K10" s="16">
        <v>828763</v>
      </c>
      <c r="L10" s="19">
        <v>795654</v>
      </c>
      <c r="M10" s="19">
        <v>785193</v>
      </c>
      <c r="N10" s="19">
        <v>812655</v>
      </c>
      <c r="O10" s="19">
        <v>762332</v>
      </c>
      <c r="P10" s="19">
        <v>748580</v>
      </c>
      <c r="Q10" s="19">
        <v>743425</v>
      </c>
      <c r="R10" s="19">
        <v>723597</v>
      </c>
      <c r="S10" s="19">
        <v>662603</v>
      </c>
      <c r="T10" s="19">
        <v>876799</v>
      </c>
      <c r="U10" s="19">
        <v>769466</v>
      </c>
      <c r="V10" s="19">
        <v>870860</v>
      </c>
      <c r="W10" s="19">
        <v>1019761</v>
      </c>
      <c r="X10" s="19">
        <v>1160678</v>
      </c>
      <c r="Y10" s="79">
        <v>1063302</v>
      </c>
      <c r="Z10" s="79">
        <v>1102486</v>
      </c>
      <c r="AA10" s="79">
        <v>1120294</v>
      </c>
      <c r="AB10" s="79">
        <v>1102601</v>
      </c>
      <c r="AC10" s="79">
        <v>1123992</v>
      </c>
      <c r="AD10" s="79">
        <v>1138680</v>
      </c>
      <c r="AE10" s="79">
        <v>1054689</v>
      </c>
      <c r="AF10" s="79">
        <v>1120661</v>
      </c>
    </row>
    <row r="11" spans="1:32" ht="18" customHeight="1" x14ac:dyDescent="0.15">
      <c r="A11" s="19" t="s">
        <v>67</v>
      </c>
      <c r="B11" s="19">
        <v>27618</v>
      </c>
      <c r="C11" s="15">
        <v>23970</v>
      </c>
      <c r="D11" s="15">
        <v>27156</v>
      </c>
      <c r="E11" s="15">
        <v>63591</v>
      </c>
      <c r="F11" s="15">
        <v>45416</v>
      </c>
      <c r="G11" s="15">
        <v>42516</v>
      </c>
      <c r="H11" s="15">
        <v>44483</v>
      </c>
      <c r="I11" s="15">
        <v>20022</v>
      </c>
      <c r="J11" s="17">
        <v>23029</v>
      </c>
      <c r="K11" s="17">
        <v>25261</v>
      </c>
      <c r="L11" s="19">
        <v>54849</v>
      </c>
      <c r="M11" s="19">
        <v>82960</v>
      </c>
      <c r="N11" s="19">
        <v>66059</v>
      </c>
      <c r="O11" s="19">
        <v>50445</v>
      </c>
      <c r="P11" s="19">
        <v>50446</v>
      </c>
      <c r="Q11" s="19">
        <v>52388</v>
      </c>
      <c r="R11" s="19">
        <v>43767</v>
      </c>
      <c r="S11" s="19">
        <v>31950</v>
      </c>
      <c r="T11" s="19">
        <v>58589</v>
      </c>
      <c r="U11" s="19">
        <v>19713</v>
      </c>
      <c r="V11" s="19">
        <v>70963</v>
      </c>
      <c r="W11" s="19">
        <v>62453</v>
      </c>
      <c r="X11" s="19">
        <v>55199</v>
      </c>
      <c r="Y11" s="79">
        <v>46355</v>
      </c>
      <c r="Z11" s="79">
        <v>41863</v>
      </c>
      <c r="AA11" s="79">
        <v>38094</v>
      </c>
      <c r="AB11" s="79">
        <v>39537</v>
      </c>
      <c r="AC11" s="79">
        <v>37908</v>
      </c>
      <c r="AD11" s="79">
        <v>21423</v>
      </c>
      <c r="AE11" s="79">
        <v>31081</v>
      </c>
      <c r="AF11" s="79">
        <v>45048</v>
      </c>
    </row>
    <row r="12" spans="1:32" ht="18" customHeight="1" x14ac:dyDescent="0.15">
      <c r="A12" s="19" t="s">
        <v>68</v>
      </c>
      <c r="B12" s="19">
        <v>436963</v>
      </c>
      <c r="C12" s="15">
        <v>465383</v>
      </c>
      <c r="D12" s="15">
        <v>540620</v>
      </c>
      <c r="E12" s="15">
        <v>644048</v>
      </c>
      <c r="F12" s="15">
        <v>680369</v>
      </c>
      <c r="G12" s="15">
        <v>752406</v>
      </c>
      <c r="H12" s="15">
        <v>706309</v>
      </c>
      <c r="I12" s="15">
        <v>718450</v>
      </c>
      <c r="J12" s="17">
        <v>763321</v>
      </c>
      <c r="K12" s="17">
        <v>807008</v>
      </c>
      <c r="L12" s="19">
        <v>946079</v>
      </c>
      <c r="M12" s="19">
        <v>876939</v>
      </c>
      <c r="N12" s="19">
        <v>928466</v>
      </c>
      <c r="O12" s="19">
        <v>1188407</v>
      </c>
      <c r="P12" s="19">
        <v>1161134</v>
      </c>
      <c r="Q12" s="19">
        <v>1103908</v>
      </c>
      <c r="R12" s="19">
        <v>1056981</v>
      </c>
      <c r="S12" s="19">
        <v>1000286</v>
      </c>
      <c r="T12" s="19">
        <v>993967</v>
      </c>
      <c r="U12" s="19">
        <v>1032874</v>
      </c>
      <c r="V12" s="19">
        <v>1262906</v>
      </c>
      <c r="W12" s="19">
        <v>851100</v>
      </c>
      <c r="X12" s="19">
        <v>842523</v>
      </c>
      <c r="Y12" s="79">
        <v>907181</v>
      </c>
      <c r="Z12" s="79">
        <v>1018659</v>
      </c>
      <c r="AA12" s="79">
        <v>896452</v>
      </c>
      <c r="AB12" s="79">
        <v>1058706</v>
      </c>
      <c r="AC12" s="79">
        <v>1024332</v>
      </c>
      <c r="AD12" s="79">
        <v>797965</v>
      </c>
      <c r="AE12" s="79">
        <v>874101</v>
      </c>
      <c r="AF12" s="79">
        <v>852967</v>
      </c>
    </row>
    <row r="13" spans="1:32" ht="18" customHeight="1" x14ac:dyDescent="0.15">
      <c r="A13" s="19" t="s">
        <v>69</v>
      </c>
      <c r="B13" s="19">
        <v>235396</v>
      </c>
      <c r="C13" s="15">
        <v>267072</v>
      </c>
      <c r="D13" s="15">
        <v>288785</v>
      </c>
      <c r="E13" s="15">
        <v>319702</v>
      </c>
      <c r="F13" s="15">
        <v>314383</v>
      </c>
      <c r="G13" s="15">
        <v>308656</v>
      </c>
      <c r="H13" s="15">
        <v>326090</v>
      </c>
      <c r="I13" s="15">
        <v>342181</v>
      </c>
      <c r="J13" s="17">
        <v>347925</v>
      </c>
      <c r="K13" s="17">
        <v>351650</v>
      </c>
      <c r="L13" s="19">
        <v>356629</v>
      </c>
      <c r="M13" s="19">
        <v>355515</v>
      </c>
      <c r="N13" s="19">
        <v>360169</v>
      </c>
      <c r="O13" s="19">
        <v>627717</v>
      </c>
      <c r="P13" s="19">
        <v>612948</v>
      </c>
      <c r="Q13" s="19">
        <v>555064</v>
      </c>
      <c r="R13" s="19">
        <v>566617</v>
      </c>
      <c r="S13" s="19">
        <v>519229</v>
      </c>
      <c r="T13" s="19">
        <v>519936</v>
      </c>
      <c r="U13" s="19">
        <v>480915</v>
      </c>
      <c r="V13" s="19">
        <v>469572</v>
      </c>
      <c r="W13" s="19">
        <v>386955</v>
      </c>
      <c r="X13" s="19">
        <v>384472</v>
      </c>
      <c r="Y13" s="79">
        <v>439947</v>
      </c>
      <c r="Z13" s="79">
        <v>526193</v>
      </c>
      <c r="AA13" s="79">
        <v>329194</v>
      </c>
      <c r="AB13" s="79">
        <v>485496</v>
      </c>
      <c r="AC13" s="79">
        <v>405984</v>
      </c>
      <c r="AD13" s="79">
        <v>293045</v>
      </c>
      <c r="AE13" s="79">
        <v>332953</v>
      </c>
      <c r="AF13" s="79">
        <v>347203</v>
      </c>
    </row>
    <row r="14" spans="1:32" ht="18" customHeight="1" x14ac:dyDescent="0.15">
      <c r="A14" s="19" t="s">
        <v>70</v>
      </c>
      <c r="B14" s="19">
        <v>176802</v>
      </c>
      <c r="C14" s="15">
        <v>191200</v>
      </c>
      <c r="D14" s="15">
        <v>293088</v>
      </c>
      <c r="E14" s="15">
        <v>373747</v>
      </c>
      <c r="F14" s="15">
        <v>323786</v>
      </c>
      <c r="G14" s="15">
        <v>238642</v>
      </c>
      <c r="H14" s="15">
        <v>235831</v>
      </c>
      <c r="I14" s="15">
        <v>324557</v>
      </c>
      <c r="J14" s="17">
        <v>289581</v>
      </c>
      <c r="K14" s="17">
        <v>416799</v>
      </c>
      <c r="L14" s="19">
        <v>358629</v>
      </c>
      <c r="M14" s="19">
        <v>453769</v>
      </c>
      <c r="N14" s="19">
        <v>476937</v>
      </c>
      <c r="O14" s="19">
        <v>508674</v>
      </c>
      <c r="P14" s="19">
        <v>543431</v>
      </c>
      <c r="Q14" s="19">
        <v>477392</v>
      </c>
      <c r="R14" s="19">
        <v>533311</v>
      </c>
      <c r="S14" s="19">
        <v>552879</v>
      </c>
      <c r="T14" s="19">
        <v>540462</v>
      </c>
      <c r="U14" s="19">
        <v>571755</v>
      </c>
      <c r="V14" s="19">
        <v>645654</v>
      </c>
      <c r="W14" s="19">
        <v>637760</v>
      </c>
      <c r="X14" s="19">
        <v>738458</v>
      </c>
      <c r="Y14" s="79">
        <v>776027</v>
      </c>
      <c r="Z14" s="79">
        <v>685580</v>
      </c>
      <c r="AA14" s="79">
        <v>670551</v>
      </c>
      <c r="AB14" s="79">
        <v>795764</v>
      </c>
      <c r="AC14" s="79">
        <v>717683</v>
      </c>
      <c r="AD14" s="79">
        <v>751774</v>
      </c>
      <c r="AE14" s="79">
        <v>796540</v>
      </c>
      <c r="AF14" s="79">
        <v>904361</v>
      </c>
    </row>
    <row r="15" spans="1:32" ht="18" customHeight="1" x14ac:dyDescent="0.15">
      <c r="A15" s="19" t="s">
        <v>71</v>
      </c>
      <c r="B15" s="19">
        <v>370824</v>
      </c>
      <c r="C15" s="15">
        <v>805064</v>
      </c>
      <c r="D15" s="15">
        <v>415656</v>
      </c>
      <c r="E15" s="15">
        <v>238588</v>
      </c>
      <c r="F15" s="15">
        <v>1273618</v>
      </c>
      <c r="G15" s="15">
        <v>58498</v>
      </c>
      <c r="H15" s="15">
        <v>33723</v>
      </c>
      <c r="I15" s="15">
        <v>12460</v>
      </c>
      <c r="J15" s="17">
        <v>10183</v>
      </c>
      <c r="K15" s="16">
        <v>12421</v>
      </c>
      <c r="L15" s="19">
        <v>157796</v>
      </c>
      <c r="M15" s="19">
        <v>21680</v>
      </c>
      <c r="N15" s="19">
        <v>114166</v>
      </c>
      <c r="O15" s="19">
        <v>2258</v>
      </c>
      <c r="P15" s="19">
        <v>168964</v>
      </c>
      <c r="Q15" s="19">
        <v>149177</v>
      </c>
      <c r="R15" s="19">
        <v>156536</v>
      </c>
      <c r="S15" s="19">
        <v>269843</v>
      </c>
      <c r="T15" s="19">
        <v>322769</v>
      </c>
      <c r="U15" s="19">
        <v>422423</v>
      </c>
      <c r="V15" s="19">
        <v>309913</v>
      </c>
      <c r="W15" s="19">
        <v>498217</v>
      </c>
      <c r="X15" s="19">
        <v>485020</v>
      </c>
      <c r="Y15" s="79">
        <v>254051</v>
      </c>
      <c r="Z15" s="79">
        <v>743882</v>
      </c>
      <c r="AA15" s="79">
        <v>255947</v>
      </c>
      <c r="AB15" s="79">
        <v>495946</v>
      </c>
      <c r="AC15" s="79">
        <v>359498</v>
      </c>
      <c r="AD15" s="79">
        <v>577924</v>
      </c>
      <c r="AE15" s="79">
        <v>416798</v>
      </c>
      <c r="AF15" s="79">
        <v>631120</v>
      </c>
    </row>
    <row r="16" spans="1:32" ht="18" customHeight="1" x14ac:dyDescent="0.15">
      <c r="A16" s="19" t="s">
        <v>72</v>
      </c>
      <c r="B16" s="19">
        <v>50057</v>
      </c>
      <c r="C16" s="15">
        <v>228051</v>
      </c>
      <c r="D16" s="15">
        <v>145124</v>
      </c>
      <c r="E16" s="15">
        <v>88449</v>
      </c>
      <c r="F16" s="15">
        <v>248272</v>
      </c>
      <c r="G16" s="15">
        <v>197896</v>
      </c>
      <c r="H16" s="15">
        <v>334213</v>
      </c>
      <c r="I16" s="15">
        <v>202695</v>
      </c>
      <c r="J16" s="17">
        <v>138186</v>
      </c>
      <c r="K16" s="16">
        <v>60845</v>
      </c>
      <c r="L16" s="19">
        <v>83500</v>
      </c>
      <c r="M16" s="19">
        <v>52300</v>
      </c>
      <c r="N16" s="19">
        <v>35000</v>
      </c>
      <c r="O16" s="19">
        <v>45000</v>
      </c>
      <c r="P16" s="19">
        <v>160000</v>
      </c>
      <c r="Q16" s="19">
        <v>50000</v>
      </c>
      <c r="R16" s="19">
        <v>30000</v>
      </c>
      <c r="S16" s="19">
        <v>20000</v>
      </c>
      <c r="T16" s="19">
        <v>20000</v>
      </c>
      <c r="U16" s="19">
        <v>20900</v>
      </c>
      <c r="V16" s="19">
        <v>40000</v>
      </c>
      <c r="W16" s="19">
        <v>40000</v>
      </c>
      <c r="X16" s="19">
        <v>50000</v>
      </c>
      <c r="Y16" s="79">
        <v>55300</v>
      </c>
      <c r="Z16" s="79">
        <v>65000</v>
      </c>
      <c r="AA16" s="79">
        <v>112000</v>
      </c>
      <c r="AB16" s="79">
        <v>113000</v>
      </c>
      <c r="AC16" s="79">
        <v>110200</v>
      </c>
      <c r="AD16" s="79">
        <v>100000</v>
      </c>
      <c r="AE16" s="79">
        <v>90000</v>
      </c>
      <c r="AF16" s="79">
        <v>84658</v>
      </c>
    </row>
    <row r="17" spans="1:32" ht="18" customHeight="1" x14ac:dyDescent="0.15">
      <c r="A17" s="19" t="s">
        <v>80</v>
      </c>
      <c r="B17" s="19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18" customHeight="1" x14ac:dyDescent="0.15">
      <c r="A18" s="19" t="s">
        <v>73</v>
      </c>
      <c r="B18" s="19">
        <v>1433809</v>
      </c>
      <c r="C18" s="15">
        <v>1815160</v>
      </c>
      <c r="D18" s="15">
        <v>2309960</v>
      </c>
      <c r="E18" s="15">
        <v>2660845</v>
      </c>
      <c r="F18" s="15">
        <v>2343999</v>
      </c>
      <c r="G18" s="15">
        <v>1943362</v>
      </c>
      <c r="H18" s="15">
        <v>2384126</v>
      </c>
      <c r="I18" s="15">
        <v>2350147</v>
      </c>
      <c r="J18" s="17">
        <v>2366864</v>
      </c>
      <c r="K18" s="16">
        <v>1460412</v>
      </c>
      <c r="L18" s="19">
        <v>1728646</v>
      </c>
      <c r="M18" s="19">
        <v>1572242</v>
      </c>
      <c r="N18" s="19">
        <v>1340587</v>
      </c>
      <c r="O18" s="19">
        <v>1940097</v>
      </c>
      <c r="P18" s="19">
        <v>1997616</v>
      </c>
      <c r="Q18" s="19">
        <v>1155341</v>
      </c>
      <c r="R18" s="19">
        <v>1932329</v>
      </c>
      <c r="S18" s="19">
        <v>1214081</v>
      </c>
      <c r="T18" s="19">
        <v>1989442</v>
      </c>
      <c r="U18" s="19">
        <v>2022144</v>
      </c>
      <c r="V18" s="19">
        <v>929841</v>
      </c>
      <c r="W18" s="19">
        <v>730445</v>
      </c>
      <c r="X18" s="19">
        <v>1565542</v>
      </c>
      <c r="Y18" s="79">
        <v>1174153</v>
      </c>
      <c r="Z18" s="79">
        <v>994545</v>
      </c>
      <c r="AA18" s="79">
        <v>1204315</v>
      </c>
      <c r="AB18" s="79">
        <v>1833200</v>
      </c>
      <c r="AC18" s="79">
        <v>820963</v>
      </c>
      <c r="AD18" s="79">
        <v>1096938</v>
      </c>
      <c r="AE18" s="79">
        <v>866455</v>
      </c>
      <c r="AF18" s="79">
        <v>623063</v>
      </c>
    </row>
    <row r="19" spans="1:32" ht="18" customHeight="1" x14ac:dyDescent="0.15">
      <c r="A19" s="19" t="s">
        <v>74</v>
      </c>
      <c r="B19" s="19">
        <v>254576</v>
      </c>
      <c r="C19" s="15">
        <v>711167</v>
      </c>
      <c r="D19" s="15">
        <v>758663</v>
      </c>
      <c r="E19" s="15">
        <v>782345</v>
      </c>
      <c r="F19" s="15">
        <v>620023</v>
      </c>
      <c r="G19" s="15">
        <v>577094</v>
      </c>
      <c r="H19" s="15">
        <v>675974</v>
      </c>
      <c r="I19" s="15">
        <v>537696</v>
      </c>
      <c r="J19" s="17">
        <v>621135</v>
      </c>
      <c r="K19" s="16">
        <v>266007</v>
      </c>
      <c r="L19" s="19">
        <v>599951</v>
      </c>
      <c r="M19" s="19">
        <v>376124</v>
      </c>
      <c r="N19" s="19">
        <v>219487</v>
      </c>
      <c r="O19" s="19">
        <v>1023990</v>
      </c>
      <c r="P19" s="19">
        <v>289907</v>
      </c>
      <c r="Q19" s="19">
        <v>56394</v>
      </c>
      <c r="R19" s="19">
        <v>117877</v>
      </c>
      <c r="S19" s="19">
        <v>247404</v>
      </c>
      <c r="T19" s="19">
        <v>1146143</v>
      </c>
      <c r="U19" s="19">
        <v>1429729</v>
      </c>
      <c r="V19" s="19">
        <v>249335</v>
      </c>
      <c r="W19" s="19">
        <v>297101</v>
      </c>
      <c r="X19" s="19">
        <v>1038583</v>
      </c>
      <c r="Y19" s="79">
        <v>559808</v>
      </c>
      <c r="Z19" s="79">
        <v>363822</v>
      </c>
      <c r="AA19" s="79">
        <v>754497</v>
      </c>
      <c r="AB19" s="79">
        <v>1402089</v>
      </c>
      <c r="AC19" s="79">
        <v>411680</v>
      </c>
      <c r="AD19" s="79">
        <v>522406</v>
      </c>
      <c r="AE19" s="79">
        <v>359462</v>
      </c>
      <c r="AF19" s="79">
        <v>373326</v>
      </c>
    </row>
    <row r="20" spans="1:32" ht="18" customHeight="1" x14ac:dyDescent="0.15">
      <c r="A20" s="19" t="s">
        <v>75</v>
      </c>
      <c r="B20" s="19">
        <v>1095595</v>
      </c>
      <c r="C20" s="15">
        <v>1041812</v>
      </c>
      <c r="D20" s="15">
        <v>1456578</v>
      </c>
      <c r="E20" s="15">
        <v>1855096</v>
      </c>
      <c r="F20" s="15">
        <v>1690246</v>
      </c>
      <c r="G20" s="15">
        <v>1342568</v>
      </c>
      <c r="H20" s="15">
        <v>1685923</v>
      </c>
      <c r="I20" s="15">
        <v>1767641</v>
      </c>
      <c r="J20" s="17">
        <v>1663019</v>
      </c>
      <c r="K20" s="16">
        <v>1169322</v>
      </c>
      <c r="L20" s="19">
        <v>1089672</v>
      </c>
      <c r="M20" s="19">
        <v>1184855</v>
      </c>
      <c r="N20" s="19">
        <v>1111016</v>
      </c>
      <c r="O20" s="19">
        <v>903596</v>
      </c>
      <c r="P20" s="19">
        <v>1640098</v>
      </c>
      <c r="Q20" s="19">
        <v>1072297</v>
      </c>
      <c r="R20" s="19">
        <v>1779577</v>
      </c>
      <c r="S20" s="19">
        <v>927781</v>
      </c>
      <c r="T20" s="19">
        <v>788517</v>
      </c>
      <c r="U20" s="19">
        <v>575646</v>
      </c>
      <c r="V20" s="19">
        <v>655754</v>
      </c>
      <c r="W20" s="19">
        <v>429627</v>
      </c>
      <c r="X20" s="19">
        <v>511547</v>
      </c>
      <c r="Y20" s="79">
        <v>584600</v>
      </c>
      <c r="Z20" s="79">
        <v>610129</v>
      </c>
      <c r="AA20" s="79">
        <v>415888</v>
      </c>
      <c r="AB20" s="79">
        <v>411856</v>
      </c>
      <c r="AC20" s="79">
        <v>383122</v>
      </c>
      <c r="AD20" s="79">
        <v>543911</v>
      </c>
      <c r="AE20" s="79">
        <v>450723</v>
      </c>
      <c r="AF20" s="79">
        <v>224842</v>
      </c>
    </row>
    <row r="21" spans="1:32" ht="18" customHeight="1" x14ac:dyDescent="0.15">
      <c r="A21" s="19" t="s">
        <v>76</v>
      </c>
      <c r="B21" s="19">
        <v>93273</v>
      </c>
      <c r="C21" s="15">
        <v>45392</v>
      </c>
      <c r="D21" s="15">
        <v>149615</v>
      </c>
      <c r="E21" s="15">
        <v>8846</v>
      </c>
      <c r="F21" s="15">
        <v>51278</v>
      </c>
      <c r="G21" s="15">
        <v>8262</v>
      </c>
      <c r="H21" s="15">
        <v>19717</v>
      </c>
      <c r="I21" s="15">
        <v>19315</v>
      </c>
      <c r="J21" s="17">
        <v>18478</v>
      </c>
      <c r="K21" s="16">
        <v>103961</v>
      </c>
      <c r="L21" s="19">
        <v>229894</v>
      </c>
      <c r="M21" s="19">
        <v>147580</v>
      </c>
      <c r="N21" s="19">
        <v>732</v>
      </c>
      <c r="O21" s="19">
        <v>18724</v>
      </c>
      <c r="P21" s="19">
        <v>1113</v>
      </c>
      <c r="Q21" s="19">
        <v>45920</v>
      </c>
      <c r="R21" s="19">
        <v>14585</v>
      </c>
      <c r="S21" s="19">
        <v>72595</v>
      </c>
      <c r="T21" s="19">
        <v>21235</v>
      </c>
      <c r="U21" s="19">
        <v>18148</v>
      </c>
      <c r="V21" s="19">
        <v>777</v>
      </c>
      <c r="W21" s="19">
        <v>2527</v>
      </c>
      <c r="X21" s="19">
        <v>280437</v>
      </c>
      <c r="Y21" s="79">
        <v>7448</v>
      </c>
      <c r="Z21" s="79">
        <v>64696</v>
      </c>
      <c r="AA21" s="79">
        <v>28516</v>
      </c>
      <c r="AB21" s="79">
        <v>45503</v>
      </c>
      <c r="AC21" s="79">
        <v>25192</v>
      </c>
      <c r="AD21" s="79">
        <v>3329</v>
      </c>
      <c r="AE21" s="79">
        <v>4777</v>
      </c>
      <c r="AF21" s="79">
        <v>132816</v>
      </c>
    </row>
    <row r="22" spans="1:32" ht="18" customHeight="1" x14ac:dyDescent="0.15">
      <c r="A22" s="19" t="s">
        <v>77</v>
      </c>
      <c r="B22" s="19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</row>
    <row r="23" spans="1:32" ht="18" customHeight="1" x14ac:dyDescent="0.15">
      <c r="A23" s="19" t="s">
        <v>59</v>
      </c>
      <c r="B23" s="19">
        <f t="shared" ref="B23:G23" si="0">SUM(B4:B22)-B5-B8-B9-B13-B19-B20</f>
        <v>4953906</v>
      </c>
      <c r="C23" s="15">
        <f t="shared" si="0"/>
        <v>6149980</v>
      </c>
      <c r="D23" s="15">
        <f t="shared" si="0"/>
        <v>6679884</v>
      </c>
      <c r="E23" s="15">
        <f t="shared" si="0"/>
        <v>6901272</v>
      </c>
      <c r="F23" s="15">
        <f t="shared" si="0"/>
        <v>8046585</v>
      </c>
      <c r="G23" s="15">
        <f t="shared" si="0"/>
        <v>6444300</v>
      </c>
      <c r="H23" s="15">
        <f t="shared" ref="H23:U23" si="1">SUM(H4:H22)-H5-H8-H9-H13-H19-H20</f>
        <v>7110760</v>
      </c>
      <c r="I23" s="15">
        <f t="shared" si="1"/>
        <v>7342626</v>
      </c>
      <c r="J23" s="17">
        <f t="shared" si="1"/>
        <v>7331732</v>
      </c>
      <c r="K23" s="16">
        <f t="shared" si="1"/>
        <v>6741718</v>
      </c>
      <c r="L23" s="21">
        <f t="shared" si="1"/>
        <v>7458770</v>
      </c>
      <c r="M23" s="21">
        <f t="shared" si="1"/>
        <v>6727799</v>
      </c>
      <c r="N23" s="21">
        <f t="shared" si="1"/>
        <v>6597768</v>
      </c>
      <c r="O23" s="21">
        <f t="shared" si="1"/>
        <v>7243175</v>
      </c>
      <c r="P23" s="21">
        <f t="shared" si="1"/>
        <v>7617017</v>
      </c>
      <c r="Q23" s="21">
        <f t="shared" si="1"/>
        <v>6595754</v>
      </c>
      <c r="R23" s="21">
        <f t="shared" si="1"/>
        <v>7173383</v>
      </c>
      <c r="S23" s="21">
        <f t="shared" si="1"/>
        <v>6482404</v>
      </c>
      <c r="T23" s="21">
        <f t="shared" si="1"/>
        <v>7457875</v>
      </c>
      <c r="U23" s="21">
        <f t="shared" si="1"/>
        <v>7469202</v>
      </c>
      <c r="V23" s="21">
        <f>SUM(V4:V22)-V5-V8-V9-V13-V19-V20</f>
        <v>6886998</v>
      </c>
      <c r="W23" s="21">
        <f>SUM(W4:W22)-W5-W8-W9-W13-W19-W20</f>
        <v>6691306</v>
      </c>
      <c r="X23" s="21">
        <f>SUM(X4:X22)-X5-X8-X9-X13-X19-X20</f>
        <v>8011539</v>
      </c>
      <c r="Y23" s="15">
        <f t="shared" ref="Y23:AB23" si="2">SUM(Y4:Y22)-Y5-Y8-Y9-Y13-Y19-Y20</f>
        <v>7250912</v>
      </c>
      <c r="Z23" s="15">
        <f t="shared" si="2"/>
        <v>7425424</v>
      </c>
      <c r="AA23" s="15">
        <f t="shared" si="2"/>
        <v>7125377</v>
      </c>
      <c r="AB23" s="15">
        <f t="shared" si="2"/>
        <v>8299040</v>
      </c>
      <c r="AC23" s="15">
        <f t="shared" ref="AC23:AD23" si="3">SUM(AC4:AC22)-AC5-AC8-AC9-AC13-AC19-AC20</f>
        <v>7056426</v>
      </c>
      <c r="AD23" s="15">
        <f t="shared" si="3"/>
        <v>7428782</v>
      </c>
      <c r="AE23" s="15">
        <f t="shared" ref="AE23:AF23" si="4">SUM(AE4:AE22)-AE5-AE8-AE9-AE13-AE19-AE20</f>
        <v>6947780</v>
      </c>
      <c r="AF23" s="15">
        <f t="shared" si="4"/>
        <v>7244368</v>
      </c>
    </row>
    <row r="24" spans="1:32" ht="18" customHeight="1" x14ac:dyDescent="0.15">
      <c r="A24" s="19" t="s">
        <v>78</v>
      </c>
      <c r="B24" s="19">
        <f t="shared" ref="B24:G24" si="5">SUM(B4:B7)-B5</f>
        <v>1878706</v>
      </c>
      <c r="C24" s="15">
        <f t="shared" si="5"/>
        <v>2042395</v>
      </c>
      <c r="D24" s="15">
        <f t="shared" si="5"/>
        <v>2190354</v>
      </c>
      <c r="E24" s="15">
        <f t="shared" si="5"/>
        <v>2194079</v>
      </c>
      <c r="F24" s="15">
        <f t="shared" si="5"/>
        <v>2432961</v>
      </c>
      <c r="G24" s="15">
        <f t="shared" si="5"/>
        <v>2502189</v>
      </c>
      <c r="H24" s="15">
        <f t="shared" ref="H24:M24" si="6">SUM(H4:H7)-H5</f>
        <v>2628472</v>
      </c>
      <c r="I24" s="15">
        <f t="shared" si="6"/>
        <v>2827474</v>
      </c>
      <c r="J24" s="17">
        <f t="shared" si="6"/>
        <v>2913260</v>
      </c>
      <c r="K24" s="16">
        <f t="shared" si="6"/>
        <v>3026248</v>
      </c>
      <c r="L24" s="21">
        <f t="shared" si="6"/>
        <v>3103723</v>
      </c>
      <c r="M24" s="21">
        <f t="shared" si="6"/>
        <v>2735136</v>
      </c>
      <c r="N24" s="21">
        <f t="shared" ref="N24:S24" si="7">SUM(N4:N7)-N5</f>
        <v>2823166</v>
      </c>
      <c r="O24" s="21">
        <f t="shared" si="7"/>
        <v>2727237</v>
      </c>
      <c r="P24" s="21">
        <f t="shared" si="7"/>
        <v>2785733</v>
      </c>
      <c r="Q24" s="21">
        <f t="shared" si="7"/>
        <v>2818203</v>
      </c>
      <c r="R24" s="21">
        <f t="shared" si="7"/>
        <v>2682277</v>
      </c>
      <c r="S24" s="21">
        <f t="shared" si="7"/>
        <v>2658167</v>
      </c>
      <c r="T24" s="21">
        <f>SUM(T4:T7)-T5</f>
        <v>2634612</v>
      </c>
      <c r="U24" s="21">
        <f>SUM(U4:U7)-U5</f>
        <v>2591779</v>
      </c>
      <c r="V24" s="21">
        <f>SUM(V4:V7)-V5</f>
        <v>2756084</v>
      </c>
      <c r="W24" s="21">
        <f>SUM(W4:W7)-W5</f>
        <v>2849043</v>
      </c>
      <c r="X24" s="21">
        <f>SUM(X4:X7)-X5</f>
        <v>2833682</v>
      </c>
      <c r="Y24" s="15">
        <f t="shared" ref="Y24:AB24" si="8">SUM(Y4:Y7)-Y5</f>
        <v>2967095</v>
      </c>
      <c r="Z24" s="15">
        <f t="shared" si="8"/>
        <v>2708713</v>
      </c>
      <c r="AA24" s="15">
        <f t="shared" si="8"/>
        <v>2799208</v>
      </c>
      <c r="AB24" s="15">
        <f t="shared" si="8"/>
        <v>2814783</v>
      </c>
      <c r="AC24" s="15">
        <f t="shared" ref="AC24:AD24" si="9">SUM(AC4:AC7)-AC5</f>
        <v>2836658</v>
      </c>
      <c r="AD24" s="15">
        <f t="shared" si="9"/>
        <v>2940749</v>
      </c>
      <c r="AE24" s="15">
        <f t="shared" ref="AE24:AF24" si="10">SUM(AE4:AE7)-AE5</f>
        <v>2813339</v>
      </c>
      <c r="AF24" s="15">
        <f t="shared" si="10"/>
        <v>2849674</v>
      </c>
    </row>
    <row r="25" spans="1:32" ht="18" customHeight="1" x14ac:dyDescent="0.15">
      <c r="A25" s="19" t="s">
        <v>79</v>
      </c>
      <c r="B25" s="19">
        <f t="shared" ref="B25:G25" si="11">+B18+B21+B22</f>
        <v>1527082</v>
      </c>
      <c r="C25" s="15">
        <f t="shared" si="11"/>
        <v>1860552</v>
      </c>
      <c r="D25" s="15">
        <f t="shared" si="11"/>
        <v>2459575</v>
      </c>
      <c r="E25" s="15">
        <f t="shared" si="11"/>
        <v>2669691</v>
      </c>
      <c r="F25" s="15">
        <f t="shared" si="11"/>
        <v>2395277</v>
      </c>
      <c r="G25" s="15">
        <f t="shared" si="11"/>
        <v>1951624</v>
      </c>
      <c r="H25" s="15">
        <f t="shared" ref="H25:M25" si="12">+H18+H21+H22</f>
        <v>2403843</v>
      </c>
      <c r="I25" s="15">
        <f t="shared" si="12"/>
        <v>2369462</v>
      </c>
      <c r="J25" s="17">
        <f t="shared" si="12"/>
        <v>2385342</v>
      </c>
      <c r="K25" s="16">
        <f t="shared" si="12"/>
        <v>1564373</v>
      </c>
      <c r="L25" s="21">
        <f t="shared" si="12"/>
        <v>1958540</v>
      </c>
      <c r="M25" s="21">
        <f t="shared" si="12"/>
        <v>1719822</v>
      </c>
      <c r="N25" s="21">
        <f t="shared" ref="N25:S25" si="13">+N18+N21+N22</f>
        <v>1341319</v>
      </c>
      <c r="O25" s="21">
        <f t="shared" si="13"/>
        <v>1958822</v>
      </c>
      <c r="P25" s="21">
        <f t="shared" si="13"/>
        <v>1998729</v>
      </c>
      <c r="Q25" s="21">
        <f t="shared" si="13"/>
        <v>1201261</v>
      </c>
      <c r="R25" s="21">
        <f t="shared" si="13"/>
        <v>1946914</v>
      </c>
      <c r="S25" s="21">
        <f t="shared" si="13"/>
        <v>1286676</v>
      </c>
      <c r="T25" s="21">
        <f>+T18+T21+T22</f>
        <v>2010677</v>
      </c>
      <c r="U25" s="21">
        <f>+U18+U21+U22</f>
        <v>2040292</v>
      </c>
      <c r="V25" s="21">
        <f>+V18+V21+V22</f>
        <v>930618</v>
      </c>
      <c r="W25" s="21">
        <f>+W18+W21+W22</f>
        <v>732972</v>
      </c>
      <c r="X25" s="21">
        <f>+X18+X21+X22</f>
        <v>1845979</v>
      </c>
      <c r="Y25" s="15">
        <f t="shared" ref="Y25:AB25" si="14">+Y18+Y21+Y22</f>
        <v>1181601</v>
      </c>
      <c r="Z25" s="15">
        <f t="shared" si="14"/>
        <v>1059241</v>
      </c>
      <c r="AA25" s="15">
        <f t="shared" si="14"/>
        <v>1232831</v>
      </c>
      <c r="AB25" s="15">
        <f t="shared" si="14"/>
        <v>1878703</v>
      </c>
      <c r="AC25" s="15">
        <f t="shared" ref="AC25:AD25" si="15">+AC18+AC21+AC22</f>
        <v>846155</v>
      </c>
      <c r="AD25" s="15">
        <f t="shared" si="15"/>
        <v>1100267</v>
      </c>
      <c r="AE25" s="15">
        <f t="shared" ref="AE25:AF25" si="16">+AE18+AE21+AE22</f>
        <v>871232</v>
      </c>
      <c r="AF25" s="15">
        <f t="shared" si="16"/>
        <v>755879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3" t="s">
        <v>99</v>
      </c>
      <c r="K30" s="34" t="s">
        <v>173</v>
      </c>
      <c r="M30" s="34"/>
      <c r="P30" s="34"/>
      <c r="R30" s="34"/>
      <c r="S30" s="34"/>
      <c r="T30" s="34"/>
      <c r="U30" s="34" t="s">
        <v>173</v>
      </c>
      <c r="W30" s="34"/>
      <c r="X30" s="34"/>
      <c r="Y30" s="34"/>
      <c r="Z30" s="34"/>
      <c r="AA30" s="34"/>
      <c r="AB30" s="34"/>
      <c r="AC30" s="34"/>
      <c r="AE30" s="34" t="s">
        <v>173</v>
      </c>
    </row>
    <row r="31" spans="1:32" ht="18" customHeight="1" x14ac:dyDescent="0.15">
      <c r="K31" s="18"/>
      <c r="L31" s="18" t="s">
        <v>225</v>
      </c>
      <c r="V31" s="18" t="s">
        <v>225</v>
      </c>
      <c r="AF31" s="18" t="s">
        <v>225</v>
      </c>
    </row>
    <row r="32" spans="1:32" ht="18" customHeight="1" x14ac:dyDescent="0.15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166</v>
      </c>
      <c r="K32" s="17" t="s">
        <v>167</v>
      </c>
      <c r="L32" s="15" t="s">
        <v>83</v>
      </c>
      <c r="M32" s="15" t="s">
        <v>179</v>
      </c>
      <c r="N32" s="15" t="s">
        <v>180</v>
      </c>
      <c r="O32" s="2" t="s">
        <v>181</v>
      </c>
      <c r="P32" s="71" t="s">
        <v>182</v>
      </c>
      <c r="Q32" s="71" t="s">
        <v>189</v>
      </c>
      <c r="R32" s="71" t="s">
        <v>192</v>
      </c>
      <c r="S32" s="71" t="s">
        <v>193</v>
      </c>
      <c r="T32" s="71" t="s">
        <v>200</v>
      </c>
      <c r="U32" s="71" t="s">
        <v>201</v>
      </c>
      <c r="V32" s="71" t="s">
        <v>202</v>
      </c>
      <c r="W32" s="71" t="s">
        <v>203</v>
      </c>
      <c r="X32" s="71" t="s">
        <v>204</v>
      </c>
      <c r="Y32" s="48" t="s">
        <v>214</v>
      </c>
      <c r="Z32" s="48" t="s">
        <v>215</v>
      </c>
      <c r="AA32" s="48" t="s">
        <v>216</v>
      </c>
      <c r="AB32" s="48" t="s">
        <v>217</v>
      </c>
      <c r="AC32" s="48" t="s">
        <v>218</v>
      </c>
      <c r="AD32" s="48" t="s">
        <v>220</v>
      </c>
      <c r="AE32" s="48" t="str">
        <f>AE3</f>
        <v>１８(H30)</v>
      </c>
      <c r="AF32" s="48" t="str">
        <f>AF3</f>
        <v>１９(R１)</v>
      </c>
    </row>
    <row r="33" spans="1:32" ht="18" customHeight="1" x14ac:dyDescent="0.15">
      <c r="A33" s="19" t="s">
        <v>60</v>
      </c>
      <c r="B33" s="35">
        <f>B4/B$23*100</f>
        <v>25.478460834743334</v>
      </c>
      <c r="C33" s="35">
        <f t="shared" ref="C33:L33" si="17">C4/C$23*100</f>
        <v>22.118185750197561</v>
      </c>
      <c r="D33" s="35">
        <f t="shared" si="17"/>
        <v>21.782998028109471</v>
      </c>
      <c r="E33" s="35">
        <f t="shared" si="17"/>
        <v>21.276150251721713</v>
      </c>
      <c r="F33" s="35">
        <f t="shared" si="17"/>
        <v>18.867681134294859</v>
      </c>
      <c r="G33" s="35">
        <f t="shared" si="17"/>
        <v>23.622332914358427</v>
      </c>
      <c r="H33" s="35">
        <f t="shared" si="17"/>
        <v>21.987382502011037</v>
      </c>
      <c r="I33" s="35">
        <f t="shared" si="17"/>
        <v>21.434075492882247</v>
      </c>
      <c r="J33" s="35">
        <f t="shared" si="17"/>
        <v>21.542399531243095</v>
      </c>
      <c r="K33" s="35">
        <f t="shared" si="17"/>
        <v>24.479605940206934</v>
      </c>
      <c r="L33" s="35">
        <f t="shared" si="17"/>
        <v>22.682949065328465</v>
      </c>
      <c r="M33" s="35">
        <f t="shared" ref="M33:N51" si="18">M4/M$23*100</f>
        <v>24.471376151398104</v>
      </c>
      <c r="N33" s="35">
        <f t="shared" si="18"/>
        <v>25.365487237502137</v>
      </c>
      <c r="O33" s="35">
        <f t="shared" ref="O33:P51" si="19">O4/O$23*100</f>
        <v>22.538858994846873</v>
      </c>
      <c r="P33" s="35">
        <f t="shared" si="19"/>
        <v>20.743251590484832</v>
      </c>
      <c r="Q33" s="35">
        <f t="shared" ref="Q33:R51" si="20">Q4/Q$23*100</f>
        <v>24.544820804414478</v>
      </c>
      <c r="R33" s="35">
        <f t="shared" si="20"/>
        <v>20.956221074491634</v>
      </c>
      <c r="S33" s="35">
        <f t="shared" ref="S33:T51" si="21">S4/S$23*100</f>
        <v>22.331823193987908</v>
      </c>
      <c r="T33" s="35">
        <f t="shared" si="21"/>
        <v>18.718750314265122</v>
      </c>
      <c r="U33" s="35">
        <f t="shared" ref="U33:V51" si="22">U4/U$23*100</f>
        <v>18.364880210764149</v>
      </c>
      <c r="V33" s="35">
        <f t="shared" si="22"/>
        <v>18.886269460220547</v>
      </c>
      <c r="W33" s="35">
        <f t="shared" ref="W33:X51" si="23">W4/W$23*100</f>
        <v>19.206146004980194</v>
      </c>
      <c r="X33" s="35">
        <f t="shared" si="23"/>
        <v>14.706587585731032</v>
      </c>
      <c r="Y33" s="80">
        <f t="shared" ref="Y33:AB33" si="24">Y4/Y$23*100</f>
        <v>16.156022856159336</v>
      </c>
      <c r="Z33" s="80">
        <f t="shared" si="24"/>
        <v>14.424563499673553</v>
      </c>
      <c r="AA33" s="80">
        <f t="shared" si="24"/>
        <v>16.646024484037827</v>
      </c>
      <c r="AB33" s="80">
        <f t="shared" si="24"/>
        <v>14.038647843606009</v>
      </c>
      <c r="AC33" s="80">
        <f t="shared" ref="AC33:AD33" si="25">AC4/AC$23*100</f>
        <v>16.144816086783877</v>
      </c>
      <c r="AD33" s="80">
        <f t="shared" si="25"/>
        <v>15.412338119492535</v>
      </c>
      <c r="AE33" s="80">
        <f t="shared" ref="AE33:AF33" si="26">AE4/AE$23*100</f>
        <v>16.426225355437278</v>
      </c>
      <c r="AF33" s="80">
        <f t="shared" si="26"/>
        <v>15.678510533976187</v>
      </c>
    </row>
    <row r="34" spans="1:32" ht="18" customHeight="1" x14ac:dyDescent="0.15">
      <c r="A34" s="19" t="s">
        <v>61</v>
      </c>
      <c r="B34" s="35">
        <f t="shared" ref="B34:L51" si="27">B5/B$23*100</f>
        <v>17.8334429438104</v>
      </c>
      <c r="C34" s="35">
        <f t="shared" si="27"/>
        <v>15.263854516600054</v>
      </c>
      <c r="D34" s="35">
        <f t="shared" si="27"/>
        <v>14.768400169823309</v>
      </c>
      <c r="E34" s="35">
        <f t="shared" si="27"/>
        <v>14.444554569070744</v>
      </c>
      <c r="F34" s="35">
        <f t="shared" si="27"/>
        <v>12.883714022781092</v>
      </c>
      <c r="G34" s="35">
        <f t="shared" si="27"/>
        <v>16.04686311934578</v>
      </c>
      <c r="H34" s="35">
        <f t="shared" si="27"/>
        <v>14.861800988923829</v>
      </c>
      <c r="I34" s="35">
        <f t="shared" si="27"/>
        <v>14.329791548691162</v>
      </c>
      <c r="J34" s="35">
        <f t="shared" si="27"/>
        <v>14.700878319065671</v>
      </c>
      <c r="K34" s="35">
        <f t="shared" si="27"/>
        <v>16.826675337058003</v>
      </c>
      <c r="L34" s="35">
        <f t="shared" si="27"/>
        <v>15.396533208558516</v>
      </c>
      <c r="M34" s="35">
        <f t="shared" si="18"/>
        <v>16.514108105786157</v>
      </c>
      <c r="N34" s="35">
        <f t="shared" si="18"/>
        <v>17.12497317274569</v>
      </c>
      <c r="O34" s="35">
        <f t="shared" si="19"/>
        <v>14.960870060436203</v>
      </c>
      <c r="P34" s="35">
        <f t="shared" si="19"/>
        <v>13.680959357186678</v>
      </c>
      <c r="Q34" s="35">
        <f t="shared" si="20"/>
        <v>16.112926588832753</v>
      </c>
      <c r="R34" s="35">
        <f t="shared" si="20"/>
        <v>13.729365907271369</v>
      </c>
      <c r="S34" s="35">
        <f t="shared" si="21"/>
        <v>14.250855084008956</v>
      </c>
      <c r="T34" s="35">
        <f t="shared" si="21"/>
        <v>12.174339205202553</v>
      </c>
      <c r="U34" s="35">
        <f t="shared" si="22"/>
        <v>11.205748619464302</v>
      </c>
      <c r="V34" s="35">
        <f t="shared" si="22"/>
        <v>11.497273558087283</v>
      </c>
      <c r="W34" s="35">
        <f t="shared" si="23"/>
        <v>11.115841959701141</v>
      </c>
      <c r="X34" s="35">
        <f t="shared" si="23"/>
        <v>8.2204555204686649</v>
      </c>
      <c r="Y34" s="80">
        <f t="shared" ref="Y34:AB34" si="28">Y5/Y$23*100</f>
        <v>9.1702257591872574</v>
      </c>
      <c r="Z34" s="80">
        <f t="shared" si="28"/>
        <v>7.9441524147307954</v>
      </c>
      <c r="AA34" s="80">
        <f t="shared" si="28"/>
        <v>9.254401556577287</v>
      </c>
      <c r="AB34" s="80">
        <f t="shared" si="28"/>
        <v>7.5714419981106245</v>
      </c>
      <c r="AC34" s="80">
        <f t="shared" ref="AC34:AD34" si="29">AC5/AC$23*100</f>
        <v>9.1570860376060068</v>
      </c>
      <c r="AD34" s="80">
        <f t="shared" si="29"/>
        <v>8.5783106840394563</v>
      </c>
      <c r="AE34" s="80">
        <f t="shared" ref="AE34:AF34" si="30">AE5/AE$23*100</f>
        <v>9.1747723733336404</v>
      </c>
      <c r="AF34" s="80">
        <f t="shared" si="30"/>
        <v>8.9386817455987888</v>
      </c>
    </row>
    <row r="35" spans="1:32" ht="18" customHeight="1" x14ac:dyDescent="0.15">
      <c r="A35" s="19" t="s">
        <v>62</v>
      </c>
      <c r="B35" s="35">
        <f t="shared" si="27"/>
        <v>2.4923767225296567</v>
      </c>
      <c r="C35" s="35">
        <f t="shared" si="27"/>
        <v>2.0168520873238611</v>
      </c>
      <c r="D35" s="35">
        <f t="shared" si="27"/>
        <v>2.0541973483371869</v>
      </c>
      <c r="E35" s="35">
        <f t="shared" si="27"/>
        <v>1.7922927831275162</v>
      </c>
      <c r="F35" s="35">
        <f t="shared" si="27"/>
        <v>3.5227118087983906</v>
      </c>
      <c r="G35" s="35">
        <f t="shared" si="27"/>
        <v>4.8894371770401746</v>
      </c>
      <c r="H35" s="35">
        <f t="shared" si="27"/>
        <v>4.8787190117512047</v>
      </c>
      <c r="I35" s="35">
        <f t="shared" si="27"/>
        <v>6.4611625323147335</v>
      </c>
      <c r="J35" s="35">
        <f t="shared" si="27"/>
        <v>7.5009424785303116</v>
      </c>
      <c r="K35" s="35">
        <f t="shared" si="27"/>
        <v>8.6345646614112308</v>
      </c>
      <c r="L35" s="35">
        <f t="shared" si="27"/>
        <v>8.0389796172827417</v>
      </c>
      <c r="M35" s="35">
        <f t="shared" si="18"/>
        <v>4.518446523149696</v>
      </c>
      <c r="N35" s="35">
        <f t="shared" si="18"/>
        <v>4.9861862375276003</v>
      </c>
      <c r="O35" s="35">
        <f t="shared" si="19"/>
        <v>4.4990491048469767</v>
      </c>
      <c r="P35" s="35">
        <f t="shared" si="19"/>
        <v>5.6885260988652115</v>
      </c>
      <c r="Q35" s="35">
        <f t="shared" si="20"/>
        <v>7.3681795894752895</v>
      </c>
      <c r="R35" s="35">
        <f t="shared" si="20"/>
        <v>6.5679331495334905</v>
      </c>
      <c r="S35" s="35">
        <f t="shared" si="21"/>
        <v>7.0863062530505658</v>
      </c>
      <c r="T35" s="35">
        <f t="shared" si="21"/>
        <v>6.1773494460553442</v>
      </c>
      <c r="U35" s="35">
        <f t="shared" si="22"/>
        <v>6.1579536876897958</v>
      </c>
      <c r="V35" s="35">
        <f t="shared" si="22"/>
        <v>8.1883572494140413</v>
      </c>
      <c r="W35" s="35">
        <f t="shared" si="23"/>
        <v>10.787849188185387</v>
      </c>
      <c r="X35" s="35">
        <f t="shared" si="23"/>
        <v>9.4076181867179329</v>
      </c>
      <c r="Y35" s="80">
        <f t="shared" ref="Y35:AB35" si="31">Y6/Y$23*100</f>
        <v>10.045729419968136</v>
      </c>
      <c r="Z35" s="80">
        <f t="shared" si="31"/>
        <v>9.9387321181928474</v>
      </c>
      <c r="AA35" s="80">
        <f t="shared" si="31"/>
        <v>11.094290168786859</v>
      </c>
      <c r="AB35" s="80">
        <f t="shared" si="31"/>
        <v>9.8568991112225035</v>
      </c>
      <c r="AC35" s="80">
        <f t="shared" ref="AC35:AD35" si="32">AC6/AC$23*100</f>
        <v>12.177609458385874</v>
      </c>
      <c r="AD35" s="80">
        <f t="shared" si="32"/>
        <v>12.642570477906068</v>
      </c>
      <c r="AE35" s="80">
        <f t="shared" ref="AE35:AF35" si="33">AE6/AE$23*100</f>
        <v>12.962975223740534</v>
      </c>
      <c r="AF35" s="80">
        <f t="shared" si="33"/>
        <v>12.607683651631172</v>
      </c>
    </row>
    <row r="36" spans="1:32" ht="18" customHeight="1" x14ac:dyDescent="0.15">
      <c r="A36" s="19" t="s">
        <v>63</v>
      </c>
      <c r="B36" s="35">
        <f t="shared" si="27"/>
        <v>9.9528937367806343</v>
      </c>
      <c r="C36" s="35">
        <f t="shared" si="27"/>
        <v>9.0747449585201903</v>
      </c>
      <c r="D36" s="35">
        <f t="shared" si="27"/>
        <v>8.9531045748698634</v>
      </c>
      <c r="E36" s="35">
        <f t="shared" si="27"/>
        <v>8.7239424848056988</v>
      </c>
      <c r="F36" s="35">
        <f t="shared" si="27"/>
        <v>7.8455518707625655</v>
      </c>
      <c r="G36" s="35">
        <f t="shared" si="27"/>
        <v>10.31617087969213</v>
      </c>
      <c r="H36" s="35">
        <f t="shared" si="27"/>
        <v>10.098611118923998</v>
      </c>
      <c r="I36" s="35">
        <f t="shared" si="27"/>
        <v>10.612429395150999</v>
      </c>
      <c r="J36" s="35">
        <f t="shared" si="27"/>
        <v>10.691607385540006</v>
      </c>
      <c r="K36" s="35">
        <f t="shared" si="27"/>
        <v>11.77420948191544</v>
      </c>
      <c r="L36" s="35">
        <f t="shared" si="27"/>
        <v>10.889798183882865</v>
      </c>
      <c r="M36" s="35">
        <f t="shared" si="18"/>
        <v>11.664423981750941</v>
      </c>
      <c r="N36" s="35">
        <f t="shared" si="18"/>
        <v>12.438039652197531</v>
      </c>
      <c r="O36" s="35">
        <f t="shared" si="19"/>
        <v>10.614599260683333</v>
      </c>
      <c r="P36" s="35">
        <f t="shared" si="19"/>
        <v>10.140715190736742</v>
      </c>
      <c r="Q36" s="35">
        <f t="shared" si="20"/>
        <v>10.814533107208062</v>
      </c>
      <c r="R36" s="35">
        <f t="shared" si="20"/>
        <v>9.8679242416026014</v>
      </c>
      <c r="S36" s="35">
        <f t="shared" si="21"/>
        <v>11.587753555625351</v>
      </c>
      <c r="T36" s="35">
        <f t="shared" si="21"/>
        <v>10.430477850594171</v>
      </c>
      <c r="U36" s="35">
        <f t="shared" si="22"/>
        <v>10.176709640467617</v>
      </c>
      <c r="V36" s="35">
        <f t="shared" si="22"/>
        <v>12.94402873356432</v>
      </c>
      <c r="W36" s="35">
        <f t="shared" si="23"/>
        <v>12.584284742021962</v>
      </c>
      <c r="X36" s="35">
        <f t="shared" si="23"/>
        <v>11.255802411995997</v>
      </c>
      <c r="Y36" s="80">
        <f t="shared" ref="Y36:AB36" si="34">Y7/Y$23*100</f>
        <v>14.718548508104911</v>
      </c>
      <c r="Z36" s="80">
        <f t="shared" si="34"/>
        <v>12.115604442251378</v>
      </c>
      <c r="AA36" s="80">
        <f t="shared" si="34"/>
        <v>11.544736510082203</v>
      </c>
      <c r="AB36" s="80">
        <f t="shared" si="34"/>
        <v>10.021424164722667</v>
      </c>
      <c r="AC36" s="80">
        <f t="shared" ref="AC36:AD36" si="35">AC7/AC$23*100</f>
        <v>11.877216596617041</v>
      </c>
      <c r="AD36" s="80">
        <f t="shared" si="35"/>
        <v>11.530975064283755</v>
      </c>
      <c r="AE36" s="80">
        <f t="shared" ref="AE36:AF36" si="36">AE7/AE$23*100</f>
        <v>11.103431599734016</v>
      </c>
      <c r="AF36" s="80">
        <f t="shared" si="36"/>
        <v>11.050211695485377</v>
      </c>
    </row>
    <row r="37" spans="1:32" ht="18" customHeight="1" x14ac:dyDescent="0.15">
      <c r="A37" s="19" t="s">
        <v>64</v>
      </c>
      <c r="B37" s="35">
        <f t="shared" si="27"/>
        <v>9.9528937367806343</v>
      </c>
      <c r="C37" s="35">
        <f t="shared" si="27"/>
        <v>9.0747449585201903</v>
      </c>
      <c r="D37" s="35">
        <f t="shared" si="27"/>
        <v>8.9531045748698634</v>
      </c>
      <c r="E37" s="35">
        <f t="shared" si="27"/>
        <v>8.7239424848056988</v>
      </c>
      <c r="F37" s="35">
        <f t="shared" si="27"/>
        <v>7.8455518707625655</v>
      </c>
      <c r="G37" s="35">
        <f t="shared" si="27"/>
        <v>10.31617087969213</v>
      </c>
      <c r="H37" s="35">
        <f t="shared" si="27"/>
        <v>10.098611118923998</v>
      </c>
      <c r="I37" s="35">
        <f t="shared" si="27"/>
        <v>10.612429395150999</v>
      </c>
      <c r="J37" s="35">
        <f t="shared" si="27"/>
        <v>10.691607385540006</v>
      </c>
      <c r="K37" s="35">
        <f t="shared" si="27"/>
        <v>11.77420948191544</v>
      </c>
      <c r="L37" s="35">
        <f t="shared" si="27"/>
        <v>10.889798183882865</v>
      </c>
      <c r="M37" s="35">
        <f t="shared" si="18"/>
        <v>11.664423981750941</v>
      </c>
      <c r="N37" s="35">
        <f t="shared" si="18"/>
        <v>12.438039652197531</v>
      </c>
      <c r="O37" s="35">
        <f t="shared" si="19"/>
        <v>10.614599260683333</v>
      </c>
      <c r="P37" s="35">
        <f t="shared" si="19"/>
        <v>10.140715190736742</v>
      </c>
      <c r="Q37" s="35">
        <f t="shared" si="20"/>
        <v>10.814533107208062</v>
      </c>
      <c r="R37" s="35">
        <f t="shared" si="20"/>
        <v>9.8679242416026014</v>
      </c>
      <c r="S37" s="35">
        <f t="shared" si="21"/>
        <v>11.587753555625351</v>
      </c>
      <c r="T37" s="35">
        <f t="shared" si="21"/>
        <v>10.430477850594171</v>
      </c>
      <c r="U37" s="35">
        <f t="shared" si="22"/>
        <v>10.17645526255683</v>
      </c>
      <c r="V37" s="35">
        <f t="shared" si="22"/>
        <v>12.94402873356432</v>
      </c>
      <c r="W37" s="35">
        <f t="shared" si="23"/>
        <v>12.584284742021962</v>
      </c>
      <c r="X37" s="35">
        <f t="shared" si="23"/>
        <v>11.255802411995997</v>
      </c>
      <c r="Y37" s="80">
        <f t="shared" ref="Y37:AB37" si="37">Y8/Y$23*100</f>
        <v>14.718548508104911</v>
      </c>
      <c r="Z37" s="80">
        <f t="shared" si="37"/>
        <v>12.115604442251378</v>
      </c>
      <c r="AA37" s="80">
        <f t="shared" si="37"/>
        <v>11.544736510082203</v>
      </c>
      <c r="AB37" s="80">
        <f t="shared" si="37"/>
        <v>10.021424164722667</v>
      </c>
      <c r="AC37" s="80">
        <f t="shared" ref="AC37:AD37" si="38">AC8/AC$23*100</f>
        <v>11.877216596617041</v>
      </c>
      <c r="AD37" s="80">
        <f t="shared" si="38"/>
        <v>11.530975064283755</v>
      </c>
      <c r="AE37" s="80">
        <f t="shared" ref="AE37:AF37" si="39">AE8/AE$23*100</f>
        <v>11.103431599734016</v>
      </c>
      <c r="AF37" s="80">
        <f t="shared" si="39"/>
        <v>11.050211695485377</v>
      </c>
    </row>
    <row r="38" spans="1:32" ht="18" customHeight="1" x14ac:dyDescent="0.15">
      <c r="A38" s="19" t="s">
        <v>65</v>
      </c>
      <c r="B38" s="35">
        <f t="shared" si="27"/>
        <v>0</v>
      </c>
      <c r="C38" s="35">
        <f t="shared" si="27"/>
        <v>0</v>
      </c>
      <c r="D38" s="35">
        <f t="shared" si="27"/>
        <v>0</v>
      </c>
      <c r="E38" s="35">
        <f t="shared" si="27"/>
        <v>0</v>
      </c>
      <c r="F38" s="35">
        <f t="shared" si="27"/>
        <v>0</v>
      </c>
      <c r="G38" s="35">
        <f t="shared" si="27"/>
        <v>0</v>
      </c>
      <c r="H38" s="35">
        <f t="shared" si="27"/>
        <v>0</v>
      </c>
      <c r="I38" s="35">
        <f t="shared" si="27"/>
        <v>0</v>
      </c>
      <c r="J38" s="35">
        <f t="shared" si="27"/>
        <v>0</v>
      </c>
      <c r="K38" s="35">
        <f t="shared" si="27"/>
        <v>0</v>
      </c>
      <c r="L38" s="35">
        <f t="shared" si="27"/>
        <v>0</v>
      </c>
      <c r="M38" s="35">
        <f t="shared" si="18"/>
        <v>0</v>
      </c>
      <c r="N38" s="35">
        <f t="shared" si="18"/>
        <v>0</v>
      </c>
      <c r="O38" s="35">
        <f t="shared" si="19"/>
        <v>0</v>
      </c>
      <c r="P38" s="35">
        <f t="shared" si="19"/>
        <v>0</v>
      </c>
      <c r="Q38" s="35">
        <f t="shared" si="20"/>
        <v>0</v>
      </c>
      <c r="R38" s="35">
        <f t="shared" si="20"/>
        <v>0</v>
      </c>
      <c r="S38" s="35">
        <f t="shared" si="21"/>
        <v>0</v>
      </c>
      <c r="T38" s="35">
        <f t="shared" si="21"/>
        <v>0</v>
      </c>
      <c r="U38" s="35">
        <f t="shared" si="22"/>
        <v>2.543779107861857E-4</v>
      </c>
      <c r="V38" s="35">
        <f t="shared" si="22"/>
        <v>2.7588217682072801E-4</v>
      </c>
      <c r="W38" s="35">
        <f t="shared" si="23"/>
        <v>0</v>
      </c>
      <c r="X38" s="35">
        <f t="shared" si="23"/>
        <v>0</v>
      </c>
      <c r="Y38" s="80">
        <f t="shared" ref="Y38:AB38" si="40">Y9/Y$23*100</f>
        <v>0</v>
      </c>
      <c r="Z38" s="80">
        <f t="shared" si="40"/>
        <v>0</v>
      </c>
      <c r="AA38" s="80">
        <f t="shared" si="40"/>
        <v>0</v>
      </c>
      <c r="AB38" s="80">
        <f t="shared" si="40"/>
        <v>0</v>
      </c>
      <c r="AC38" s="80">
        <f t="shared" ref="AC38:AD38" si="41">AC9/AC$23*100</f>
        <v>0</v>
      </c>
      <c r="AD38" s="80">
        <f t="shared" si="41"/>
        <v>0</v>
      </c>
      <c r="AE38" s="80">
        <f t="shared" ref="AE38:AF38" si="42">AE9/AE$23*100</f>
        <v>0</v>
      </c>
      <c r="AF38" s="80">
        <f t="shared" si="42"/>
        <v>0</v>
      </c>
    </row>
    <row r="39" spans="1:32" ht="18" customHeight="1" x14ac:dyDescent="0.15">
      <c r="A39" s="19" t="s">
        <v>66</v>
      </c>
      <c r="B39" s="35">
        <f t="shared" si="27"/>
        <v>9.8074933194130054</v>
      </c>
      <c r="C39" s="35">
        <f t="shared" si="27"/>
        <v>8.6726298296905036</v>
      </c>
      <c r="D39" s="35">
        <f t="shared" si="27"/>
        <v>9.1066102345489828</v>
      </c>
      <c r="E39" s="35">
        <f t="shared" si="27"/>
        <v>9.1154065511401363</v>
      </c>
      <c r="F39" s="35">
        <f t="shared" si="27"/>
        <v>8.0392613760993026</v>
      </c>
      <c r="G39" s="35">
        <f t="shared" si="27"/>
        <v>10.870521235820803</v>
      </c>
      <c r="H39" s="35">
        <f t="shared" si="27"/>
        <v>10.180149519882544</v>
      </c>
      <c r="I39" s="35">
        <f t="shared" si="27"/>
        <v>11.814655955512373</v>
      </c>
      <c r="J39" s="35">
        <f t="shared" si="27"/>
        <v>11.031908967758232</v>
      </c>
      <c r="K39" s="35">
        <f t="shared" si="27"/>
        <v>12.293053491706416</v>
      </c>
      <c r="L39" s="35">
        <f t="shared" si="27"/>
        <v>10.66736204494843</v>
      </c>
      <c r="M39" s="35">
        <f t="shared" si="18"/>
        <v>11.670874828454298</v>
      </c>
      <c r="N39" s="35">
        <f t="shared" si="18"/>
        <v>12.317119971481265</v>
      </c>
      <c r="O39" s="35">
        <f t="shared" si="19"/>
        <v>10.524831997017882</v>
      </c>
      <c r="P39" s="35">
        <f t="shared" si="19"/>
        <v>9.8277317747879511</v>
      </c>
      <c r="Q39" s="35">
        <f t="shared" si="20"/>
        <v>11.271266332855955</v>
      </c>
      <c r="R39" s="35">
        <f t="shared" si="20"/>
        <v>10.087248931222549</v>
      </c>
      <c r="S39" s="35">
        <f t="shared" si="21"/>
        <v>10.221562864640957</v>
      </c>
      <c r="T39" s="35">
        <f t="shared" si="21"/>
        <v>11.756686723765148</v>
      </c>
      <c r="U39" s="35">
        <f t="shared" si="22"/>
        <v>10.301850184263325</v>
      </c>
      <c r="V39" s="35">
        <f t="shared" si="22"/>
        <v>12.644986974005221</v>
      </c>
      <c r="W39" s="35">
        <f t="shared" si="23"/>
        <v>15.240089154493905</v>
      </c>
      <c r="X39" s="35">
        <f t="shared" si="23"/>
        <v>14.487578478991365</v>
      </c>
      <c r="Y39" s="80">
        <f t="shared" ref="Y39:AB39" si="43">Y10/Y$23*100</f>
        <v>14.664389803655043</v>
      </c>
      <c r="Z39" s="80">
        <f t="shared" si="43"/>
        <v>14.847448442001426</v>
      </c>
      <c r="AA39" s="80">
        <f t="shared" si="43"/>
        <v>15.722592643168214</v>
      </c>
      <c r="AB39" s="80">
        <f t="shared" si="43"/>
        <v>13.285886078389789</v>
      </c>
      <c r="AC39" s="80">
        <f t="shared" ref="AC39:AD39" si="44">AC10/AC$23*100</f>
        <v>15.928630159233585</v>
      </c>
      <c r="AD39" s="80">
        <f t="shared" si="44"/>
        <v>15.327950126952169</v>
      </c>
      <c r="AE39" s="80">
        <f t="shared" ref="AE39:AF39" si="45">AE10/AE$23*100</f>
        <v>15.180230231815054</v>
      </c>
      <c r="AF39" s="80">
        <f t="shared" si="45"/>
        <v>15.469410168009134</v>
      </c>
    </row>
    <row r="40" spans="1:32" ht="18" customHeight="1" x14ac:dyDescent="0.15">
      <c r="A40" s="19" t="s">
        <v>67</v>
      </c>
      <c r="B40" s="35">
        <f t="shared" si="27"/>
        <v>0.55749947617092455</v>
      </c>
      <c r="C40" s="35">
        <f t="shared" si="27"/>
        <v>0.38975736506460185</v>
      </c>
      <c r="D40" s="35">
        <f t="shared" si="27"/>
        <v>0.4065340056803381</v>
      </c>
      <c r="E40" s="35">
        <f t="shared" si="27"/>
        <v>0.92143883040691632</v>
      </c>
      <c r="F40" s="35">
        <f t="shared" si="27"/>
        <v>0.5644133505083212</v>
      </c>
      <c r="G40" s="35">
        <f t="shared" si="27"/>
        <v>0.65974582188911135</v>
      </c>
      <c r="H40" s="35">
        <f t="shared" si="27"/>
        <v>0.62557307517058658</v>
      </c>
      <c r="I40" s="35">
        <f t="shared" si="27"/>
        <v>0.27268173539003621</v>
      </c>
      <c r="J40" s="35">
        <f t="shared" si="27"/>
        <v>0.31410040628871871</v>
      </c>
      <c r="K40" s="35">
        <f t="shared" si="27"/>
        <v>0.37469677610365781</v>
      </c>
      <c r="L40" s="35">
        <f t="shared" si="27"/>
        <v>0.73536253296455045</v>
      </c>
      <c r="M40" s="35">
        <f t="shared" si="18"/>
        <v>1.2330927246786059</v>
      </c>
      <c r="N40" s="35">
        <f t="shared" si="18"/>
        <v>1.0012325380340745</v>
      </c>
      <c r="O40" s="35">
        <f t="shared" si="19"/>
        <v>0.69644872586952544</v>
      </c>
      <c r="P40" s="35">
        <f t="shared" si="19"/>
        <v>0.66228026010707342</v>
      </c>
      <c r="Q40" s="35">
        <f t="shared" si="20"/>
        <v>0.79426855519475104</v>
      </c>
      <c r="R40" s="35">
        <f t="shared" si="20"/>
        <v>0.61013053394751127</v>
      </c>
      <c r="S40" s="35">
        <f t="shared" si="21"/>
        <v>0.49287270586652732</v>
      </c>
      <c r="T40" s="35">
        <f t="shared" si="21"/>
        <v>0.78559911502941515</v>
      </c>
      <c r="U40" s="35">
        <f t="shared" si="22"/>
        <v>0.26392377659621469</v>
      </c>
      <c r="V40" s="35">
        <f t="shared" si="22"/>
        <v>1.0303908901962799</v>
      </c>
      <c r="W40" s="35">
        <f t="shared" si="23"/>
        <v>0.93334544855667934</v>
      </c>
      <c r="X40" s="35">
        <f t="shared" si="23"/>
        <v>0.6889937126936535</v>
      </c>
      <c r="Y40" s="80">
        <f t="shared" ref="Y40:AB40" si="46">Y11/Y$23*100</f>
        <v>0.6392988909533035</v>
      </c>
      <c r="Z40" s="80">
        <f t="shared" si="46"/>
        <v>0.56377925354834957</v>
      </c>
      <c r="AA40" s="80">
        <f t="shared" si="46"/>
        <v>0.53462434338562015</v>
      </c>
      <c r="AB40" s="80">
        <f t="shared" si="46"/>
        <v>0.47640449979756694</v>
      </c>
      <c r="AC40" s="80">
        <f t="shared" ref="AC40:AD40" si="47">AC11/AC$23*100</f>
        <v>0.53721246421347013</v>
      </c>
      <c r="AD40" s="80">
        <f t="shared" si="47"/>
        <v>0.28837836404406536</v>
      </c>
      <c r="AE40" s="80">
        <f t="shared" ref="AE40:AF40" si="48">AE11/AE$23*100</f>
        <v>0.44735152811401629</v>
      </c>
      <c r="AF40" s="80">
        <f t="shared" si="48"/>
        <v>0.62183478255107971</v>
      </c>
    </row>
    <row r="41" spans="1:32" ht="18" customHeight="1" x14ac:dyDescent="0.15">
      <c r="A41" s="19" t="s">
        <v>68</v>
      </c>
      <c r="B41" s="35">
        <f t="shared" si="27"/>
        <v>8.8205751178968672</v>
      </c>
      <c r="C41" s="35">
        <f t="shared" si="27"/>
        <v>7.5672278609036123</v>
      </c>
      <c r="D41" s="35">
        <f t="shared" si="27"/>
        <v>8.0932543139970701</v>
      </c>
      <c r="E41" s="35">
        <f t="shared" si="27"/>
        <v>9.3323085947054398</v>
      </c>
      <c r="F41" s="35">
        <f t="shared" si="27"/>
        <v>8.4553757898537079</v>
      </c>
      <c r="G41" s="35">
        <f t="shared" si="27"/>
        <v>11.675527210092639</v>
      </c>
      <c r="H41" s="35">
        <f t="shared" si="27"/>
        <v>9.9329607524371522</v>
      </c>
      <c r="I41" s="35">
        <f t="shared" si="27"/>
        <v>9.7846465283673716</v>
      </c>
      <c r="J41" s="35">
        <f t="shared" si="27"/>
        <v>10.411196153923793</v>
      </c>
      <c r="K41" s="35">
        <f t="shared" si="27"/>
        <v>11.970361263998285</v>
      </c>
      <c r="L41" s="35">
        <f t="shared" si="27"/>
        <v>12.684115477484895</v>
      </c>
      <c r="M41" s="35">
        <f t="shared" si="18"/>
        <v>13.034560039620684</v>
      </c>
      <c r="N41" s="35">
        <f t="shared" si="18"/>
        <v>14.072425705177871</v>
      </c>
      <c r="O41" s="35">
        <f t="shared" si="19"/>
        <v>16.407266150548619</v>
      </c>
      <c r="P41" s="35">
        <f t="shared" si="19"/>
        <v>15.243946547578927</v>
      </c>
      <c r="Q41" s="35">
        <f t="shared" si="20"/>
        <v>16.736646030158191</v>
      </c>
      <c r="R41" s="35">
        <f t="shared" si="20"/>
        <v>14.734763221202604</v>
      </c>
      <c r="S41" s="35">
        <f t="shared" si="21"/>
        <v>15.430787713940692</v>
      </c>
      <c r="T41" s="35">
        <f t="shared" si="21"/>
        <v>13.327750867371737</v>
      </c>
      <c r="U41" s="35">
        <f t="shared" si="22"/>
        <v>13.828438432914252</v>
      </c>
      <c r="V41" s="35">
        <f t="shared" si="22"/>
        <v>18.33753981052412</v>
      </c>
      <c r="W41" s="35">
        <f t="shared" si="23"/>
        <v>12.71949003677309</v>
      </c>
      <c r="X41" s="35">
        <f t="shared" si="23"/>
        <v>10.51636895233238</v>
      </c>
      <c r="Y41" s="80">
        <f t="shared" ref="Y41:AB41" si="49">Y12/Y$23*100</f>
        <v>12.511267548137392</v>
      </c>
      <c r="Z41" s="80">
        <f t="shared" si="49"/>
        <v>13.718529743217356</v>
      </c>
      <c r="AA41" s="80">
        <f t="shared" si="49"/>
        <v>12.581116760558775</v>
      </c>
      <c r="AB41" s="80">
        <f t="shared" si="49"/>
        <v>12.756969480807417</v>
      </c>
      <c r="AC41" s="80">
        <f t="shared" ref="AC41:AD41" si="50">AC12/AC$23*100</f>
        <v>14.516300461451731</v>
      </c>
      <c r="AD41" s="80">
        <f t="shared" si="50"/>
        <v>10.741532057341297</v>
      </c>
      <c r="AE41" s="80">
        <f t="shared" ref="AE41:AF41" si="51">AE12/AE$23*100</f>
        <v>12.581011488561813</v>
      </c>
      <c r="AF41" s="80">
        <f t="shared" si="51"/>
        <v>11.774208599010985</v>
      </c>
    </row>
    <row r="42" spans="1:32" ht="18" customHeight="1" x14ac:dyDescent="0.15">
      <c r="A42" s="19" t="s">
        <v>69</v>
      </c>
      <c r="B42" s="35">
        <f t="shared" si="27"/>
        <v>4.7517252043135256</v>
      </c>
      <c r="C42" s="35">
        <f t="shared" si="27"/>
        <v>4.342648268774858</v>
      </c>
      <c r="D42" s="35">
        <f t="shared" si="27"/>
        <v>4.3232038161141721</v>
      </c>
      <c r="E42" s="35">
        <f t="shared" si="27"/>
        <v>4.6325083260013518</v>
      </c>
      <c r="F42" s="35">
        <f t="shared" si="27"/>
        <v>3.9070363390183536</v>
      </c>
      <c r="G42" s="35">
        <f t="shared" si="27"/>
        <v>4.7895970082088049</v>
      </c>
      <c r="H42" s="35">
        <f t="shared" si="27"/>
        <v>4.5858670521857023</v>
      </c>
      <c r="I42" s="35">
        <f t="shared" si="27"/>
        <v>4.6601992257265996</v>
      </c>
      <c r="J42" s="35">
        <f t="shared" si="27"/>
        <v>4.7454680558427391</v>
      </c>
      <c r="K42" s="35">
        <f t="shared" si="27"/>
        <v>5.2160295046455518</v>
      </c>
      <c r="L42" s="35">
        <f t="shared" si="27"/>
        <v>4.7813379417786042</v>
      </c>
      <c r="M42" s="35">
        <f t="shared" si="18"/>
        <v>5.2842690454931844</v>
      </c>
      <c r="N42" s="35">
        <f t="shared" si="18"/>
        <v>5.4589521789793158</v>
      </c>
      <c r="O42" s="35">
        <f t="shared" si="19"/>
        <v>8.6663238151777353</v>
      </c>
      <c r="P42" s="35">
        <f t="shared" si="19"/>
        <v>8.0470871996215845</v>
      </c>
      <c r="Q42" s="35">
        <f t="shared" si="20"/>
        <v>8.4154745613617497</v>
      </c>
      <c r="R42" s="35">
        <f t="shared" si="20"/>
        <v>7.8988811833970107</v>
      </c>
      <c r="S42" s="35">
        <f t="shared" si="21"/>
        <v>8.0098216649255427</v>
      </c>
      <c r="T42" s="35">
        <f t="shared" si="21"/>
        <v>6.9716373631899167</v>
      </c>
      <c r="U42" s="35">
        <f t="shared" si="22"/>
        <v>6.4386396297757109</v>
      </c>
      <c r="V42" s="35">
        <f t="shared" si="22"/>
        <v>6.8182392386348889</v>
      </c>
      <c r="W42" s="35">
        <f t="shared" si="23"/>
        <v>5.7829517884849384</v>
      </c>
      <c r="X42" s="35">
        <f t="shared" si="23"/>
        <v>4.7989780740005132</v>
      </c>
      <c r="Y42" s="80">
        <f t="shared" ref="Y42:AB42" si="52">Y13/Y$23*100</f>
        <v>6.0674712367216701</v>
      </c>
      <c r="Z42" s="80">
        <f t="shared" si="52"/>
        <v>7.0863697480440173</v>
      </c>
      <c r="AA42" s="80">
        <f t="shared" si="52"/>
        <v>4.6200222107546027</v>
      </c>
      <c r="AB42" s="80">
        <f t="shared" si="52"/>
        <v>5.8500260271067503</v>
      </c>
      <c r="AC42" s="80">
        <f t="shared" ref="AC42:AD42" si="53">AC13/AC$23*100</f>
        <v>5.7533941403197595</v>
      </c>
      <c r="AD42" s="80">
        <f t="shared" si="53"/>
        <v>3.944724720687725</v>
      </c>
      <c r="AE42" s="80">
        <f t="shared" ref="AE42:AF42" si="54">AE13/AE$23*100</f>
        <v>4.7922214002170476</v>
      </c>
      <c r="AF42" s="80">
        <f t="shared" si="54"/>
        <v>4.7927300214456254</v>
      </c>
    </row>
    <row r="43" spans="1:32" ht="18" customHeight="1" x14ac:dyDescent="0.15">
      <c r="A43" s="19" t="s">
        <v>70</v>
      </c>
      <c r="B43" s="35">
        <f t="shared" si="27"/>
        <v>3.5689413565780219</v>
      </c>
      <c r="C43" s="35">
        <f t="shared" si="27"/>
        <v>3.1089531998478042</v>
      </c>
      <c r="D43" s="35">
        <f t="shared" si="27"/>
        <v>4.3876211024023766</v>
      </c>
      <c r="E43" s="35">
        <f t="shared" si="27"/>
        <v>5.4156248297415317</v>
      </c>
      <c r="F43" s="35">
        <f t="shared" si="27"/>
        <v>4.023893365943441</v>
      </c>
      <c r="G43" s="35">
        <f t="shared" si="27"/>
        <v>3.703148518846112</v>
      </c>
      <c r="H43" s="35">
        <f t="shared" si="27"/>
        <v>3.3165371915238313</v>
      </c>
      <c r="I43" s="35">
        <f t="shared" si="27"/>
        <v>4.420176105932673</v>
      </c>
      <c r="J43" s="35">
        <f t="shared" si="27"/>
        <v>3.9496942877890246</v>
      </c>
      <c r="K43" s="35">
        <f t="shared" si="27"/>
        <v>6.1823855581025491</v>
      </c>
      <c r="L43" s="35">
        <f t="shared" si="27"/>
        <v>4.8081520143401661</v>
      </c>
      <c r="M43" s="35">
        <f t="shared" si="18"/>
        <v>6.7446872298057654</v>
      </c>
      <c r="N43" s="35">
        <f t="shared" si="18"/>
        <v>7.2287628179711678</v>
      </c>
      <c r="O43" s="35">
        <f t="shared" si="19"/>
        <v>7.0228042260472785</v>
      </c>
      <c r="P43" s="35">
        <f t="shared" si="19"/>
        <v>7.13443333525447</v>
      </c>
      <c r="Q43" s="35">
        <f t="shared" si="20"/>
        <v>7.2378684832696907</v>
      </c>
      <c r="R43" s="35">
        <f t="shared" si="20"/>
        <v>7.4345814241341914</v>
      </c>
      <c r="S43" s="35">
        <f t="shared" si="21"/>
        <v>8.5289192096018684</v>
      </c>
      <c r="T43" s="35">
        <f t="shared" si="21"/>
        <v>7.2468632150579086</v>
      </c>
      <c r="U43" s="35">
        <f t="shared" si="22"/>
        <v>7.6548338095555586</v>
      </c>
      <c r="V43" s="35">
        <f t="shared" si="22"/>
        <v>9.3749700522637003</v>
      </c>
      <c r="W43" s="35">
        <f t="shared" si="23"/>
        <v>9.5311737349928407</v>
      </c>
      <c r="X43" s="35">
        <f t="shared" si="23"/>
        <v>9.2174300093902062</v>
      </c>
      <c r="Y43" s="80">
        <f t="shared" ref="Y43:AB43" si="55">Y14/Y$23*100</f>
        <v>10.702474392186803</v>
      </c>
      <c r="Z43" s="80">
        <f t="shared" si="55"/>
        <v>9.2328734359142324</v>
      </c>
      <c r="AA43" s="80">
        <f t="shared" si="55"/>
        <v>9.4107441613264822</v>
      </c>
      <c r="AB43" s="80">
        <f t="shared" si="55"/>
        <v>9.5886271183172997</v>
      </c>
      <c r="AC43" s="80">
        <f t="shared" ref="AC43:AD43" si="56">AC14/AC$23*100</f>
        <v>10.170630287910623</v>
      </c>
      <c r="AD43" s="80">
        <f t="shared" si="56"/>
        <v>10.119747759457741</v>
      </c>
      <c r="AE43" s="80">
        <f t="shared" ref="AE43:AF43" si="57">AE14/AE$23*100</f>
        <v>11.464669290046604</v>
      </c>
      <c r="AF43" s="80">
        <f t="shared" si="57"/>
        <v>12.483642465429696</v>
      </c>
    </row>
    <row r="44" spans="1:32" ht="18" customHeight="1" x14ac:dyDescent="0.15">
      <c r="A44" s="19" t="s">
        <v>71</v>
      </c>
      <c r="B44" s="35">
        <f t="shared" si="27"/>
        <v>7.4854872094868172</v>
      </c>
      <c r="C44" s="35">
        <f t="shared" si="27"/>
        <v>13.090514115493059</v>
      </c>
      <c r="D44" s="35">
        <f t="shared" si="27"/>
        <v>6.2225032650267584</v>
      </c>
      <c r="E44" s="35">
        <f t="shared" si="27"/>
        <v>3.4571597815591097</v>
      </c>
      <c r="F44" s="35">
        <f t="shared" si="27"/>
        <v>15.828056249949512</v>
      </c>
      <c r="G44" s="35">
        <f t="shared" si="27"/>
        <v>0.90774793228124084</v>
      </c>
      <c r="H44" s="35">
        <f t="shared" si="27"/>
        <v>0.47425310374699753</v>
      </c>
      <c r="I44" s="35">
        <f t="shared" si="27"/>
        <v>0.16969405768453955</v>
      </c>
      <c r="J44" s="35">
        <f t="shared" si="27"/>
        <v>0.1388894193077434</v>
      </c>
      <c r="K44" s="35">
        <f t="shared" si="27"/>
        <v>0.18424087154045898</v>
      </c>
      <c r="L44" s="35">
        <f t="shared" si="27"/>
        <v>2.1155766969620999</v>
      </c>
      <c r="M44" s="35">
        <f t="shared" si="18"/>
        <v>0.32224506112623164</v>
      </c>
      <c r="N44" s="35">
        <f t="shared" si="18"/>
        <v>1.730373059495272</v>
      </c>
      <c r="O44" s="35">
        <f t="shared" si="19"/>
        <v>3.1174174308918397E-2</v>
      </c>
      <c r="P44" s="35">
        <f t="shared" si="19"/>
        <v>2.2182437035390627</v>
      </c>
      <c r="Q44" s="35">
        <f t="shared" si="20"/>
        <v>2.261712610870569</v>
      </c>
      <c r="R44" s="35">
        <f t="shared" si="20"/>
        <v>2.1821781996026144</v>
      </c>
      <c r="S44" s="35">
        <f t="shared" si="21"/>
        <v>4.1626995170310277</v>
      </c>
      <c r="T44" s="35">
        <f t="shared" si="21"/>
        <v>4.3278950103078957</v>
      </c>
      <c r="U44" s="35">
        <f t="shared" si="22"/>
        <v>5.655530537264891</v>
      </c>
      <c r="V44" s="35">
        <f t="shared" si="22"/>
        <v>4.4999722665811728</v>
      </c>
      <c r="W44" s="35">
        <f t="shared" si="23"/>
        <v>7.4457363031970143</v>
      </c>
      <c r="X44" s="35">
        <f t="shared" si="23"/>
        <v>6.0540178360237649</v>
      </c>
      <c r="Y44" s="80">
        <f t="shared" ref="Y44:AB44" si="58">Y15/Y$23*100</f>
        <v>3.5037109814599869</v>
      </c>
      <c r="Z44" s="80">
        <f t="shared" si="58"/>
        <v>10.018040720637636</v>
      </c>
      <c r="AA44" s="80">
        <f t="shared" si="58"/>
        <v>3.5920485330109555</v>
      </c>
      <c r="AB44" s="80">
        <f t="shared" si="58"/>
        <v>5.9759442055948639</v>
      </c>
      <c r="AC44" s="80">
        <f t="shared" ref="AC44:AD44" si="59">AC15/AC$23*100</f>
        <v>5.0946187205817788</v>
      </c>
      <c r="AD44" s="80">
        <f t="shared" si="59"/>
        <v>7.7795256342156769</v>
      </c>
      <c r="AE44" s="80">
        <f t="shared" ref="AE44:AF44" si="60">AE15/AE$23*100</f>
        <v>5.9990097556341739</v>
      </c>
      <c r="AF44" s="80">
        <f t="shared" si="60"/>
        <v>8.7118710700505542</v>
      </c>
    </row>
    <row r="45" spans="1:32" ht="18" customHeight="1" x14ac:dyDescent="0.15">
      <c r="A45" s="19" t="s">
        <v>72</v>
      </c>
      <c r="B45" s="35">
        <f t="shared" si="27"/>
        <v>1.0104551842525877</v>
      </c>
      <c r="C45" s="35">
        <f t="shared" si="27"/>
        <v>3.7081584005151234</v>
      </c>
      <c r="D45" s="35">
        <f t="shared" si="27"/>
        <v>2.1725526970228821</v>
      </c>
      <c r="E45" s="35">
        <f t="shared" si="27"/>
        <v>1.2816332989048975</v>
      </c>
      <c r="F45" s="35">
        <f t="shared" si="27"/>
        <v>3.0854331371631569</v>
      </c>
      <c r="G45" s="35">
        <f t="shared" si="27"/>
        <v>3.0708688298185995</v>
      </c>
      <c r="H45" s="35">
        <f t="shared" si="27"/>
        <v>4.7001023800550152</v>
      </c>
      <c r="I45" s="35">
        <f t="shared" si="27"/>
        <v>2.7605246406394661</v>
      </c>
      <c r="J45" s="35">
        <f t="shared" si="27"/>
        <v>1.8847661098359842</v>
      </c>
      <c r="K45" s="35">
        <f t="shared" si="27"/>
        <v>0.90251475959095295</v>
      </c>
      <c r="L45" s="35">
        <f t="shared" si="27"/>
        <v>1.1194875294452034</v>
      </c>
      <c r="M45" s="35">
        <f t="shared" si="18"/>
        <v>0.77737161886078943</v>
      </c>
      <c r="N45" s="35">
        <f t="shared" si="18"/>
        <v>0.53048242981565885</v>
      </c>
      <c r="O45" s="35">
        <f t="shared" si="19"/>
        <v>0.62127451014230639</v>
      </c>
      <c r="P45" s="35">
        <f t="shared" si="19"/>
        <v>2.1005598385824791</v>
      </c>
      <c r="Q45" s="35">
        <f t="shared" si="20"/>
        <v>0.75806344505874534</v>
      </c>
      <c r="R45" s="35">
        <f t="shared" si="20"/>
        <v>0.41821271776510466</v>
      </c>
      <c r="S45" s="35">
        <f t="shared" si="21"/>
        <v>0.30852751540940676</v>
      </c>
      <c r="T45" s="35">
        <f t="shared" si="21"/>
        <v>0.26817290448016357</v>
      </c>
      <c r="U45" s="35">
        <f t="shared" si="22"/>
        <v>0.27981570186480431</v>
      </c>
      <c r="V45" s="35">
        <f t="shared" si="22"/>
        <v>0.58080458278047997</v>
      </c>
      <c r="W45" s="35">
        <f t="shared" si="23"/>
        <v>0.59779062562674612</v>
      </c>
      <c r="X45" s="35">
        <f t="shared" si="23"/>
        <v>0.62409981403073744</v>
      </c>
      <c r="Y45" s="80">
        <f t="shared" ref="Y45:AB45" si="61">Y16/Y$23*100</f>
        <v>0.7626626829838784</v>
      </c>
      <c r="Z45" s="80">
        <f t="shared" si="61"/>
        <v>0.8753708879115859</v>
      </c>
      <c r="AA45" s="80">
        <f t="shared" si="61"/>
        <v>1.5718466545699967</v>
      </c>
      <c r="AB45" s="80">
        <f t="shared" si="61"/>
        <v>1.3616032697757814</v>
      </c>
      <c r="AC45" s="80">
        <f t="shared" ref="AC45:AD45" si="62">AC16/AC$23*100</f>
        <v>1.5616970970856918</v>
      </c>
      <c r="AD45" s="80">
        <f t="shared" si="62"/>
        <v>1.3461156889514323</v>
      </c>
      <c r="AE45" s="80">
        <f t="shared" ref="AE45:AF45" si="63">AE16/AE$23*100</f>
        <v>1.2953778041331188</v>
      </c>
      <c r="AF45" s="80">
        <f t="shared" si="63"/>
        <v>1.1686043558251045</v>
      </c>
    </row>
    <row r="46" spans="1:32" ht="18" customHeight="1" x14ac:dyDescent="0.15">
      <c r="A46" s="19" t="s">
        <v>80</v>
      </c>
      <c r="B46" s="35">
        <f t="shared" si="27"/>
        <v>0</v>
      </c>
      <c r="C46" s="35">
        <f t="shared" si="27"/>
        <v>0</v>
      </c>
      <c r="D46" s="35">
        <f t="shared" si="27"/>
        <v>0</v>
      </c>
      <c r="E46" s="35">
        <f t="shared" si="27"/>
        <v>0</v>
      </c>
      <c r="F46" s="35">
        <f t="shared" si="27"/>
        <v>0</v>
      </c>
      <c r="G46" s="35">
        <f t="shared" si="27"/>
        <v>0</v>
      </c>
      <c r="H46" s="35">
        <f t="shared" si="27"/>
        <v>0</v>
      </c>
      <c r="I46" s="35">
        <f t="shared" si="27"/>
        <v>0</v>
      </c>
      <c r="J46" s="35">
        <f t="shared" si="27"/>
        <v>0</v>
      </c>
      <c r="K46" s="35">
        <f t="shared" si="27"/>
        <v>0</v>
      </c>
      <c r="L46" s="35">
        <f t="shared" si="27"/>
        <v>0</v>
      </c>
      <c r="M46" s="35">
        <f t="shared" si="18"/>
        <v>0</v>
      </c>
      <c r="N46" s="35">
        <f t="shared" si="18"/>
        <v>0</v>
      </c>
      <c r="O46" s="35">
        <f t="shared" si="19"/>
        <v>0</v>
      </c>
      <c r="P46" s="35">
        <f t="shared" si="19"/>
        <v>0</v>
      </c>
      <c r="Q46" s="35">
        <f t="shared" si="20"/>
        <v>0</v>
      </c>
      <c r="R46" s="35">
        <f t="shared" si="20"/>
        <v>0</v>
      </c>
      <c r="S46" s="35">
        <f t="shared" si="21"/>
        <v>0</v>
      </c>
      <c r="T46" s="35">
        <f t="shared" si="21"/>
        <v>0</v>
      </c>
      <c r="U46" s="35">
        <f t="shared" si="22"/>
        <v>0</v>
      </c>
      <c r="V46" s="35">
        <f t="shared" si="22"/>
        <v>0</v>
      </c>
      <c r="W46" s="35">
        <f t="shared" si="23"/>
        <v>0</v>
      </c>
      <c r="X46" s="35">
        <f t="shared" si="23"/>
        <v>0</v>
      </c>
      <c r="Y46" s="80">
        <f t="shared" ref="Y46:AB46" si="64">Y17/Y$23*100</f>
        <v>0</v>
      </c>
      <c r="Z46" s="80">
        <f t="shared" si="64"/>
        <v>0</v>
      </c>
      <c r="AA46" s="80">
        <f t="shared" si="64"/>
        <v>0</v>
      </c>
      <c r="AB46" s="80">
        <f t="shared" si="64"/>
        <v>0</v>
      </c>
      <c r="AC46" s="80">
        <f t="shared" ref="AC46:AD46" si="65">AC17/AC$23*100</f>
        <v>0</v>
      </c>
      <c r="AD46" s="80">
        <f t="shared" si="65"/>
        <v>0</v>
      </c>
      <c r="AE46" s="80">
        <f t="shared" ref="AE46:AF46" si="66">AE17/AE$23*100</f>
        <v>0</v>
      </c>
      <c r="AF46" s="80">
        <f t="shared" si="66"/>
        <v>0</v>
      </c>
    </row>
    <row r="47" spans="1:32" ht="18" customHeight="1" x14ac:dyDescent="0.15">
      <c r="A47" s="19" t="s">
        <v>73</v>
      </c>
      <c r="B47" s="35">
        <f t="shared" si="27"/>
        <v>28.942999725872877</v>
      </c>
      <c r="C47" s="35">
        <f t="shared" si="27"/>
        <v>29.514892731358479</v>
      </c>
      <c r="D47" s="35">
        <f t="shared" si="27"/>
        <v>34.580840026563337</v>
      </c>
      <c r="E47" s="35">
        <f t="shared" si="27"/>
        <v>38.5558633249059</v>
      </c>
      <c r="F47" s="35">
        <f t="shared" si="27"/>
        <v>29.130357785321348</v>
      </c>
      <c r="G47" s="35">
        <f t="shared" si="27"/>
        <v>30.156293158294929</v>
      </c>
      <c r="H47" s="35">
        <f t="shared" si="27"/>
        <v>33.528427341099963</v>
      </c>
      <c r="I47" s="35">
        <f t="shared" si="27"/>
        <v>32.006900528503017</v>
      </c>
      <c r="J47" s="35">
        <f t="shared" si="27"/>
        <v>32.282467498812011</v>
      </c>
      <c r="K47" s="35">
        <f t="shared" si="27"/>
        <v>21.66231218808025</v>
      </c>
      <c r="L47" s="35">
        <f t="shared" si="27"/>
        <v>23.176019638626745</v>
      </c>
      <c r="M47" s="35">
        <f t="shared" si="18"/>
        <v>23.369336687971799</v>
      </c>
      <c r="N47" s="35">
        <f t="shared" si="18"/>
        <v>20.318795689693847</v>
      </c>
      <c r="O47" s="35">
        <f t="shared" si="19"/>
        <v>26.785173628967961</v>
      </c>
      <c r="P47" s="35">
        <f t="shared" si="19"/>
        <v>26.225699640686113</v>
      </c>
      <c r="Q47" s="35">
        <f t="shared" si="20"/>
        <v>17.516435573552318</v>
      </c>
      <c r="R47" s="35">
        <f t="shared" si="20"/>
        <v>26.937485423544231</v>
      </c>
      <c r="S47" s="35">
        <f t="shared" si="21"/>
        <v>18.728869721788399</v>
      </c>
      <c r="T47" s="35">
        <f t="shared" si="21"/>
        <v>26.675721971741279</v>
      </c>
      <c r="U47" s="35">
        <f t="shared" si="22"/>
        <v>27.073092948885304</v>
      </c>
      <c r="V47" s="35">
        <f t="shared" si="22"/>
        <v>13.501397851429605</v>
      </c>
      <c r="W47" s="35">
        <f t="shared" si="23"/>
        <v>10.916329338398215</v>
      </c>
      <c r="X47" s="35">
        <f t="shared" si="23"/>
        <v>19.541089421146175</v>
      </c>
      <c r="Y47" s="80">
        <f t="shared" ref="Y47:AB47" si="67">Y18/Y$23*100</f>
        <v>16.193176803138694</v>
      </c>
      <c r="Z47" s="80">
        <f t="shared" si="67"/>
        <v>13.393780611046587</v>
      </c>
      <c r="AA47" s="80">
        <f t="shared" si="67"/>
        <v>16.901772355343443</v>
      </c>
      <c r="AB47" s="80">
        <f t="shared" si="67"/>
        <v>22.089301895158957</v>
      </c>
      <c r="AC47" s="80">
        <f t="shared" ref="AC47:AD47" si="68">AC18/AC$23*100</f>
        <v>11.634260743328138</v>
      </c>
      <c r="AD47" s="80">
        <f t="shared" si="68"/>
        <v>14.766054516070062</v>
      </c>
      <c r="AE47" s="80">
        <f t="shared" ref="AE47:AF47" si="69">AE18/AE$23*100</f>
        <v>12.470961947557349</v>
      </c>
      <c r="AF47" s="80">
        <f t="shared" si="69"/>
        <v>8.6006536387991321</v>
      </c>
    </row>
    <row r="48" spans="1:32" ht="18" customHeight="1" x14ac:dyDescent="0.15">
      <c r="A48" s="19" t="s">
        <v>74</v>
      </c>
      <c r="B48" s="35">
        <f t="shared" si="27"/>
        <v>5.1388944400640622</v>
      </c>
      <c r="C48" s="35">
        <f t="shared" si="27"/>
        <v>11.563728662532235</v>
      </c>
      <c r="D48" s="35">
        <f t="shared" si="27"/>
        <v>11.357427763715657</v>
      </c>
      <c r="E48" s="35">
        <f t="shared" si="27"/>
        <v>11.336243521484155</v>
      </c>
      <c r="F48" s="35">
        <f t="shared" si="27"/>
        <v>7.7054178884582711</v>
      </c>
      <c r="G48" s="35">
        <f t="shared" si="27"/>
        <v>8.9551076144810136</v>
      </c>
      <c r="H48" s="35">
        <f t="shared" si="27"/>
        <v>9.5063537512164658</v>
      </c>
      <c r="I48" s="35">
        <f t="shared" si="27"/>
        <v>7.3229386870582811</v>
      </c>
      <c r="J48" s="35">
        <f t="shared" si="27"/>
        <v>8.4718726761971119</v>
      </c>
      <c r="K48" s="35">
        <f t="shared" si="27"/>
        <v>3.9456856546061401</v>
      </c>
      <c r="L48" s="35">
        <f t="shared" si="27"/>
        <v>8.0435648236907706</v>
      </c>
      <c r="M48" s="35">
        <f t="shared" si="18"/>
        <v>5.5905950816901635</v>
      </c>
      <c r="N48" s="35">
        <f t="shared" si="18"/>
        <v>3.3266856306557004</v>
      </c>
      <c r="O48" s="35">
        <f t="shared" si="19"/>
        <v>14.137308569791562</v>
      </c>
      <c r="P48" s="35">
        <f t="shared" si="19"/>
        <v>3.8060437570245673</v>
      </c>
      <c r="Q48" s="35">
        <f t="shared" si="20"/>
        <v>0.85500459841285759</v>
      </c>
      <c r="R48" s="35">
        <f t="shared" si="20"/>
        <v>1.6432553510665748</v>
      </c>
      <c r="S48" s="35">
        <f t="shared" si="21"/>
        <v>3.8165470711174434</v>
      </c>
      <c r="T48" s="35">
        <f t="shared" si="21"/>
        <v>15.368224862980407</v>
      </c>
      <c r="U48" s="35">
        <f t="shared" si="22"/>
        <v>19.1416566321275</v>
      </c>
      <c r="V48" s="35">
        <f t="shared" si="22"/>
        <v>3.6203727661892739</v>
      </c>
      <c r="W48" s="35">
        <f t="shared" si="23"/>
        <v>4.4401048166082973</v>
      </c>
      <c r="X48" s="35">
        <f t="shared" si="23"/>
        <v>12.963589143109708</v>
      </c>
      <c r="Y48" s="80">
        <f t="shared" ref="Y48:AB48" si="70">Y19/Y$23*100</f>
        <v>7.7205184671941955</v>
      </c>
      <c r="Z48" s="80">
        <f t="shared" si="70"/>
        <v>4.8996798027964461</v>
      </c>
      <c r="AA48" s="80">
        <f t="shared" si="70"/>
        <v>10.588871297616954</v>
      </c>
      <c r="AB48" s="80">
        <f t="shared" si="70"/>
        <v>16.894592627581019</v>
      </c>
      <c r="AC48" s="80">
        <f t="shared" ref="AC48:AD48" si="71">AC19/AC$23*100</f>
        <v>5.8341148904558766</v>
      </c>
      <c r="AD48" s="80">
        <f t="shared" si="71"/>
        <v>7.0321891260236207</v>
      </c>
      <c r="AE48" s="80">
        <f t="shared" ref="AE48:AF48" si="72">AE19/AE$23*100</f>
        <v>5.1737677358811016</v>
      </c>
      <c r="AF48" s="80">
        <f t="shared" si="72"/>
        <v>5.1533273848043057</v>
      </c>
    </row>
    <row r="49" spans="1:32" ht="18" customHeight="1" x14ac:dyDescent="0.15">
      <c r="A49" s="19" t="s">
        <v>75</v>
      </c>
      <c r="B49" s="35">
        <f t="shared" si="27"/>
        <v>22.115780961528138</v>
      </c>
      <c r="C49" s="35">
        <f t="shared" si="27"/>
        <v>16.940087610041008</v>
      </c>
      <c r="D49" s="35">
        <f t="shared" si="27"/>
        <v>21.805438537555442</v>
      </c>
      <c r="E49" s="35">
        <f t="shared" si="27"/>
        <v>26.880493914744992</v>
      </c>
      <c r="F49" s="35">
        <f t="shared" si="27"/>
        <v>21.005755857919851</v>
      </c>
      <c r="G49" s="35">
        <f t="shared" si="27"/>
        <v>20.833418680073866</v>
      </c>
      <c r="H49" s="35">
        <f t="shared" si="27"/>
        <v>23.709462842227836</v>
      </c>
      <c r="I49" s="35">
        <f t="shared" si="27"/>
        <v>24.073689712645042</v>
      </c>
      <c r="J49" s="35">
        <f t="shared" si="27"/>
        <v>22.682484848055001</v>
      </c>
      <c r="K49" s="35">
        <f t="shared" si="27"/>
        <v>17.344570033929038</v>
      </c>
      <c r="L49" s="35">
        <f t="shared" si="27"/>
        <v>14.609272038151063</v>
      </c>
      <c r="M49" s="35">
        <f t="shared" si="18"/>
        <v>17.611331729738062</v>
      </c>
      <c r="N49" s="35">
        <f t="shared" si="18"/>
        <v>16.839270492687831</v>
      </c>
      <c r="O49" s="35">
        <f t="shared" si="19"/>
        <v>12.475136939256611</v>
      </c>
      <c r="P49" s="35">
        <f t="shared" si="19"/>
        <v>21.532024938371546</v>
      </c>
      <c r="Q49" s="35">
        <f t="shared" si="20"/>
        <v>16.257383158923151</v>
      </c>
      <c r="R49" s="35">
        <f t="shared" si="20"/>
        <v>24.808057788075725</v>
      </c>
      <c r="S49" s="35">
        <f t="shared" si="21"/>
        <v>14.312298338702739</v>
      </c>
      <c r="T49" s="35">
        <f t="shared" si="21"/>
        <v>10.572944706099257</v>
      </c>
      <c r="U49" s="35">
        <f t="shared" si="22"/>
        <v>7.706927728022352</v>
      </c>
      <c r="V49" s="35">
        <f t="shared" si="22"/>
        <v>9.5216232094157718</v>
      </c>
      <c r="W49" s="35">
        <f t="shared" si="23"/>
        <v>6.420674827903551</v>
      </c>
      <c r="X49" s="35">
        <f t="shared" si="23"/>
        <v>6.385127751359633</v>
      </c>
      <c r="Y49" s="80">
        <f t="shared" ref="Y49:AB49" si="73">Y20/Y$23*100</f>
        <v>8.0624340772581427</v>
      </c>
      <c r="Z49" s="80">
        <f t="shared" si="73"/>
        <v>8.216756376470892</v>
      </c>
      <c r="AA49" s="80">
        <f t="shared" si="73"/>
        <v>5.8367157274625612</v>
      </c>
      <c r="AB49" s="80">
        <f t="shared" si="73"/>
        <v>4.9626944803254354</v>
      </c>
      <c r="AC49" s="80">
        <f t="shared" ref="AC49:AD49" si="74">AC20/AC$23*100</f>
        <v>5.4294057643345228</v>
      </c>
      <c r="AD49" s="80">
        <f t="shared" si="74"/>
        <v>7.3216713049326252</v>
      </c>
      <c r="AE49" s="80">
        <f t="shared" ref="AE49:AF49" si="75">AE20/AE$23*100</f>
        <v>6.4872952223587967</v>
      </c>
      <c r="AF49" s="80">
        <f t="shared" si="75"/>
        <v>3.1036799897520391</v>
      </c>
    </row>
    <row r="50" spans="1:32" ht="18" customHeight="1" x14ac:dyDescent="0.15">
      <c r="A50" s="19" t="s">
        <v>76</v>
      </c>
      <c r="B50" s="35">
        <f t="shared" si="27"/>
        <v>1.8828173162752786</v>
      </c>
      <c r="C50" s="35">
        <f t="shared" si="27"/>
        <v>0.73808370108520682</v>
      </c>
      <c r="D50" s="35">
        <f t="shared" si="27"/>
        <v>2.2397844034417367</v>
      </c>
      <c r="E50" s="35">
        <f t="shared" si="27"/>
        <v>0.12817926898113854</v>
      </c>
      <c r="F50" s="35">
        <f t="shared" si="27"/>
        <v>0.63726413130539228</v>
      </c>
      <c r="G50" s="35">
        <f t="shared" si="27"/>
        <v>0.12820632186583492</v>
      </c>
      <c r="H50" s="35">
        <f t="shared" si="27"/>
        <v>0.27728400339766779</v>
      </c>
      <c r="I50" s="35">
        <f t="shared" si="27"/>
        <v>0.26305302762254262</v>
      </c>
      <c r="J50" s="35">
        <f t="shared" si="27"/>
        <v>0.25202776097107749</v>
      </c>
      <c r="K50" s="35">
        <f t="shared" si="27"/>
        <v>1.5420550073438253</v>
      </c>
      <c r="L50" s="35">
        <f t="shared" si="27"/>
        <v>3.0821971987338395</v>
      </c>
      <c r="M50" s="35">
        <f t="shared" si="18"/>
        <v>2.1935851531830841</v>
      </c>
      <c r="N50" s="35">
        <f t="shared" si="18"/>
        <v>1.1094661103573208E-2</v>
      </c>
      <c r="O50" s="35">
        <f t="shared" si="19"/>
        <v>0.25850542062010101</v>
      </c>
      <c r="P50" s="35">
        <f t="shared" si="19"/>
        <v>1.4612019377139369E-2</v>
      </c>
      <c r="Q50" s="35">
        <f t="shared" si="20"/>
        <v>0.69620546794195182</v>
      </c>
      <c r="R50" s="35">
        <f t="shared" si="20"/>
        <v>0.2033210829534684</v>
      </c>
      <c r="S50" s="35">
        <f t="shared" si="21"/>
        <v>1.1198777490572942</v>
      </c>
      <c r="T50" s="35">
        <f t="shared" si="21"/>
        <v>0.28473258133181367</v>
      </c>
      <c r="U50" s="35">
        <f t="shared" si="22"/>
        <v>0.24297106973408941</v>
      </c>
      <c r="V50" s="35">
        <f t="shared" si="22"/>
        <v>1.1282129020510822E-2</v>
      </c>
      <c r="W50" s="35">
        <f t="shared" si="23"/>
        <v>3.7765422773969687E-2</v>
      </c>
      <c r="X50" s="35">
        <f t="shared" si="23"/>
        <v>3.5004135909467582</v>
      </c>
      <c r="Y50" s="80">
        <f t="shared" ref="Y50:AB50" si="76">Y21/Y$23*100</f>
        <v>0.10271811325251225</v>
      </c>
      <c r="Z50" s="80">
        <f t="shared" si="76"/>
        <v>0.87127684560504548</v>
      </c>
      <c r="AA50" s="80">
        <f t="shared" si="76"/>
        <v>0.40020338572962527</v>
      </c>
      <c r="AB50" s="80">
        <f t="shared" si="76"/>
        <v>0.54829233260714494</v>
      </c>
      <c r="AC50" s="80">
        <f t="shared" ref="AC50:AD50" si="77">AC21/AC$23*100</f>
        <v>0.3570079244081919</v>
      </c>
      <c r="AD50" s="80">
        <f t="shared" si="77"/>
        <v>4.4812191285193183E-2</v>
      </c>
      <c r="AE50" s="80">
        <f t="shared" ref="AE50:AF50" si="78">AE21/AE$23*100</f>
        <v>6.8755775226043425E-2</v>
      </c>
      <c r="AF50" s="80">
        <f t="shared" si="78"/>
        <v>1.8333690392315798</v>
      </c>
    </row>
    <row r="51" spans="1:32" ht="18" customHeight="1" x14ac:dyDescent="0.15">
      <c r="A51" s="19" t="s">
        <v>77</v>
      </c>
      <c r="B51" s="35">
        <f t="shared" si="27"/>
        <v>0</v>
      </c>
      <c r="C51" s="35">
        <f t="shared" si="27"/>
        <v>0</v>
      </c>
      <c r="D51" s="35">
        <f t="shared" si="27"/>
        <v>0</v>
      </c>
      <c r="E51" s="35">
        <f t="shared" si="27"/>
        <v>0</v>
      </c>
      <c r="F51" s="35">
        <f t="shared" si="27"/>
        <v>0</v>
      </c>
      <c r="G51" s="35">
        <f t="shared" si="27"/>
        <v>0</v>
      </c>
      <c r="H51" s="35">
        <f t="shared" si="27"/>
        <v>0</v>
      </c>
      <c r="I51" s="35">
        <f t="shared" si="27"/>
        <v>0</v>
      </c>
      <c r="J51" s="35">
        <f t="shared" si="27"/>
        <v>0</v>
      </c>
      <c r="K51" s="35">
        <f t="shared" si="27"/>
        <v>0</v>
      </c>
      <c r="L51" s="35">
        <f t="shared" si="27"/>
        <v>0</v>
      </c>
      <c r="M51" s="35">
        <f t="shared" si="18"/>
        <v>0</v>
      </c>
      <c r="N51" s="35">
        <f t="shared" si="18"/>
        <v>0</v>
      </c>
      <c r="O51" s="35">
        <f t="shared" si="19"/>
        <v>1.3806100225384586E-5</v>
      </c>
      <c r="P51" s="35">
        <f t="shared" si="19"/>
        <v>0</v>
      </c>
      <c r="Q51" s="35">
        <f t="shared" si="20"/>
        <v>0</v>
      </c>
      <c r="R51" s="35">
        <f t="shared" si="20"/>
        <v>0</v>
      </c>
      <c r="S51" s="35">
        <f t="shared" si="21"/>
        <v>0</v>
      </c>
      <c r="T51" s="35">
        <f t="shared" si="21"/>
        <v>0</v>
      </c>
      <c r="U51" s="35">
        <f t="shared" si="22"/>
        <v>0</v>
      </c>
      <c r="V51" s="35">
        <f t="shared" si="22"/>
        <v>0</v>
      </c>
      <c r="W51" s="35">
        <f t="shared" si="23"/>
        <v>0</v>
      </c>
      <c r="X51" s="35">
        <f t="shared" si="23"/>
        <v>0</v>
      </c>
      <c r="Y51" s="80">
        <f t="shared" ref="Y51:AB51" si="79">Y22/Y$23*100</f>
        <v>0</v>
      </c>
      <c r="Z51" s="80">
        <f t="shared" si="79"/>
        <v>0</v>
      </c>
      <c r="AA51" s="80">
        <f t="shared" si="79"/>
        <v>0</v>
      </c>
      <c r="AB51" s="80">
        <f t="shared" si="79"/>
        <v>0</v>
      </c>
      <c r="AC51" s="80">
        <f t="shared" ref="AC51:AD51" si="80">AC22/AC$23*100</f>
        <v>0</v>
      </c>
      <c r="AD51" s="80">
        <f t="shared" si="80"/>
        <v>0</v>
      </c>
      <c r="AE51" s="80">
        <f t="shared" ref="AE51:AF51" si="81">AE22/AE$23*100</f>
        <v>0</v>
      </c>
      <c r="AF51" s="80">
        <f t="shared" si="81"/>
        <v>0</v>
      </c>
    </row>
    <row r="52" spans="1:32" ht="18" customHeight="1" x14ac:dyDescent="0.15">
      <c r="A52" s="19" t="s">
        <v>59</v>
      </c>
      <c r="B52" s="35">
        <f t="shared" ref="B52:L52" si="82">SUM(B33:B51)-B34-B37-B38-B42-B48-B49</f>
        <v>100</v>
      </c>
      <c r="C52" s="26">
        <f t="shared" si="82"/>
        <v>99.999999999999986</v>
      </c>
      <c r="D52" s="26">
        <f t="shared" si="82"/>
        <v>100.00000000000001</v>
      </c>
      <c r="E52" s="26">
        <f t="shared" si="82"/>
        <v>100.00000000000001</v>
      </c>
      <c r="F52" s="26">
        <f t="shared" si="82"/>
        <v>99.999999999999929</v>
      </c>
      <c r="G52" s="26">
        <f t="shared" si="82"/>
        <v>100.00000000000004</v>
      </c>
      <c r="H52" s="26">
        <f t="shared" si="82"/>
        <v>99.999999999999986</v>
      </c>
      <c r="I52" s="26">
        <f t="shared" si="82"/>
        <v>99.999999999999972</v>
      </c>
      <c r="J52" s="27">
        <f t="shared" si="82"/>
        <v>100</v>
      </c>
      <c r="K52" s="36">
        <f t="shared" si="82"/>
        <v>100.00000000000006</v>
      </c>
      <c r="L52" s="37">
        <f t="shared" si="82"/>
        <v>99.999999999999986</v>
      </c>
      <c r="M52" s="37">
        <f t="shared" ref="M52:U52" si="83">SUM(M33:M51)-M34-M37-M38-M42-M48-M49</f>
        <v>99.999999999999972</v>
      </c>
      <c r="N52" s="37">
        <f t="shared" si="83"/>
        <v>100.00000000000003</v>
      </c>
      <c r="O52" s="37">
        <f t="shared" si="83"/>
        <v>100.00000000000001</v>
      </c>
      <c r="P52" s="37">
        <f t="shared" si="83"/>
        <v>99.999999999999943</v>
      </c>
      <c r="Q52" s="37">
        <f t="shared" si="83"/>
        <v>100.00000000000001</v>
      </c>
      <c r="R52" s="37">
        <f t="shared" si="83"/>
        <v>100.00000000000001</v>
      </c>
      <c r="S52" s="37">
        <f t="shared" si="83"/>
        <v>100</v>
      </c>
      <c r="T52" s="37">
        <f t="shared" si="83"/>
        <v>100</v>
      </c>
      <c r="U52" s="37">
        <f t="shared" si="83"/>
        <v>100</v>
      </c>
      <c r="V52" s="37">
        <f>SUM(V33:V51)-V34-V37-V38-V42-V48-V49</f>
        <v>100</v>
      </c>
      <c r="W52" s="37">
        <f>SUM(W33:W51)-W34-W37-W38-W42-W48-W49</f>
        <v>99.999999999999972</v>
      </c>
      <c r="X52" s="37">
        <f>SUM(X33:X51)-X34-X37-X38-X42-X48-X49</f>
        <v>100.00000000000001</v>
      </c>
      <c r="Y52" s="26">
        <f t="shared" ref="Y52:AB52" si="84">SUM(Y33:Y51)-Y34-Y37-Y38-Y42-Y48-Y49</f>
        <v>99.999999999999957</v>
      </c>
      <c r="Z52" s="26">
        <f t="shared" si="84"/>
        <v>99.999999999999972</v>
      </c>
      <c r="AA52" s="26">
        <f t="shared" si="84"/>
        <v>99.999999999999986</v>
      </c>
      <c r="AB52" s="26">
        <f t="shared" si="84"/>
        <v>100</v>
      </c>
      <c r="AC52" s="26">
        <f t="shared" ref="AC52:AD52" si="85">SUM(AC33:AC51)-AC34-AC37-AC38-AC42-AC48-AC49</f>
        <v>99.999999999999972</v>
      </c>
      <c r="AD52" s="26">
        <f t="shared" si="85"/>
        <v>100</v>
      </c>
      <c r="AE52" s="26">
        <f t="shared" ref="AE52:AF52" si="86">SUM(AE33:AE51)-AE34-AE37-AE38-AE42-AE48-AE49</f>
        <v>100.00000000000001</v>
      </c>
      <c r="AF52" s="26">
        <f t="shared" si="86"/>
        <v>100</v>
      </c>
    </row>
    <row r="53" spans="1:32" ht="18" customHeight="1" x14ac:dyDescent="0.15">
      <c r="A53" s="19" t="s">
        <v>78</v>
      </c>
      <c r="B53" s="35">
        <f t="shared" ref="B53:G53" si="87">SUM(B33:B36)-B34</f>
        <v>37.923731294053624</v>
      </c>
      <c r="C53" s="26">
        <f t="shared" si="87"/>
        <v>33.209782796041615</v>
      </c>
      <c r="D53" s="26">
        <f t="shared" si="87"/>
        <v>32.79029995131652</v>
      </c>
      <c r="E53" s="26">
        <f t="shared" si="87"/>
        <v>31.792385519654921</v>
      </c>
      <c r="F53" s="26">
        <f t="shared" si="87"/>
        <v>30.235944813855809</v>
      </c>
      <c r="G53" s="26">
        <f t="shared" si="87"/>
        <v>38.827940971090733</v>
      </c>
      <c r="H53" s="26">
        <f t="shared" ref="H53:M53" si="88">SUM(H33:H36)-H34</f>
        <v>36.964712632686229</v>
      </c>
      <c r="I53" s="26">
        <f t="shared" si="88"/>
        <v>38.507667420347971</v>
      </c>
      <c r="J53" s="27">
        <f t="shared" si="88"/>
        <v>39.734949395313414</v>
      </c>
      <c r="K53" s="36">
        <f t="shared" si="88"/>
        <v>44.888380083533605</v>
      </c>
      <c r="L53" s="37">
        <f t="shared" si="88"/>
        <v>41.611726866494074</v>
      </c>
      <c r="M53" s="37">
        <f t="shared" si="88"/>
        <v>40.654246656298746</v>
      </c>
      <c r="N53" s="37">
        <f t="shared" ref="N53:S53" si="89">SUM(N33:N36)-N34</f>
        <v>42.789713127227266</v>
      </c>
      <c r="O53" s="37">
        <f t="shared" si="89"/>
        <v>37.652507360377186</v>
      </c>
      <c r="P53" s="37">
        <f t="shared" si="89"/>
        <v>36.572492880086784</v>
      </c>
      <c r="Q53" s="37">
        <f t="shared" si="89"/>
        <v>42.727533501097838</v>
      </c>
      <c r="R53" s="37">
        <f t="shared" si="89"/>
        <v>37.392078465627719</v>
      </c>
      <c r="S53" s="37">
        <f t="shared" si="89"/>
        <v>41.005883002663829</v>
      </c>
      <c r="T53" s="37">
        <f>SUM(T33:T36)-T34</f>
        <v>35.32657761091464</v>
      </c>
      <c r="U53" s="37">
        <f>SUM(U33:U36)-U34</f>
        <v>34.69954353892156</v>
      </c>
      <c r="V53" s="37">
        <f>SUM(V33:V36)-V34</f>
        <v>40.018655443198909</v>
      </c>
      <c r="W53" s="37">
        <f>SUM(W33:W36)-W34</f>
        <v>42.578279935187538</v>
      </c>
      <c r="X53" s="37">
        <f>SUM(X33:X36)-X34</f>
        <v>35.37000818444497</v>
      </c>
      <c r="Y53" s="26">
        <f t="shared" ref="Y53:AB53" si="90">SUM(Y33:Y36)-Y34</f>
        <v>40.920300784232381</v>
      </c>
      <c r="Z53" s="26">
        <f t="shared" si="90"/>
        <v>36.47890006011778</v>
      </c>
      <c r="AA53" s="26">
        <f t="shared" si="90"/>
        <v>39.285051162906889</v>
      </c>
      <c r="AB53" s="26">
        <f t="shared" si="90"/>
        <v>33.916971119551185</v>
      </c>
      <c r="AC53" s="26">
        <f t="shared" ref="AC53:AD53" si="91">SUM(AC33:AC36)-AC34</f>
        <v>40.199642141786789</v>
      </c>
      <c r="AD53" s="26">
        <f t="shared" si="91"/>
        <v>39.585883661682352</v>
      </c>
      <c r="AE53" s="26">
        <f t="shared" ref="AE53:AF53" si="92">SUM(AE33:AE36)-AE34</f>
        <v>40.492632178911833</v>
      </c>
      <c r="AF53" s="26">
        <f t="shared" si="92"/>
        <v>39.336405881092745</v>
      </c>
    </row>
    <row r="54" spans="1:32" ht="18" customHeight="1" x14ac:dyDescent="0.15">
      <c r="A54" s="19" t="s">
        <v>79</v>
      </c>
      <c r="B54" s="35">
        <f t="shared" ref="B54:L54" si="93">+B47+B50+B51</f>
        <v>30.825817042148156</v>
      </c>
      <c r="C54" s="26">
        <f t="shared" si="93"/>
        <v>30.252976432443685</v>
      </c>
      <c r="D54" s="26">
        <f t="shared" si="93"/>
        <v>36.820624430005076</v>
      </c>
      <c r="E54" s="26">
        <f t="shared" si="93"/>
        <v>38.684042593887035</v>
      </c>
      <c r="F54" s="26">
        <f t="shared" si="93"/>
        <v>29.767621916626741</v>
      </c>
      <c r="G54" s="26">
        <f t="shared" si="93"/>
        <v>30.284499480160765</v>
      </c>
      <c r="H54" s="26">
        <f t="shared" si="93"/>
        <v>33.805711344497631</v>
      </c>
      <c r="I54" s="26">
        <f t="shared" si="93"/>
        <v>32.269953556125557</v>
      </c>
      <c r="J54" s="27">
        <f t="shared" si="93"/>
        <v>32.534495259783085</v>
      </c>
      <c r="K54" s="36">
        <f t="shared" si="93"/>
        <v>23.204367195424076</v>
      </c>
      <c r="L54" s="37">
        <f t="shared" si="93"/>
        <v>26.258216837360585</v>
      </c>
      <c r="M54" s="37">
        <f t="shared" ref="M54:R54" si="94">+M47+M50+M51</f>
        <v>25.562921841154882</v>
      </c>
      <c r="N54" s="37">
        <f t="shared" si="94"/>
        <v>20.32989035079742</v>
      </c>
      <c r="O54" s="37">
        <f t="shared" si="94"/>
        <v>27.043692855688285</v>
      </c>
      <c r="P54" s="37">
        <f t="shared" si="94"/>
        <v>26.240311660063252</v>
      </c>
      <c r="Q54" s="37">
        <f t="shared" si="94"/>
        <v>18.212641041494269</v>
      </c>
      <c r="R54" s="37">
        <f t="shared" si="94"/>
        <v>27.1408065064977</v>
      </c>
      <c r="S54" s="37">
        <f t="shared" ref="S54:X54" si="95">+S47+S50+S51</f>
        <v>19.848747470845694</v>
      </c>
      <c r="T54" s="37">
        <f t="shared" si="95"/>
        <v>26.960454553073092</v>
      </c>
      <c r="U54" s="37">
        <f t="shared" si="95"/>
        <v>27.316064018619393</v>
      </c>
      <c r="V54" s="37">
        <f t="shared" si="95"/>
        <v>13.512679980450116</v>
      </c>
      <c r="W54" s="37">
        <f t="shared" si="95"/>
        <v>10.954094761172184</v>
      </c>
      <c r="X54" s="37">
        <f t="shared" si="95"/>
        <v>23.041503012092932</v>
      </c>
      <c r="Y54" s="26">
        <f t="shared" ref="Y54:AB54" si="96">+Y47+Y50+Y51</f>
        <v>16.295894916391205</v>
      </c>
      <c r="Z54" s="26">
        <f t="shared" si="96"/>
        <v>14.265057456651633</v>
      </c>
      <c r="AA54" s="26">
        <f t="shared" si="96"/>
        <v>17.301975741073068</v>
      </c>
      <c r="AB54" s="26">
        <f t="shared" si="96"/>
        <v>22.637594227766101</v>
      </c>
      <c r="AC54" s="26">
        <f t="shared" ref="AC54:AD54" si="97">+AC47+AC50+AC51</f>
        <v>11.99126866773633</v>
      </c>
      <c r="AD54" s="26">
        <f t="shared" si="97"/>
        <v>14.810866707355254</v>
      </c>
      <c r="AE54" s="26">
        <f t="shared" ref="AE54:AF54" si="98">+AE47+AE50+AE51</f>
        <v>12.539717722783392</v>
      </c>
      <c r="AF54" s="26">
        <f t="shared" si="98"/>
        <v>10.434022678030711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horizontalDpi="4294967292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1"/>
  <sheetViews>
    <sheetView view="pageBreakPreview" zoomScaleNormal="100" zoomScaleSheetLayoutView="100" workbookViewId="0">
      <pane xSplit="1" ySplit="3" topLeftCell="B27" activePane="bottomRight" state="frozen"/>
      <selection pane="topRight" activeCell="B1" sqref="B1"/>
      <selection pane="bottomLeft" activeCell="A2" sqref="A2"/>
      <selection pane="bottomRight" activeCell="M35" sqref="M35"/>
    </sheetView>
  </sheetViews>
  <sheetFormatPr defaultColWidth="9" defaultRowHeight="12" x14ac:dyDescent="0.15"/>
  <cols>
    <col min="1" max="1" width="24.88671875" style="22" customWidth="1"/>
    <col min="2" max="2" width="9.77734375" style="22" hidden="1" customWidth="1"/>
    <col min="3" max="9" width="9.77734375" style="22" customWidth="1"/>
    <col min="10" max="11" width="9.77734375" style="25" customWidth="1"/>
    <col min="12" max="24" width="9.77734375" style="22" customWidth="1"/>
    <col min="25" max="32" width="9.77734375" style="18" customWidth="1"/>
    <col min="33" max="16384" width="9" style="22"/>
  </cols>
  <sheetData>
    <row r="1" spans="1:32" ht="15" customHeight="1" x14ac:dyDescent="0.2">
      <c r="A1" s="38" t="s">
        <v>101</v>
      </c>
      <c r="K1" s="39" t="s">
        <v>173</v>
      </c>
      <c r="U1" s="34" t="s">
        <v>173</v>
      </c>
      <c r="V1" s="18"/>
      <c r="W1" s="39"/>
      <c r="AE1" s="34" t="s">
        <v>173</v>
      </c>
    </row>
    <row r="2" spans="1:32" ht="15" customHeight="1" x14ac:dyDescent="0.15">
      <c r="K2" s="22"/>
      <c r="L2" s="22" t="s">
        <v>170</v>
      </c>
      <c r="U2" s="18"/>
      <c r="V2" s="18" t="s">
        <v>170</v>
      </c>
      <c r="AF2" s="18" t="s">
        <v>170</v>
      </c>
    </row>
    <row r="3" spans="1:32" ht="18" customHeight="1" x14ac:dyDescent="0.15">
      <c r="A3" s="21"/>
      <c r="B3" s="21" t="s">
        <v>10</v>
      </c>
      <c r="C3" s="21" t="s">
        <v>85</v>
      </c>
      <c r="D3" s="21" t="s">
        <v>86</v>
      </c>
      <c r="E3" s="21" t="s">
        <v>87</v>
      </c>
      <c r="F3" s="21" t="s">
        <v>88</v>
      </c>
      <c r="G3" s="21" t="s">
        <v>89</v>
      </c>
      <c r="H3" s="21" t="s">
        <v>90</v>
      </c>
      <c r="I3" s="21" t="s">
        <v>91</v>
      </c>
      <c r="J3" s="17" t="s">
        <v>166</v>
      </c>
      <c r="K3" s="17" t="s">
        <v>167</v>
      </c>
      <c r="L3" s="67" t="s">
        <v>83</v>
      </c>
      <c r="M3" s="67" t="s">
        <v>176</v>
      </c>
      <c r="N3" s="67" t="s">
        <v>180</v>
      </c>
      <c r="O3" s="2" t="s">
        <v>181</v>
      </c>
      <c r="P3" s="71" t="s">
        <v>182</v>
      </c>
      <c r="Q3" s="71" t="s">
        <v>185</v>
      </c>
      <c r="R3" s="71" t="s">
        <v>192</v>
      </c>
      <c r="S3" s="71" t="s">
        <v>193</v>
      </c>
      <c r="T3" s="71" t="s">
        <v>200</v>
      </c>
      <c r="U3" s="71" t="s">
        <v>201</v>
      </c>
      <c r="V3" s="71" t="s">
        <v>202</v>
      </c>
      <c r="W3" s="71" t="s">
        <v>203</v>
      </c>
      <c r="X3" s="71" t="s">
        <v>204</v>
      </c>
      <c r="Y3" s="48" t="s">
        <v>206</v>
      </c>
      <c r="Z3" s="48" t="s">
        <v>210</v>
      </c>
      <c r="AA3" s="48" t="s">
        <v>208</v>
      </c>
      <c r="AB3" s="48" t="s">
        <v>209</v>
      </c>
      <c r="AC3" s="48" t="s">
        <v>218</v>
      </c>
      <c r="AD3" s="48" t="s">
        <v>221</v>
      </c>
      <c r="AE3" s="48" t="str">
        <f>財政指標!AF3</f>
        <v>１８(H30)</v>
      </c>
      <c r="AF3" s="48" t="str">
        <f>財政指標!AG3</f>
        <v>１９(R１)</v>
      </c>
    </row>
    <row r="4" spans="1:32" ht="18" customHeight="1" x14ac:dyDescent="0.15">
      <c r="A4" s="24" t="s">
        <v>93</v>
      </c>
      <c r="B4" s="19">
        <v>103686</v>
      </c>
      <c r="C4" s="21">
        <v>113043</v>
      </c>
      <c r="D4" s="21">
        <v>119187</v>
      </c>
      <c r="E4" s="21">
        <v>125104</v>
      </c>
      <c r="F4" s="21">
        <v>126625</v>
      </c>
      <c r="G4" s="21">
        <v>124559</v>
      </c>
      <c r="H4" s="21">
        <v>133698</v>
      </c>
      <c r="I4" s="21">
        <v>124313</v>
      </c>
      <c r="J4" s="23">
        <v>127476</v>
      </c>
      <c r="K4" s="16">
        <v>124877</v>
      </c>
      <c r="L4" s="68">
        <v>125805</v>
      </c>
      <c r="M4" s="68">
        <v>123454</v>
      </c>
      <c r="N4" s="68">
        <v>119883</v>
      </c>
      <c r="O4" s="68">
        <v>122036</v>
      </c>
      <c r="P4" s="68">
        <v>116166</v>
      </c>
      <c r="Q4" s="68">
        <v>115213</v>
      </c>
      <c r="R4" s="68">
        <v>116222</v>
      </c>
      <c r="S4" s="68">
        <v>116562</v>
      </c>
      <c r="T4" s="68">
        <v>101758</v>
      </c>
      <c r="U4" s="68">
        <v>97817</v>
      </c>
      <c r="V4" s="68">
        <v>95195</v>
      </c>
      <c r="W4" s="68">
        <v>93897</v>
      </c>
      <c r="X4" s="68">
        <v>117938</v>
      </c>
      <c r="Y4" s="81">
        <v>101326</v>
      </c>
      <c r="Z4" s="81">
        <v>100733</v>
      </c>
      <c r="AA4" s="81">
        <v>108159</v>
      </c>
      <c r="AB4" s="81">
        <v>111390</v>
      </c>
      <c r="AC4" s="81">
        <v>98526</v>
      </c>
      <c r="AD4" s="81">
        <v>93120</v>
      </c>
      <c r="AE4" s="81">
        <v>95735</v>
      </c>
      <c r="AF4" s="81">
        <v>97737</v>
      </c>
    </row>
    <row r="5" spans="1:32" ht="18" customHeight="1" x14ac:dyDescent="0.15">
      <c r="A5" s="24" t="s">
        <v>92</v>
      </c>
      <c r="B5" s="19">
        <v>1094089</v>
      </c>
      <c r="C5" s="21">
        <v>1722580</v>
      </c>
      <c r="D5" s="21">
        <v>1658625</v>
      </c>
      <c r="E5" s="21">
        <v>1074937</v>
      </c>
      <c r="F5" s="21">
        <v>2416927</v>
      </c>
      <c r="G5" s="21">
        <v>1406956</v>
      </c>
      <c r="H5" s="21">
        <v>1391044</v>
      </c>
      <c r="I5" s="21">
        <v>1510132</v>
      </c>
      <c r="J5" s="23">
        <v>1018647</v>
      </c>
      <c r="K5" s="16">
        <v>1045194</v>
      </c>
      <c r="L5" s="68">
        <v>1114759</v>
      </c>
      <c r="M5" s="68">
        <v>921812</v>
      </c>
      <c r="N5" s="68">
        <v>1017234</v>
      </c>
      <c r="O5" s="68">
        <v>989883</v>
      </c>
      <c r="P5" s="68">
        <v>1307202</v>
      </c>
      <c r="Q5" s="68">
        <v>1375639</v>
      </c>
      <c r="R5" s="68">
        <v>2102028</v>
      </c>
      <c r="S5" s="68">
        <v>1514555</v>
      </c>
      <c r="T5" s="68">
        <v>1612503</v>
      </c>
      <c r="U5" s="68">
        <v>1663245</v>
      </c>
      <c r="V5" s="68">
        <v>1642907</v>
      </c>
      <c r="W5" s="68">
        <v>1485711</v>
      </c>
      <c r="X5" s="68">
        <v>1381917</v>
      </c>
      <c r="Y5" s="81">
        <v>1152571</v>
      </c>
      <c r="Z5" s="81">
        <v>1835584</v>
      </c>
      <c r="AA5" s="81">
        <v>1210610</v>
      </c>
      <c r="AB5" s="81">
        <v>1506975</v>
      </c>
      <c r="AC5" s="81">
        <v>1332073</v>
      </c>
      <c r="AD5" s="81">
        <v>1490234</v>
      </c>
      <c r="AE5" s="81">
        <v>1296817</v>
      </c>
      <c r="AF5" s="81">
        <v>1556937</v>
      </c>
    </row>
    <row r="6" spans="1:32" ht="18" customHeight="1" x14ac:dyDescent="0.15">
      <c r="A6" s="24" t="s">
        <v>94</v>
      </c>
      <c r="B6" s="19">
        <v>461136</v>
      </c>
      <c r="C6" s="21">
        <v>492469</v>
      </c>
      <c r="D6" s="21">
        <v>530865</v>
      </c>
      <c r="E6" s="21">
        <v>630275</v>
      </c>
      <c r="F6" s="21">
        <v>780927</v>
      </c>
      <c r="G6" s="21">
        <v>827215</v>
      </c>
      <c r="H6" s="21">
        <v>1032068</v>
      </c>
      <c r="I6" s="21">
        <v>1000479</v>
      </c>
      <c r="J6" s="23">
        <v>1072354</v>
      </c>
      <c r="K6" s="25">
        <v>1164341</v>
      </c>
      <c r="L6" s="68">
        <v>1365913</v>
      </c>
      <c r="M6" s="68">
        <v>944891</v>
      </c>
      <c r="N6" s="68">
        <v>974668</v>
      </c>
      <c r="O6" s="68">
        <v>1000170</v>
      </c>
      <c r="P6" s="68">
        <v>1230718</v>
      </c>
      <c r="Q6" s="68">
        <v>1211618</v>
      </c>
      <c r="R6" s="68">
        <v>1211515</v>
      </c>
      <c r="S6" s="68">
        <v>1175859</v>
      </c>
      <c r="T6" s="68">
        <v>1204574</v>
      </c>
      <c r="U6" s="68">
        <v>1243110</v>
      </c>
      <c r="V6" s="68">
        <v>1307666</v>
      </c>
      <c r="W6" s="68">
        <v>1449352</v>
      </c>
      <c r="X6" s="68">
        <v>1555357</v>
      </c>
      <c r="Y6" s="81">
        <v>1722182</v>
      </c>
      <c r="Z6" s="81">
        <v>1497798</v>
      </c>
      <c r="AA6" s="81">
        <v>1616399</v>
      </c>
      <c r="AB6" s="81">
        <v>1748081</v>
      </c>
      <c r="AC6" s="81">
        <v>1726324</v>
      </c>
      <c r="AD6" s="81">
        <v>1719286</v>
      </c>
      <c r="AE6" s="81">
        <v>1690530</v>
      </c>
      <c r="AF6" s="81">
        <v>1741131</v>
      </c>
    </row>
    <row r="7" spans="1:32" ht="18" customHeight="1" x14ac:dyDescent="0.15">
      <c r="A7" s="24" t="s">
        <v>103</v>
      </c>
      <c r="B7" s="19">
        <v>452188</v>
      </c>
      <c r="C7" s="21">
        <v>847603</v>
      </c>
      <c r="D7" s="21">
        <v>606411</v>
      </c>
      <c r="E7" s="21">
        <v>787297</v>
      </c>
      <c r="F7" s="21">
        <v>1082023</v>
      </c>
      <c r="G7" s="21">
        <v>737186</v>
      </c>
      <c r="H7" s="21">
        <v>891829</v>
      </c>
      <c r="I7" s="21">
        <v>800603</v>
      </c>
      <c r="J7" s="23">
        <v>784550</v>
      </c>
      <c r="K7" s="16">
        <v>758467</v>
      </c>
      <c r="L7" s="68">
        <v>745925</v>
      </c>
      <c r="M7" s="68">
        <v>748454</v>
      </c>
      <c r="N7" s="68">
        <v>688477</v>
      </c>
      <c r="O7" s="68">
        <v>819267</v>
      </c>
      <c r="P7" s="68">
        <v>790112</v>
      </c>
      <c r="Q7" s="68">
        <v>758813</v>
      </c>
      <c r="R7" s="68">
        <v>698374</v>
      </c>
      <c r="S7" s="68">
        <v>634771</v>
      </c>
      <c r="T7" s="68">
        <v>572949</v>
      </c>
      <c r="U7" s="68">
        <v>536645</v>
      </c>
      <c r="V7" s="68">
        <v>572698</v>
      </c>
      <c r="W7" s="68">
        <v>504249</v>
      </c>
      <c r="X7" s="68">
        <v>502291</v>
      </c>
      <c r="Y7" s="81">
        <v>531476</v>
      </c>
      <c r="Z7" s="81">
        <v>650800</v>
      </c>
      <c r="AA7" s="81">
        <v>480411</v>
      </c>
      <c r="AB7" s="81">
        <v>531636</v>
      </c>
      <c r="AC7" s="81">
        <v>579762</v>
      </c>
      <c r="AD7" s="81">
        <v>429957</v>
      </c>
      <c r="AE7" s="81">
        <v>546108</v>
      </c>
      <c r="AF7" s="81">
        <v>384380</v>
      </c>
    </row>
    <row r="8" spans="1:32" ht="18" customHeight="1" x14ac:dyDescent="0.15">
      <c r="A8" s="24" t="s">
        <v>104</v>
      </c>
      <c r="B8" s="19">
        <v>240</v>
      </c>
      <c r="C8" s="21">
        <v>471</v>
      </c>
      <c r="D8" s="21">
        <v>701</v>
      </c>
      <c r="E8" s="21">
        <v>304</v>
      </c>
      <c r="F8" s="21">
        <v>372</v>
      </c>
      <c r="G8" s="21">
        <v>377</v>
      </c>
      <c r="H8" s="21">
        <v>384</v>
      </c>
      <c r="I8" s="21">
        <v>371</v>
      </c>
      <c r="J8" s="23">
        <v>341</v>
      </c>
      <c r="K8" s="16">
        <v>282</v>
      </c>
      <c r="L8" s="68">
        <v>339</v>
      </c>
      <c r="M8" s="68">
        <v>372</v>
      </c>
      <c r="N8" s="68">
        <v>685</v>
      </c>
      <c r="O8" s="68">
        <v>448</v>
      </c>
      <c r="P8" s="68">
        <v>323</v>
      </c>
      <c r="Q8" s="68">
        <v>266</v>
      </c>
      <c r="R8" s="68">
        <v>468</v>
      </c>
      <c r="S8" s="68">
        <v>286</v>
      </c>
      <c r="T8" s="68">
        <v>515</v>
      </c>
      <c r="U8" s="68">
        <v>499</v>
      </c>
      <c r="V8" s="68">
        <v>58807</v>
      </c>
      <c r="W8" s="68">
        <v>216570</v>
      </c>
      <c r="X8" s="68">
        <v>286315</v>
      </c>
      <c r="Y8" s="81">
        <v>124867</v>
      </c>
      <c r="Z8" s="81">
        <v>145008</v>
      </c>
      <c r="AA8" s="81">
        <v>142932</v>
      </c>
      <c r="AB8" s="81">
        <v>25841</v>
      </c>
      <c r="AC8" s="81">
        <v>6034</v>
      </c>
      <c r="AD8" s="81">
        <v>5862</v>
      </c>
      <c r="AE8" s="81">
        <v>5708</v>
      </c>
      <c r="AF8" s="81">
        <v>9592</v>
      </c>
    </row>
    <row r="9" spans="1:32" ht="18" customHeight="1" x14ac:dyDescent="0.15">
      <c r="A9" s="24" t="s">
        <v>105</v>
      </c>
      <c r="B9" s="19">
        <v>540694</v>
      </c>
      <c r="C9" s="21">
        <v>624694</v>
      </c>
      <c r="D9" s="21">
        <v>675084</v>
      </c>
      <c r="E9" s="21">
        <v>661970</v>
      </c>
      <c r="F9" s="21">
        <v>735626</v>
      </c>
      <c r="G9" s="21">
        <v>542120</v>
      </c>
      <c r="H9" s="21">
        <v>955352</v>
      </c>
      <c r="I9" s="21">
        <v>597971</v>
      </c>
      <c r="J9" s="23">
        <v>676770</v>
      </c>
      <c r="K9" s="16">
        <v>584773</v>
      </c>
      <c r="L9" s="68">
        <v>560269</v>
      </c>
      <c r="M9" s="68">
        <v>628157</v>
      </c>
      <c r="N9" s="68">
        <v>586456</v>
      </c>
      <c r="O9" s="68">
        <v>1340213</v>
      </c>
      <c r="P9" s="68">
        <v>1069299</v>
      </c>
      <c r="Q9" s="68">
        <v>460711</v>
      </c>
      <c r="R9" s="68">
        <v>536629</v>
      </c>
      <c r="S9" s="68">
        <v>552395</v>
      </c>
      <c r="T9" s="68">
        <v>713969</v>
      </c>
      <c r="U9" s="68">
        <v>466923</v>
      </c>
      <c r="V9" s="68">
        <v>487621</v>
      </c>
      <c r="W9" s="68">
        <v>480684</v>
      </c>
      <c r="X9" s="68">
        <v>553419</v>
      </c>
      <c r="Y9" s="81">
        <v>434325</v>
      </c>
      <c r="Z9" s="81">
        <v>504641</v>
      </c>
      <c r="AA9" s="81">
        <v>480762</v>
      </c>
      <c r="AB9" s="81">
        <v>439755</v>
      </c>
      <c r="AC9" s="81">
        <v>465416</v>
      </c>
      <c r="AD9" s="81">
        <v>572289</v>
      </c>
      <c r="AE9" s="81">
        <v>569294</v>
      </c>
      <c r="AF9" s="81">
        <v>442039</v>
      </c>
    </row>
    <row r="10" spans="1:32" ht="18" customHeight="1" x14ac:dyDescent="0.15">
      <c r="A10" s="24" t="s">
        <v>106</v>
      </c>
      <c r="B10" s="19">
        <v>124780</v>
      </c>
      <c r="C10" s="21">
        <v>125697</v>
      </c>
      <c r="D10" s="21">
        <v>143671</v>
      </c>
      <c r="E10" s="21">
        <v>169175</v>
      </c>
      <c r="F10" s="21">
        <v>157759</v>
      </c>
      <c r="G10" s="21">
        <v>148621</v>
      </c>
      <c r="H10" s="21">
        <v>142026</v>
      </c>
      <c r="I10" s="21">
        <v>212237</v>
      </c>
      <c r="J10" s="23">
        <v>208489</v>
      </c>
      <c r="K10" s="16">
        <v>242792</v>
      </c>
      <c r="L10" s="68">
        <v>232550</v>
      </c>
      <c r="M10" s="68">
        <v>166115</v>
      </c>
      <c r="N10" s="68">
        <v>226836</v>
      </c>
      <c r="O10" s="68">
        <v>191691</v>
      </c>
      <c r="P10" s="68">
        <v>189940</v>
      </c>
      <c r="Q10" s="68">
        <v>169777</v>
      </c>
      <c r="R10" s="68">
        <v>124172</v>
      </c>
      <c r="S10" s="68">
        <v>116525</v>
      </c>
      <c r="T10" s="68">
        <v>179444</v>
      </c>
      <c r="U10" s="68">
        <v>145299</v>
      </c>
      <c r="V10" s="68">
        <v>198202</v>
      </c>
      <c r="W10" s="68">
        <v>177767</v>
      </c>
      <c r="X10" s="68">
        <v>202488</v>
      </c>
      <c r="Y10" s="81">
        <v>243370</v>
      </c>
      <c r="Z10" s="81">
        <v>229022</v>
      </c>
      <c r="AA10" s="81">
        <v>279936</v>
      </c>
      <c r="AB10" s="81">
        <v>505622</v>
      </c>
      <c r="AC10" s="81">
        <v>260549</v>
      </c>
      <c r="AD10" s="81">
        <v>429585</v>
      </c>
      <c r="AE10" s="81">
        <v>278413</v>
      </c>
      <c r="AF10" s="81">
        <v>235919</v>
      </c>
    </row>
    <row r="11" spans="1:32" ht="18" customHeight="1" x14ac:dyDescent="0.15">
      <c r="A11" s="24" t="s">
        <v>107</v>
      </c>
      <c r="B11" s="19">
        <v>684367</v>
      </c>
      <c r="C11" s="21">
        <v>762438</v>
      </c>
      <c r="D11" s="21">
        <v>899175</v>
      </c>
      <c r="E11" s="21">
        <v>1017340</v>
      </c>
      <c r="F11" s="21">
        <v>959715</v>
      </c>
      <c r="G11" s="21">
        <v>787190</v>
      </c>
      <c r="H11" s="21">
        <v>722391</v>
      </c>
      <c r="I11" s="21">
        <v>897435</v>
      </c>
      <c r="J11" s="23">
        <v>1000090</v>
      </c>
      <c r="K11" s="23">
        <v>819386</v>
      </c>
      <c r="L11" s="68">
        <v>902667</v>
      </c>
      <c r="M11" s="68">
        <v>1056816</v>
      </c>
      <c r="N11" s="68">
        <v>872531</v>
      </c>
      <c r="O11" s="68">
        <v>884741</v>
      </c>
      <c r="P11" s="68">
        <v>1069200</v>
      </c>
      <c r="Q11" s="68">
        <v>710436</v>
      </c>
      <c r="R11" s="68">
        <v>688335</v>
      </c>
      <c r="S11" s="68">
        <v>527889</v>
      </c>
      <c r="T11" s="68">
        <v>607701</v>
      </c>
      <c r="U11" s="68">
        <v>420901</v>
      </c>
      <c r="V11" s="68">
        <v>703974</v>
      </c>
      <c r="W11" s="68">
        <v>488698</v>
      </c>
      <c r="X11" s="68">
        <v>592906</v>
      </c>
      <c r="Y11" s="81">
        <v>619119</v>
      </c>
      <c r="Z11" s="81">
        <v>504413</v>
      </c>
      <c r="AA11" s="81">
        <v>960133</v>
      </c>
      <c r="AB11" s="81">
        <v>1436605</v>
      </c>
      <c r="AC11" s="81">
        <v>657761</v>
      </c>
      <c r="AD11" s="81">
        <v>649036</v>
      </c>
      <c r="AE11" s="81">
        <v>656149</v>
      </c>
      <c r="AF11" s="81">
        <v>777154</v>
      </c>
    </row>
    <row r="12" spans="1:32" ht="18" customHeight="1" x14ac:dyDescent="0.15">
      <c r="A12" s="24" t="s">
        <v>108</v>
      </c>
      <c r="B12" s="19">
        <v>217742</v>
      </c>
      <c r="C12" s="21">
        <v>235524</v>
      </c>
      <c r="D12" s="21">
        <v>244724</v>
      </c>
      <c r="E12" s="21">
        <v>283574</v>
      </c>
      <c r="F12" s="21">
        <v>266182</v>
      </c>
      <c r="G12" s="21">
        <v>275771</v>
      </c>
      <c r="H12" s="21">
        <v>305177</v>
      </c>
      <c r="I12" s="21">
        <v>309284</v>
      </c>
      <c r="J12" s="23">
        <v>342378</v>
      </c>
      <c r="K12" s="23">
        <v>334771</v>
      </c>
      <c r="L12" s="68">
        <v>359603</v>
      </c>
      <c r="M12" s="68">
        <v>337748</v>
      </c>
      <c r="N12" s="68">
        <v>349015</v>
      </c>
      <c r="O12" s="68">
        <v>342581</v>
      </c>
      <c r="P12" s="68">
        <v>337035</v>
      </c>
      <c r="Q12" s="68">
        <v>333016</v>
      </c>
      <c r="R12" s="68">
        <v>326540</v>
      </c>
      <c r="S12" s="68">
        <v>330991</v>
      </c>
      <c r="T12" s="68">
        <v>350342</v>
      </c>
      <c r="U12" s="68">
        <v>286562</v>
      </c>
      <c r="V12" s="68">
        <v>266520</v>
      </c>
      <c r="W12" s="68">
        <v>269817</v>
      </c>
      <c r="X12" s="68">
        <v>264392</v>
      </c>
      <c r="Y12" s="81">
        <v>275379</v>
      </c>
      <c r="Z12" s="81">
        <v>288273</v>
      </c>
      <c r="AA12" s="81">
        <v>258394</v>
      </c>
      <c r="AB12" s="81">
        <v>443412</v>
      </c>
      <c r="AC12" s="81">
        <v>273869</v>
      </c>
      <c r="AD12" s="81">
        <v>258477</v>
      </c>
      <c r="AE12" s="81">
        <v>289197</v>
      </c>
      <c r="AF12" s="81">
        <v>291701</v>
      </c>
    </row>
    <row r="13" spans="1:32" ht="18" customHeight="1" x14ac:dyDescent="0.15">
      <c r="A13" s="24" t="s">
        <v>109</v>
      </c>
      <c r="B13" s="19">
        <v>688641</v>
      </c>
      <c r="C13" s="21">
        <v>621961</v>
      </c>
      <c r="D13" s="21">
        <v>1053695</v>
      </c>
      <c r="E13" s="21">
        <v>1540370</v>
      </c>
      <c r="F13" s="21">
        <v>837787</v>
      </c>
      <c r="G13" s="21">
        <v>921214</v>
      </c>
      <c r="H13" s="21">
        <v>798981</v>
      </c>
      <c r="I13" s="21">
        <v>1091164</v>
      </c>
      <c r="J13" s="23">
        <v>1298272</v>
      </c>
      <c r="K13" s="23">
        <v>769088</v>
      </c>
      <c r="L13" s="68">
        <v>1009084</v>
      </c>
      <c r="M13" s="68">
        <v>867641</v>
      </c>
      <c r="N13" s="68">
        <v>940618</v>
      </c>
      <c r="O13" s="68">
        <v>764586</v>
      </c>
      <c r="P13" s="68">
        <v>733489</v>
      </c>
      <c r="Q13" s="68">
        <v>701045</v>
      </c>
      <c r="R13" s="68">
        <v>646651</v>
      </c>
      <c r="S13" s="68">
        <v>688811</v>
      </c>
      <c r="T13" s="68">
        <v>1314993</v>
      </c>
      <c r="U13" s="68">
        <v>1829934</v>
      </c>
      <c r="V13" s="68">
        <v>661176</v>
      </c>
      <c r="W13" s="68">
        <v>679981</v>
      </c>
      <c r="X13" s="68">
        <v>1372316</v>
      </c>
      <c r="Y13" s="81">
        <v>971620</v>
      </c>
      <c r="Z13" s="81">
        <v>704821</v>
      </c>
      <c r="AA13" s="81">
        <v>736519</v>
      </c>
      <c r="AB13" s="81">
        <v>672538</v>
      </c>
      <c r="AC13" s="81">
        <v>792813</v>
      </c>
      <c r="AD13" s="81">
        <v>920996</v>
      </c>
      <c r="AE13" s="81">
        <v>743610</v>
      </c>
      <c r="AF13" s="81">
        <v>774179</v>
      </c>
    </row>
    <row r="14" spans="1:32" ht="18" customHeight="1" x14ac:dyDescent="0.15">
      <c r="A14" s="24" t="s">
        <v>110</v>
      </c>
      <c r="B14" s="19">
        <v>93273</v>
      </c>
      <c r="C14" s="21">
        <v>45392</v>
      </c>
      <c r="D14" s="21">
        <v>149615</v>
      </c>
      <c r="E14" s="21">
        <v>8846</v>
      </c>
      <c r="F14" s="21">
        <v>51278</v>
      </c>
      <c r="G14" s="21">
        <v>8262</v>
      </c>
      <c r="H14" s="21">
        <v>19717</v>
      </c>
      <c r="I14" s="21">
        <v>19315</v>
      </c>
      <c r="J14" s="23">
        <v>18478</v>
      </c>
      <c r="K14" s="23">
        <v>103967</v>
      </c>
      <c r="L14" s="68">
        <v>229894</v>
      </c>
      <c r="M14" s="68">
        <v>147580</v>
      </c>
      <c r="N14" s="68">
        <v>732</v>
      </c>
      <c r="O14" s="68">
        <v>18724</v>
      </c>
      <c r="P14" s="68">
        <v>1113</v>
      </c>
      <c r="Q14" s="68">
        <v>45920</v>
      </c>
      <c r="R14" s="68">
        <v>14585</v>
      </c>
      <c r="S14" s="68">
        <v>72595</v>
      </c>
      <c r="T14" s="68">
        <v>21235</v>
      </c>
      <c r="U14" s="68">
        <v>18148</v>
      </c>
      <c r="V14" s="68">
        <v>777</v>
      </c>
      <c r="W14" s="68">
        <v>2527</v>
      </c>
      <c r="X14" s="68">
        <v>280437</v>
      </c>
      <c r="Y14" s="81">
        <v>7448</v>
      </c>
      <c r="Z14" s="81">
        <v>64696</v>
      </c>
      <c r="AA14" s="81">
        <v>28516</v>
      </c>
      <c r="AB14" s="81">
        <v>45503</v>
      </c>
      <c r="AC14" s="81">
        <v>25192</v>
      </c>
      <c r="AD14" s="81">
        <v>3329</v>
      </c>
      <c r="AE14" s="81">
        <v>4777</v>
      </c>
      <c r="AF14" s="81">
        <v>133081</v>
      </c>
    </row>
    <row r="15" spans="1:32" ht="18" customHeight="1" x14ac:dyDescent="0.15">
      <c r="A15" s="24" t="s">
        <v>111</v>
      </c>
      <c r="B15" s="19">
        <v>493070</v>
      </c>
      <c r="C15" s="21">
        <v>558108</v>
      </c>
      <c r="D15" s="21">
        <v>598136</v>
      </c>
      <c r="E15" s="21">
        <v>602082</v>
      </c>
      <c r="F15" s="21">
        <v>631364</v>
      </c>
      <c r="G15" s="21">
        <v>664829</v>
      </c>
      <c r="H15" s="21">
        <v>718093</v>
      </c>
      <c r="I15" s="21">
        <v>779322</v>
      </c>
      <c r="J15" s="23">
        <v>783887</v>
      </c>
      <c r="K15" s="16">
        <v>793786</v>
      </c>
      <c r="L15" s="68">
        <v>812245</v>
      </c>
      <c r="M15" s="68">
        <v>784759</v>
      </c>
      <c r="N15" s="68">
        <v>820633</v>
      </c>
      <c r="O15" s="68">
        <v>768834</v>
      </c>
      <c r="P15" s="68">
        <v>772420</v>
      </c>
      <c r="Q15" s="68">
        <v>713300</v>
      </c>
      <c r="R15" s="68">
        <v>707864</v>
      </c>
      <c r="S15" s="68">
        <v>751165</v>
      </c>
      <c r="T15" s="68">
        <v>777892</v>
      </c>
      <c r="U15" s="68">
        <v>760119</v>
      </c>
      <c r="V15" s="68">
        <v>891455</v>
      </c>
      <c r="W15" s="68">
        <v>842053</v>
      </c>
      <c r="X15" s="68">
        <v>901763</v>
      </c>
      <c r="Y15" s="81">
        <v>1067229</v>
      </c>
      <c r="Z15" s="81">
        <v>899635</v>
      </c>
      <c r="AA15" s="81">
        <v>822606</v>
      </c>
      <c r="AB15" s="81">
        <v>831682</v>
      </c>
      <c r="AC15" s="81">
        <v>838107</v>
      </c>
      <c r="AD15" s="81">
        <v>856611</v>
      </c>
      <c r="AE15" s="81">
        <v>771442</v>
      </c>
      <c r="AF15" s="81">
        <v>800518</v>
      </c>
    </row>
    <row r="16" spans="1:32" ht="18" customHeight="1" x14ac:dyDescent="0.15">
      <c r="A16" s="24" t="s">
        <v>81</v>
      </c>
      <c r="B16" s="19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</row>
    <row r="17" spans="1:32" ht="18" customHeight="1" x14ac:dyDescent="0.15">
      <c r="A17" s="24" t="s">
        <v>113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</row>
    <row r="18" spans="1:32" ht="18" customHeight="1" x14ac:dyDescent="0.15">
      <c r="A18" s="24" t="s">
        <v>112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</row>
    <row r="19" spans="1:32" ht="18" customHeight="1" x14ac:dyDescent="0.15">
      <c r="A19" s="24" t="s">
        <v>114</v>
      </c>
      <c r="B19" s="19">
        <f t="shared" ref="B19:G19" si="0">SUM(B4:B18)</f>
        <v>4953906</v>
      </c>
      <c r="C19" s="21">
        <f t="shared" si="0"/>
        <v>6149980</v>
      </c>
      <c r="D19" s="21">
        <f t="shared" si="0"/>
        <v>6679889</v>
      </c>
      <c r="E19" s="21">
        <f t="shared" si="0"/>
        <v>6901274</v>
      </c>
      <c r="F19" s="21">
        <f t="shared" si="0"/>
        <v>8046585</v>
      </c>
      <c r="G19" s="21">
        <f t="shared" si="0"/>
        <v>6444300</v>
      </c>
      <c r="H19" s="21">
        <f t="shared" ref="H19:U19" si="1">SUM(H4:H18)</f>
        <v>7110760</v>
      </c>
      <c r="I19" s="21">
        <f t="shared" si="1"/>
        <v>7342626</v>
      </c>
      <c r="J19" s="21">
        <f t="shared" si="1"/>
        <v>7331732</v>
      </c>
      <c r="K19" s="21">
        <f t="shared" si="1"/>
        <v>6741724</v>
      </c>
      <c r="L19" s="69">
        <f t="shared" si="1"/>
        <v>7459053</v>
      </c>
      <c r="M19" s="69">
        <f t="shared" si="1"/>
        <v>6727799</v>
      </c>
      <c r="N19" s="69">
        <f t="shared" si="1"/>
        <v>6597768</v>
      </c>
      <c r="O19" s="69">
        <f t="shared" si="1"/>
        <v>7243174</v>
      </c>
      <c r="P19" s="69">
        <f t="shared" si="1"/>
        <v>7617017</v>
      </c>
      <c r="Q19" s="69">
        <f t="shared" si="1"/>
        <v>6595754</v>
      </c>
      <c r="R19" s="69">
        <f t="shared" si="1"/>
        <v>7173383</v>
      </c>
      <c r="S19" s="69">
        <f t="shared" si="1"/>
        <v>6482404</v>
      </c>
      <c r="T19" s="69">
        <f t="shared" si="1"/>
        <v>7457875</v>
      </c>
      <c r="U19" s="69">
        <f t="shared" si="1"/>
        <v>7469202</v>
      </c>
      <c r="V19" s="69">
        <f>SUM(V4:V18)</f>
        <v>6886998</v>
      </c>
      <c r="W19" s="69">
        <f>SUM(W4:W18)</f>
        <v>6691306</v>
      </c>
      <c r="X19" s="69">
        <f>SUM(X4:X18)</f>
        <v>8011539</v>
      </c>
      <c r="Y19" s="67">
        <f t="shared" ref="Y19:AB19" si="2">SUM(Y4:Y18)</f>
        <v>7250912</v>
      </c>
      <c r="Z19" s="67">
        <f t="shared" si="2"/>
        <v>7425424</v>
      </c>
      <c r="AA19" s="67">
        <f t="shared" si="2"/>
        <v>7125377</v>
      </c>
      <c r="AB19" s="67">
        <f t="shared" si="2"/>
        <v>8299040</v>
      </c>
      <c r="AC19" s="67">
        <f t="shared" ref="AC19" si="3">SUM(AC4:AC18)</f>
        <v>7056426</v>
      </c>
      <c r="AD19" s="67">
        <f t="shared" ref="AD19" si="4">SUM(AD4:AD18)</f>
        <v>7428782</v>
      </c>
      <c r="AE19" s="67">
        <f t="shared" ref="AE19:AF19" si="5">SUM(AE4:AE18)</f>
        <v>6947780</v>
      </c>
      <c r="AF19" s="67">
        <f t="shared" si="5"/>
        <v>7244368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8" t="s">
        <v>102</v>
      </c>
      <c r="K30" s="34" t="s">
        <v>226</v>
      </c>
      <c r="L30" s="18"/>
      <c r="M30" s="39"/>
      <c r="P30" s="39"/>
      <c r="R30" s="39"/>
      <c r="S30" s="39"/>
      <c r="T30" s="39"/>
      <c r="U30" s="34" t="s">
        <v>226</v>
      </c>
      <c r="V30" s="18"/>
      <c r="W30" s="39"/>
      <c r="X30" s="39"/>
      <c r="Y30" s="34"/>
      <c r="Z30" s="34"/>
      <c r="AA30" s="34"/>
      <c r="AB30" s="34"/>
      <c r="AC30" s="34"/>
      <c r="AE30" s="34" t="s">
        <v>173</v>
      </c>
    </row>
    <row r="31" spans="1:32" ht="18" customHeight="1" x14ac:dyDescent="0.15">
      <c r="K31" s="18"/>
      <c r="L31" s="18" t="s">
        <v>225</v>
      </c>
      <c r="U31" s="18"/>
      <c r="V31" s="18" t="s">
        <v>225</v>
      </c>
      <c r="AF31" s="18" t="s">
        <v>225</v>
      </c>
    </row>
    <row r="32" spans="1:32" ht="18" customHeight="1" x14ac:dyDescent="0.15">
      <c r="A32" s="21"/>
      <c r="B32" s="21" t="s">
        <v>10</v>
      </c>
      <c r="C32" s="21" t="s">
        <v>85</v>
      </c>
      <c r="D32" s="21" t="s">
        <v>86</v>
      </c>
      <c r="E32" s="21" t="s">
        <v>87</v>
      </c>
      <c r="F32" s="21" t="s">
        <v>88</v>
      </c>
      <c r="G32" s="21" t="s">
        <v>89</v>
      </c>
      <c r="H32" s="21" t="s">
        <v>90</v>
      </c>
      <c r="I32" s="21" t="s">
        <v>91</v>
      </c>
      <c r="J32" s="17" t="s">
        <v>166</v>
      </c>
      <c r="K32" s="17" t="s">
        <v>167</v>
      </c>
      <c r="L32" s="15" t="s">
        <v>83</v>
      </c>
      <c r="M32" s="15" t="s">
        <v>179</v>
      </c>
      <c r="N32" s="15" t="s">
        <v>180</v>
      </c>
      <c r="O32" s="2" t="s">
        <v>181</v>
      </c>
      <c r="P32" s="71" t="s">
        <v>182</v>
      </c>
      <c r="Q32" s="71" t="s">
        <v>185</v>
      </c>
      <c r="R32" s="71" t="s">
        <v>192</v>
      </c>
      <c r="S32" s="71" t="s">
        <v>193</v>
      </c>
      <c r="T32" s="71" t="s">
        <v>200</v>
      </c>
      <c r="U32" s="71" t="s">
        <v>201</v>
      </c>
      <c r="V32" s="71" t="s">
        <v>202</v>
      </c>
      <c r="W32" s="71" t="s">
        <v>203</v>
      </c>
      <c r="X32" s="71" t="s">
        <v>204</v>
      </c>
      <c r="Y32" s="48" t="s">
        <v>214</v>
      </c>
      <c r="Z32" s="48" t="s">
        <v>215</v>
      </c>
      <c r="AA32" s="48" t="s">
        <v>216</v>
      </c>
      <c r="AB32" s="48" t="s">
        <v>217</v>
      </c>
      <c r="AC32" s="48" t="s">
        <v>218</v>
      </c>
      <c r="AD32" s="48" t="s">
        <v>220</v>
      </c>
      <c r="AE32" s="48" t="str">
        <f>AE3</f>
        <v>１８(H30)</v>
      </c>
      <c r="AF32" s="48" t="str">
        <f>AF3</f>
        <v>１９(R１)</v>
      </c>
    </row>
    <row r="33" spans="1:32" s="41" customFormat="1" ht="18" customHeight="1" x14ac:dyDescent="0.15">
      <c r="A33" s="24" t="s">
        <v>93</v>
      </c>
      <c r="B33" s="40">
        <f>B4/B$19*100</f>
        <v>2.0930150874885394</v>
      </c>
      <c r="C33" s="40">
        <f t="shared" ref="C33:L33" si="6">C4/C$19*100</f>
        <v>1.8381035385480928</v>
      </c>
      <c r="D33" s="40">
        <f t="shared" si="6"/>
        <v>1.7842661756804643</v>
      </c>
      <c r="E33" s="40">
        <f t="shared" si="6"/>
        <v>1.8127667442272253</v>
      </c>
      <c r="F33" s="40">
        <f t="shared" si="6"/>
        <v>1.5736489454843268</v>
      </c>
      <c r="G33" s="40">
        <f t="shared" si="6"/>
        <v>1.9328553915863629</v>
      </c>
      <c r="H33" s="40">
        <f t="shared" si="6"/>
        <v>1.8802209609099447</v>
      </c>
      <c r="I33" s="40">
        <f t="shared" si="6"/>
        <v>1.693031893494235</v>
      </c>
      <c r="J33" s="40">
        <f t="shared" si="6"/>
        <v>1.7386887573086416</v>
      </c>
      <c r="K33" s="40">
        <f t="shared" si="6"/>
        <v>1.8523006874799384</v>
      </c>
      <c r="L33" s="40">
        <f t="shared" si="6"/>
        <v>1.6866082061623642</v>
      </c>
      <c r="M33" s="40">
        <f t="shared" ref="M33:N47" si="7">M4/M$19*100</f>
        <v>1.8349834767655813</v>
      </c>
      <c r="N33" s="40">
        <f t="shared" si="7"/>
        <v>1.8170235752454467</v>
      </c>
      <c r="O33" s="40">
        <f t="shared" ref="O33:P47" si="8">O4/O$19*100</f>
        <v>1.6848414797159366</v>
      </c>
      <c r="P33" s="40">
        <f t="shared" si="8"/>
        <v>1.5250852138048268</v>
      </c>
      <c r="Q33" s="40">
        <f t="shared" ref="Q33:R47" si="9">Q4/Q$19*100</f>
        <v>1.7467752739110647</v>
      </c>
      <c r="R33" s="40">
        <f t="shared" si="9"/>
        <v>1.6201839494698667</v>
      </c>
      <c r="S33" s="40">
        <f t="shared" ref="S33:T47" si="10">S4/S$19*100</f>
        <v>1.7981292125575636</v>
      </c>
      <c r="T33" s="40">
        <f t="shared" si="10"/>
        <v>1.3644369207046243</v>
      </c>
      <c r="U33" s="40">
        <f t="shared" ref="U33:V47" si="11">U4/U$19*100</f>
        <v>1.3096044262827542</v>
      </c>
      <c r="V33" s="40">
        <f t="shared" si="11"/>
        <v>1.3822423064446947</v>
      </c>
      <c r="W33" s="40">
        <f t="shared" ref="W33:X47" si="12">W4/W$19*100</f>
        <v>1.4032686593618644</v>
      </c>
      <c r="X33" s="40">
        <f t="shared" si="12"/>
        <v>1.4721016773431421</v>
      </c>
      <c r="Y33" s="82">
        <f t="shared" ref="Y33:AB33" si="13">Y4/Y$19*100</f>
        <v>1.3974242136713284</v>
      </c>
      <c r="Z33" s="82">
        <f t="shared" si="13"/>
        <v>1.3565959331076582</v>
      </c>
      <c r="AA33" s="82">
        <f t="shared" si="13"/>
        <v>1.517940734925324</v>
      </c>
      <c r="AB33" s="82">
        <f t="shared" si="13"/>
        <v>1.342203435578091</v>
      </c>
      <c r="AC33" s="82">
        <f t="shared" ref="AC33" si="14">AC4/AC$19*100</f>
        <v>1.3962592394506794</v>
      </c>
      <c r="AD33" s="82">
        <f t="shared" ref="AD33" si="15">AD4/AD$19*100</f>
        <v>1.2535029295515738</v>
      </c>
      <c r="AE33" s="82">
        <f t="shared" ref="AE33:AF33" si="16">AE4/AE$19*100</f>
        <v>1.3779221564298236</v>
      </c>
      <c r="AF33" s="82">
        <f t="shared" si="16"/>
        <v>1.349144604470673</v>
      </c>
    </row>
    <row r="34" spans="1:32" s="41" customFormat="1" ht="18" customHeight="1" x14ac:dyDescent="0.15">
      <c r="A34" s="24" t="s">
        <v>92</v>
      </c>
      <c r="B34" s="40">
        <f t="shared" ref="B34:L47" si="17">B5/B$19*100</f>
        <v>22.085380707667849</v>
      </c>
      <c r="C34" s="40">
        <f t="shared" si="17"/>
        <v>28.009521982185309</v>
      </c>
      <c r="D34" s="40">
        <f t="shared" si="17"/>
        <v>24.830128165303343</v>
      </c>
      <c r="E34" s="40">
        <f t="shared" si="17"/>
        <v>15.575921199477083</v>
      </c>
      <c r="F34" s="40">
        <f t="shared" si="17"/>
        <v>30.036680156861571</v>
      </c>
      <c r="G34" s="40">
        <f t="shared" si="17"/>
        <v>21.832565212668559</v>
      </c>
      <c r="H34" s="40">
        <f t="shared" si="17"/>
        <v>19.562522149531134</v>
      </c>
      <c r="I34" s="40">
        <f t="shared" si="17"/>
        <v>20.566647409251132</v>
      </c>
      <c r="J34" s="40">
        <f t="shared" si="17"/>
        <v>13.893674782438856</v>
      </c>
      <c r="K34" s="40">
        <f t="shared" si="17"/>
        <v>15.503363828006012</v>
      </c>
      <c r="L34" s="40">
        <f t="shared" si="17"/>
        <v>14.945047313646921</v>
      </c>
      <c r="M34" s="40">
        <f t="shared" si="7"/>
        <v>13.70153894312241</v>
      </c>
      <c r="N34" s="40">
        <f t="shared" si="7"/>
        <v>15.417850400317198</v>
      </c>
      <c r="O34" s="40">
        <f t="shared" si="8"/>
        <v>13.666425796204813</v>
      </c>
      <c r="P34" s="40">
        <f t="shared" si="8"/>
        <v>17.161600138216837</v>
      </c>
      <c r="Q34" s="40">
        <f t="shared" si="9"/>
        <v>20.856432789943348</v>
      </c>
      <c r="R34" s="40">
        <f t="shared" si="9"/>
        <v>29.303161423278251</v>
      </c>
      <c r="S34" s="40">
        <f t="shared" si="10"/>
        <v>23.364094555044705</v>
      </c>
      <c r="T34" s="40">
        <f t="shared" si="10"/>
        <v>21.621480649648859</v>
      </c>
      <c r="U34" s="40">
        <f t="shared" si="11"/>
        <v>22.268041485556289</v>
      </c>
      <c r="V34" s="40">
        <f t="shared" si="11"/>
        <v>23.855197867053249</v>
      </c>
      <c r="W34" s="40">
        <f t="shared" si="12"/>
        <v>22.203602704763465</v>
      </c>
      <c r="X34" s="40">
        <f t="shared" si="12"/>
        <v>17.249082854118292</v>
      </c>
      <c r="Y34" s="82">
        <f t="shared" ref="Y34:AB34" si="18">Y5/Y$19*100</f>
        <v>15.895531486246146</v>
      </c>
      <c r="Z34" s="82">
        <f t="shared" si="18"/>
        <v>24.720258398712318</v>
      </c>
      <c r="AA34" s="82">
        <f t="shared" si="18"/>
        <v>16.990118557937357</v>
      </c>
      <c r="AB34" s="82">
        <f t="shared" si="18"/>
        <v>18.158425552835027</v>
      </c>
      <c r="AC34" s="82">
        <f t="shared" ref="AC34" si="19">AC5/AC$19*100</f>
        <v>18.8774458911636</v>
      </c>
      <c r="AD34" s="82">
        <f t="shared" ref="AD34" si="20">AD5/AD$19*100</f>
        <v>20.060273676088489</v>
      </c>
      <c r="AE34" s="82">
        <f t="shared" ref="AE34:AF34" si="21">AE5/AE$19*100</f>
        <v>18.665199531361097</v>
      </c>
      <c r="AF34" s="82">
        <f t="shared" si="21"/>
        <v>21.491688439902557</v>
      </c>
    </row>
    <row r="35" spans="1:32" s="41" customFormat="1" ht="18" customHeight="1" x14ac:dyDescent="0.15">
      <c r="A35" s="24" t="s">
        <v>94</v>
      </c>
      <c r="B35" s="40">
        <f t="shared" si="17"/>
        <v>9.3085335087100969</v>
      </c>
      <c r="C35" s="40">
        <f t="shared" si="17"/>
        <v>8.0076520574050658</v>
      </c>
      <c r="D35" s="40">
        <f t="shared" si="17"/>
        <v>7.9472128953040979</v>
      </c>
      <c r="E35" s="40">
        <f t="shared" si="17"/>
        <v>9.1327340430187238</v>
      </c>
      <c r="F35" s="40">
        <f t="shared" si="17"/>
        <v>9.7050736430423576</v>
      </c>
      <c r="G35" s="40">
        <f t="shared" si="17"/>
        <v>12.836382539608646</v>
      </c>
      <c r="H35" s="40">
        <f t="shared" si="17"/>
        <v>14.514172887286309</v>
      </c>
      <c r="I35" s="40">
        <f t="shared" si="17"/>
        <v>13.62562930482909</v>
      </c>
      <c r="J35" s="40">
        <f t="shared" si="17"/>
        <v>14.62620292176528</v>
      </c>
      <c r="K35" s="40">
        <f t="shared" si="17"/>
        <v>17.270671418764696</v>
      </c>
      <c r="L35" s="40">
        <f t="shared" si="17"/>
        <v>18.312150349380811</v>
      </c>
      <c r="M35" s="40">
        <f t="shared" si="7"/>
        <v>14.044578323460616</v>
      </c>
      <c r="N35" s="40">
        <f t="shared" si="7"/>
        <v>14.772692825816247</v>
      </c>
      <c r="O35" s="40">
        <f t="shared" si="8"/>
        <v>13.808449168831233</v>
      </c>
      <c r="P35" s="40">
        <f t="shared" si="8"/>
        <v>16.157480021378447</v>
      </c>
      <c r="Q35" s="40">
        <f t="shared" si="9"/>
        <v>18.369666303503742</v>
      </c>
      <c r="R35" s="40">
        <f t="shared" si="9"/>
        <v>16.889032692106358</v>
      </c>
      <c r="S35" s="40">
        <f t="shared" si="10"/>
        <v>18.139242787089483</v>
      </c>
      <c r="T35" s="40">
        <f t="shared" si="10"/>
        <v>16.15170541206443</v>
      </c>
      <c r="U35" s="40">
        <f t="shared" si="11"/>
        <v>16.643143404074493</v>
      </c>
      <c r="V35" s="40">
        <f t="shared" si="11"/>
        <v>18.987460138655479</v>
      </c>
      <c r="W35" s="40">
        <f t="shared" si="12"/>
        <v>21.660225970834393</v>
      </c>
      <c r="X35" s="40">
        <f t="shared" si="12"/>
        <v>19.413960289028111</v>
      </c>
      <c r="Y35" s="82">
        <f t="shared" ref="Y35:AB35" si="22">Y6/Y$19*100</f>
        <v>23.751246739720465</v>
      </c>
      <c r="Z35" s="82">
        <f t="shared" si="22"/>
        <v>20.171211771879964</v>
      </c>
      <c r="AA35" s="82">
        <f t="shared" si="22"/>
        <v>22.685101433931145</v>
      </c>
      <c r="AB35" s="82">
        <f t="shared" si="22"/>
        <v>21.063653145424048</v>
      </c>
      <c r="AC35" s="82">
        <f t="shared" ref="AC35" si="23">AC6/AC$19*100</f>
        <v>24.464566056527769</v>
      </c>
      <c r="AD35" s="82">
        <f t="shared" ref="AD35" si="24">AD6/AD$19*100</f>
        <v>23.143578583945523</v>
      </c>
      <c r="AE35" s="82">
        <f t="shared" ref="AE35:AF35" si="25">AE6/AE$19*100</f>
        <v>24.331944880235127</v>
      </c>
      <c r="AF35" s="82">
        <f t="shared" si="25"/>
        <v>24.034270484326584</v>
      </c>
    </row>
    <row r="36" spans="1:32" s="41" customFormat="1" ht="18" customHeight="1" x14ac:dyDescent="0.15">
      <c r="A36" s="24" t="s">
        <v>103</v>
      </c>
      <c r="B36" s="40">
        <f t="shared" si="17"/>
        <v>9.1279083616039554</v>
      </c>
      <c r="C36" s="40">
        <f t="shared" si="17"/>
        <v>13.782207421812753</v>
      </c>
      <c r="D36" s="40">
        <f t="shared" si="17"/>
        <v>9.0781598316978016</v>
      </c>
      <c r="E36" s="40">
        <f t="shared" si="17"/>
        <v>11.407995103512771</v>
      </c>
      <c r="F36" s="40">
        <f t="shared" si="17"/>
        <v>13.446984031113821</v>
      </c>
      <c r="G36" s="40">
        <f t="shared" si="17"/>
        <v>11.439349502661267</v>
      </c>
      <c r="H36" s="40">
        <f t="shared" si="17"/>
        <v>12.541964572000744</v>
      </c>
      <c r="I36" s="40">
        <f t="shared" si="17"/>
        <v>10.903496923307818</v>
      </c>
      <c r="J36" s="40">
        <f t="shared" si="17"/>
        <v>10.700745744661697</v>
      </c>
      <c r="K36" s="40">
        <f t="shared" si="17"/>
        <v>11.250341900677038</v>
      </c>
      <c r="L36" s="40">
        <f t="shared" si="17"/>
        <v>10.000264108593946</v>
      </c>
      <c r="M36" s="40">
        <f t="shared" si="7"/>
        <v>11.124797277683236</v>
      </c>
      <c r="N36" s="40">
        <f t="shared" si="7"/>
        <v>10.434998623777011</v>
      </c>
      <c r="O36" s="40">
        <f t="shared" si="8"/>
        <v>11.310883874942117</v>
      </c>
      <c r="P36" s="40">
        <f t="shared" si="8"/>
        <v>10.372984594887999</v>
      </c>
      <c r="Q36" s="40">
        <f t="shared" si="9"/>
        <v>11.504567938707234</v>
      </c>
      <c r="R36" s="40">
        <f t="shared" si="9"/>
        <v>9.7356296185495736</v>
      </c>
      <c r="S36" s="40">
        <f t="shared" si="10"/>
        <v>9.7922159741972266</v>
      </c>
      <c r="T36" s="40">
        <f t="shared" si="10"/>
        <v>7.6824698724502625</v>
      </c>
      <c r="U36" s="40">
        <f t="shared" si="11"/>
        <v>7.1847702070448758</v>
      </c>
      <c r="V36" s="40">
        <f t="shared" si="11"/>
        <v>8.3156405737303825</v>
      </c>
      <c r="W36" s="40">
        <f t="shared" si="12"/>
        <v>7.5358831295415278</v>
      </c>
      <c r="X36" s="40">
        <f t="shared" si="12"/>
        <v>6.2695943937862628</v>
      </c>
      <c r="Y36" s="82">
        <f t="shared" ref="Y36:AB36" si="26">Y7/Y$19*100</f>
        <v>7.3297814123244081</v>
      </c>
      <c r="Z36" s="82">
        <f t="shared" si="26"/>
        <v>8.7644826746593871</v>
      </c>
      <c r="AA36" s="82">
        <f t="shared" si="26"/>
        <v>6.7422537782913103</v>
      </c>
      <c r="AB36" s="82">
        <f t="shared" si="26"/>
        <v>6.4059939462877633</v>
      </c>
      <c r="AC36" s="82">
        <f t="shared" ref="AC36" si="27">AC7/AC$19*100</f>
        <v>8.2160855934718224</v>
      </c>
      <c r="AD36" s="82">
        <f t="shared" ref="AD36" si="28">AD7/AD$19*100</f>
        <v>5.7877186327449097</v>
      </c>
      <c r="AE36" s="82">
        <f t="shared" ref="AE36:AF36" si="29">AE7/AE$19*100</f>
        <v>7.8601797984392139</v>
      </c>
      <c r="AF36" s="82">
        <f t="shared" si="29"/>
        <v>5.3059148845006217</v>
      </c>
    </row>
    <row r="37" spans="1:32" s="41" customFormat="1" ht="18" customHeight="1" x14ac:dyDescent="0.15">
      <c r="A37" s="24" t="s">
        <v>104</v>
      </c>
      <c r="B37" s="40">
        <f t="shared" si="17"/>
        <v>4.8446619697668867E-3</v>
      </c>
      <c r="C37" s="40">
        <f t="shared" si="17"/>
        <v>7.6585614912568819E-3</v>
      </c>
      <c r="D37" s="40">
        <f t="shared" si="17"/>
        <v>1.0494186355491835E-2</v>
      </c>
      <c r="E37" s="40">
        <f t="shared" si="17"/>
        <v>4.4049837754594296E-3</v>
      </c>
      <c r="F37" s="40">
        <f t="shared" si="17"/>
        <v>4.6230792317486242E-3</v>
      </c>
      <c r="G37" s="40">
        <f t="shared" si="17"/>
        <v>5.8501311236286331E-3</v>
      </c>
      <c r="H37" s="40">
        <f t="shared" si="17"/>
        <v>5.4002666381652593E-3</v>
      </c>
      <c r="I37" s="40">
        <f t="shared" si="17"/>
        <v>5.0526882344273018E-3</v>
      </c>
      <c r="J37" s="40">
        <f t="shared" si="17"/>
        <v>4.6510156126819691E-3</v>
      </c>
      <c r="K37" s="40">
        <f t="shared" si="17"/>
        <v>4.1829063307842326E-3</v>
      </c>
      <c r="L37" s="40">
        <f t="shared" si="17"/>
        <v>4.5448128602920508E-3</v>
      </c>
      <c r="M37" s="40">
        <f t="shared" si="7"/>
        <v>5.5292971743061883E-3</v>
      </c>
      <c r="N37" s="40">
        <f t="shared" si="7"/>
        <v>1.0382298983535038E-2</v>
      </c>
      <c r="O37" s="40">
        <f t="shared" si="8"/>
        <v>6.1851337548980605E-3</v>
      </c>
      <c r="P37" s="40">
        <f t="shared" si="8"/>
        <v>4.2405051741383802E-3</v>
      </c>
      <c r="Q37" s="40">
        <f t="shared" si="9"/>
        <v>4.0328975277125253E-3</v>
      </c>
      <c r="R37" s="40">
        <f t="shared" si="9"/>
        <v>6.5241183971356332E-3</v>
      </c>
      <c r="S37" s="40">
        <f t="shared" si="10"/>
        <v>4.4119434703545173E-3</v>
      </c>
      <c r="T37" s="40">
        <f t="shared" si="10"/>
        <v>6.9054522903642121E-3</v>
      </c>
      <c r="U37" s="40">
        <f t="shared" si="11"/>
        <v>6.6807672359108774E-3</v>
      </c>
      <c r="V37" s="40">
        <f t="shared" si="11"/>
        <v>0.85388437748929213</v>
      </c>
      <c r="W37" s="40">
        <f t="shared" si="12"/>
        <v>3.2365878947996101</v>
      </c>
      <c r="X37" s="40">
        <f t="shared" si="12"/>
        <v>3.5737827650842116</v>
      </c>
      <c r="Y37" s="82">
        <f t="shared" ref="Y37:AB37" si="30">Y8/Y$19*100</f>
        <v>1.7220868216301619</v>
      </c>
      <c r="Z37" s="82">
        <f t="shared" si="30"/>
        <v>1.9528581802197422</v>
      </c>
      <c r="AA37" s="82">
        <f t="shared" si="30"/>
        <v>2.0059570181339179</v>
      </c>
      <c r="AB37" s="82">
        <f t="shared" si="30"/>
        <v>0.31137336366615898</v>
      </c>
      <c r="AC37" s="82">
        <f t="shared" ref="AC37" si="31">AC8/AC$19*100</f>
        <v>8.5510710379447047E-2</v>
      </c>
      <c r="AD37" s="82">
        <f t="shared" ref="AD37" si="32">AD8/AD$19*100</f>
        <v>7.8909301686332964E-2</v>
      </c>
      <c r="AE37" s="82">
        <f t="shared" ref="AE37:AF37" si="33">AE8/AE$19*100</f>
        <v>8.2155738955464908E-2</v>
      </c>
      <c r="AF37" s="82">
        <f t="shared" si="33"/>
        <v>0.13240630514628746</v>
      </c>
    </row>
    <row r="38" spans="1:32" s="41" customFormat="1" ht="18" customHeight="1" x14ac:dyDescent="0.15">
      <c r="A38" s="24" t="s">
        <v>105</v>
      </c>
      <c r="B38" s="40">
        <f t="shared" si="17"/>
        <v>10.914498579504739</v>
      </c>
      <c r="C38" s="40">
        <f t="shared" si="17"/>
        <v>10.15765904929772</v>
      </c>
      <c r="D38" s="40">
        <f t="shared" si="17"/>
        <v>10.106215836820043</v>
      </c>
      <c r="E38" s="40">
        <f t="shared" si="17"/>
        <v>9.5919970718449967</v>
      </c>
      <c r="F38" s="40">
        <f t="shared" si="17"/>
        <v>9.1420894702535289</v>
      </c>
      <c r="G38" s="40">
        <f t="shared" si="17"/>
        <v>8.4123954502428511</v>
      </c>
      <c r="H38" s="40">
        <f t="shared" si="17"/>
        <v>13.435300867980358</v>
      </c>
      <c r="I38" s="40">
        <f t="shared" si="17"/>
        <v>8.1438302863308021</v>
      </c>
      <c r="J38" s="40">
        <f t="shared" si="17"/>
        <v>9.230697466846852</v>
      </c>
      <c r="K38" s="40">
        <f t="shared" si="17"/>
        <v>8.6739385949350645</v>
      </c>
      <c r="L38" s="40">
        <f t="shared" si="17"/>
        <v>7.5112618183568349</v>
      </c>
      <c r="M38" s="40">
        <f t="shared" si="7"/>
        <v>9.3367385083888497</v>
      </c>
      <c r="N38" s="40">
        <f t="shared" si="7"/>
        <v>8.888702967427772</v>
      </c>
      <c r="O38" s="40">
        <f t="shared" si="8"/>
        <v>18.503117555922309</v>
      </c>
      <c r="P38" s="40">
        <f t="shared" si="8"/>
        <v>14.038290842727541</v>
      </c>
      <c r="Q38" s="40">
        <f t="shared" si="9"/>
        <v>6.9849633567291933</v>
      </c>
      <c r="R38" s="40">
        <f t="shared" si="9"/>
        <v>7.4808357507190113</v>
      </c>
      <c r="S38" s="40">
        <f t="shared" si="10"/>
        <v>8.5214528437289623</v>
      </c>
      <c r="T38" s="40">
        <f t="shared" si="10"/>
        <v>9.5733570219398967</v>
      </c>
      <c r="U38" s="40">
        <f t="shared" si="11"/>
        <v>6.2513103809483255</v>
      </c>
      <c r="V38" s="40">
        <f t="shared" si="11"/>
        <v>7.0803127865000111</v>
      </c>
      <c r="W38" s="40">
        <f t="shared" si="12"/>
        <v>7.1837097272191706</v>
      </c>
      <c r="X38" s="40">
        <f t="shared" si="12"/>
        <v>6.9077738996215334</v>
      </c>
      <c r="Y38" s="82">
        <f t="shared" ref="Y38:AB38" si="34">Y9/Y$19*100</f>
        <v>5.9899361625130743</v>
      </c>
      <c r="Z38" s="82">
        <f t="shared" si="34"/>
        <v>6.796123696101394</v>
      </c>
      <c r="AA38" s="82">
        <f t="shared" si="34"/>
        <v>6.7471798334319715</v>
      </c>
      <c r="AB38" s="82">
        <f t="shared" si="34"/>
        <v>5.2988658929225547</v>
      </c>
      <c r="AC38" s="82">
        <f t="shared" ref="AC38" si="35">AC9/AC$19*100</f>
        <v>6.5956335402652844</v>
      </c>
      <c r="AD38" s="82">
        <f t="shared" ref="AD38" si="36">AD9/AD$19*100</f>
        <v>7.7036720151432636</v>
      </c>
      <c r="AE38" s="82">
        <f t="shared" ref="AE38:AF38" si="37">AE9/AE$19*100</f>
        <v>8.1938979069573303</v>
      </c>
      <c r="AF38" s="82">
        <f t="shared" si="37"/>
        <v>6.1018297248289981</v>
      </c>
    </row>
    <row r="39" spans="1:32" s="41" customFormat="1" ht="18" customHeight="1" x14ac:dyDescent="0.15">
      <c r="A39" s="24" t="s">
        <v>106</v>
      </c>
      <c r="B39" s="40">
        <f t="shared" si="17"/>
        <v>2.5188205024479675</v>
      </c>
      <c r="C39" s="40">
        <f t="shared" si="17"/>
        <v>2.0438603052367652</v>
      </c>
      <c r="D39" s="40">
        <f t="shared" si="17"/>
        <v>2.1507992123821222</v>
      </c>
      <c r="E39" s="40">
        <f t="shared" si="17"/>
        <v>2.4513589809649639</v>
      </c>
      <c r="F39" s="40">
        <f t="shared" si="17"/>
        <v>1.9605708508640622</v>
      </c>
      <c r="G39" s="40">
        <f t="shared" si="17"/>
        <v>2.3062396226122313</v>
      </c>
      <c r="H39" s="40">
        <f t="shared" si="17"/>
        <v>1.997339243625154</v>
      </c>
      <c r="I39" s="40">
        <f t="shared" si="17"/>
        <v>2.8904781477362458</v>
      </c>
      <c r="J39" s="40">
        <f t="shared" si="17"/>
        <v>2.8436527685409123</v>
      </c>
      <c r="K39" s="40">
        <f t="shared" si="17"/>
        <v>3.6013340207934945</v>
      </c>
      <c r="L39" s="40">
        <f t="shared" si="17"/>
        <v>3.1176879960499009</v>
      </c>
      <c r="M39" s="40">
        <f t="shared" si="7"/>
        <v>2.469083871263098</v>
      </c>
      <c r="N39" s="40">
        <f t="shared" si="7"/>
        <v>3.4380717842761372</v>
      </c>
      <c r="O39" s="40">
        <f t="shared" si="8"/>
        <v>2.6465055236834019</v>
      </c>
      <c r="P39" s="40">
        <f t="shared" si="8"/>
        <v>2.4936270983772255</v>
      </c>
      <c r="Q39" s="40">
        <f t="shared" si="9"/>
        <v>2.5740347502347722</v>
      </c>
      <c r="R39" s="40">
        <f t="shared" si="9"/>
        <v>1.7310103196776192</v>
      </c>
      <c r="S39" s="40">
        <f t="shared" si="10"/>
        <v>1.797558436654056</v>
      </c>
      <c r="T39" s="40">
        <f t="shared" si="10"/>
        <v>2.4061009335769237</v>
      </c>
      <c r="U39" s="40">
        <f t="shared" si="11"/>
        <v>1.9453082136485265</v>
      </c>
      <c r="V39" s="40">
        <f t="shared" si="11"/>
        <v>2.8779157479064175</v>
      </c>
      <c r="W39" s="40">
        <f t="shared" si="12"/>
        <v>2.6566861536447441</v>
      </c>
      <c r="X39" s="40">
        <f t="shared" si="12"/>
        <v>2.5274544628691191</v>
      </c>
      <c r="Y39" s="82">
        <f t="shared" ref="Y39:AB39" si="38">Y10/Y$19*100</f>
        <v>3.3564053735585264</v>
      </c>
      <c r="Z39" s="82">
        <f t="shared" si="38"/>
        <v>3.0842952537121113</v>
      </c>
      <c r="AA39" s="82">
        <f t="shared" si="38"/>
        <v>3.928718438336666</v>
      </c>
      <c r="AB39" s="82">
        <f t="shared" si="38"/>
        <v>6.0925360041643373</v>
      </c>
      <c r="AC39" s="82">
        <f t="shared" ref="AC39" si="39">AC10/AC$19*100</f>
        <v>3.6923649450869322</v>
      </c>
      <c r="AD39" s="82">
        <f t="shared" ref="AD39" si="40">AD10/AD$19*100</f>
        <v>5.7827110823820114</v>
      </c>
      <c r="AE39" s="82">
        <f t="shared" ref="AE39:AF39" si="41">AE10/AE$19*100</f>
        <v>4.0072224509123773</v>
      </c>
      <c r="AF39" s="82">
        <f t="shared" si="41"/>
        <v>3.2565849774611118</v>
      </c>
    </row>
    <row r="40" spans="1:32" s="41" customFormat="1" ht="18" customHeight="1" x14ac:dyDescent="0.15">
      <c r="A40" s="24" t="s">
        <v>107</v>
      </c>
      <c r="B40" s="40">
        <f t="shared" si="17"/>
        <v>13.814694909431063</v>
      </c>
      <c r="C40" s="40">
        <f t="shared" si="17"/>
        <v>12.397406170426571</v>
      </c>
      <c r="D40" s="40">
        <f t="shared" si="17"/>
        <v>13.460927269899244</v>
      </c>
      <c r="E40" s="40">
        <f t="shared" si="17"/>
        <v>14.741336164887816</v>
      </c>
      <c r="F40" s="40">
        <f t="shared" si="17"/>
        <v>11.926985174455996</v>
      </c>
      <c r="G40" s="40">
        <f t="shared" si="17"/>
        <v>12.215291032385208</v>
      </c>
      <c r="H40" s="40">
        <f t="shared" si="17"/>
        <v>10.159125044299062</v>
      </c>
      <c r="I40" s="40">
        <f t="shared" si="17"/>
        <v>12.222262171599098</v>
      </c>
      <c r="J40" s="40">
        <f t="shared" si="17"/>
        <v>13.640569513451936</v>
      </c>
      <c r="K40" s="40">
        <f t="shared" si="17"/>
        <v>12.153953499134643</v>
      </c>
      <c r="L40" s="40">
        <f t="shared" si="17"/>
        <v>12.101630059472697</v>
      </c>
      <c r="M40" s="40">
        <f t="shared" si="7"/>
        <v>15.708198178928948</v>
      </c>
      <c r="N40" s="40">
        <f t="shared" si="7"/>
        <v>13.224638999128191</v>
      </c>
      <c r="O40" s="40">
        <f t="shared" si="8"/>
        <v>12.214824605897912</v>
      </c>
      <c r="P40" s="40">
        <f t="shared" si="8"/>
        <v>14.036991121327416</v>
      </c>
      <c r="Q40" s="40">
        <f t="shared" si="9"/>
        <v>10.771111233075096</v>
      </c>
      <c r="R40" s="40">
        <f t="shared" si="9"/>
        <v>9.5956817027614445</v>
      </c>
      <c r="S40" s="40">
        <f t="shared" si="10"/>
        <v>8.1434140790978162</v>
      </c>
      <c r="T40" s="40">
        <f t="shared" si="10"/>
        <v>8.1484471112749954</v>
      </c>
      <c r="U40" s="40">
        <f t="shared" si="11"/>
        <v>5.6351535277798082</v>
      </c>
      <c r="V40" s="40">
        <f t="shared" si="11"/>
        <v>10.22178313395764</v>
      </c>
      <c r="W40" s="40">
        <f t="shared" si="12"/>
        <v>7.3034770790634891</v>
      </c>
      <c r="X40" s="40">
        <f t="shared" si="12"/>
        <v>7.4006504867541683</v>
      </c>
      <c r="Y40" s="82">
        <f t="shared" ref="Y40:AB40" si="42">Y11/Y$19*100</f>
        <v>8.5384983295894354</v>
      </c>
      <c r="Z40" s="82">
        <f t="shared" si="42"/>
        <v>6.7930531643714893</v>
      </c>
      <c r="AA40" s="82">
        <f t="shared" si="42"/>
        <v>13.474837892787988</v>
      </c>
      <c r="AB40" s="82">
        <f t="shared" si="42"/>
        <v>17.310496153772004</v>
      </c>
      <c r="AC40" s="82">
        <f t="shared" ref="AC40" si="43">AC11/AC$19*100</f>
        <v>9.3214468627602702</v>
      </c>
      <c r="AD40" s="82">
        <f t="shared" ref="AD40" si="44">AD11/AD$19*100</f>
        <v>8.7367754229428183</v>
      </c>
      <c r="AE40" s="82">
        <f t="shared" ref="AE40:AF40" si="45">AE11/AE$19*100</f>
        <v>9.444009453379353</v>
      </c>
      <c r="AF40" s="82">
        <f t="shared" si="45"/>
        <v>10.727699089830885</v>
      </c>
    </row>
    <row r="41" spans="1:32" s="41" customFormat="1" ht="18" customHeight="1" x14ac:dyDescent="0.15">
      <c r="A41" s="24" t="s">
        <v>108</v>
      </c>
      <c r="B41" s="40">
        <f t="shared" si="17"/>
        <v>4.3953599442540892</v>
      </c>
      <c r="C41" s="40">
        <f t="shared" si="17"/>
        <v>3.8296709907999702</v>
      </c>
      <c r="D41" s="40">
        <f t="shared" si="17"/>
        <v>3.6635938112145281</v>
      </c>
      <c r="E41" s="40">
        <f t="shared" si="17"/>
        <v>4.1090094379675399</v>
      </c>
      <c r="F41" s="40">
        <f t="shared" si="17"/>
        <v>3.3080120324336346</v>
      </c>
      <c r="G41" s="40">
        <f t="shared" si="17"/>
        <v>4.2793010877830024</v>
      </c>
      <c r="H41" s="40">
        <f t="shared" si="17"/>
        <v>4.291763468321248</v>
      </c>
      <c r="I41" s="40">
        <f t="shared" si="17"/>
        <v>4.2121715037644574</v>
      </c>
      <c r="J41" s="40">
        <f t="shared" si="17"/>
        <v>4.6698106259203147</v>
      </c>
      <c r="K41" s="40">
        <f t="shared" si="17"/>
        <v>4.9656586356842851</v>
      </c>
      <c r="L41" s="40">
        <f t="shared" si="17"/>
        <v>4.8210275486713927</v>
      </c>
      <c r="M41" s="40">
        <f t="shared" si="7"/>
        <v>5.0201856506117384</v>
      </c>
      <c r="N41" s="40">
        <f t="shared" si="7"/>
        <v>5.289895006917491</v>
      </c>
      <c r="O41" s="40">
        <f t="shared" si="8"/>
        <v>4.7297082743007417</v>
      </c>
      <c r="P41" s="40">
        <f t="shared" si="8"/>
        <v>4.424763657479037</v>
      </c>
      <c r="Q41" s="40">
        <f t="shared" si="9"/>
        <v>5.0489451243936632</v>
      </c>
      <c r="R41" s="40">
        <f t="shared" si="9"/>
        <v>4.5521060286339097</v>
      </c>
      <c r="S41" s="40">
        <f t="shared" si="10"/>
        <v>5.1059915426437472</v>
      </c>
      <c r="T41" s="40">
        <f t="shared" si="10"/>
        <v>4.697611585069474</v>
      </c>
      <c r="U41" s="40">
        <f t="shared" si="11"/>
        <v>3.8365812037216291</v>
      </c>
      <c r="V41" s="40">
        <f t="shared" si="11"/>
        <v>3.869900935066338</v>
      </c>
      <c r="W41" s="40">
        <f t="shared" si="12"/>
        <v>4.0323518308682935</v>
      </c>
      <c r="X41" s="40">
        <f t="shared" si="12"/>
        <v>3.3001399606242945</v>
      </c>
      <c r="Y41" s="82">
        <f t="shared" ref="Y41:AB41" si="46">Y12/Y$19*100</f>
        <v>3.7978532907308766</v>
      </c>
      <c r="Z41" s="82">
        <f t="shared" si="46"/>
        <v>3.8822429533990248</v>
      </c>
      <c r="AA41" s="82">
        <f t="shared" si="46"/>
        <v>3.6263905755442831</v>
      </c>
      <c r="AB41" s="82">
        <f t="shared" si="46"/>
        <v>5.3429312306001657</v>
      </c>
      <c r="AC41" s="82">
        <f t="shared" ref="AC41" si="47">AC12/AC$19*100</f>
        <v>3.8811290588181606</v>
      </c>
      <c r="AD41" s="82">
        <f t="shared" ref="AD41" si="48">AD12/AD$19*100</f>
        <v>3.4793994493309937</v>
      </c>
      <c r="AE41" s="82">
        <f t="shared" ref="AE41:AF41" si="49">AE12/AE$19*100</f>
        <v>4.1624374980209504</v>
      </c>
      <c r="AF41" s="82">
        <f t="shared" si="49"/>
        <v>4.0265900351831929</v>
      </c>
    </row>
    <row r="42" spans="1:32" s="41" customFormat="1" ht="18" customHeight="1" x14ac:dyDescent="0.15">
      <c r="A42" s="24" t="s">
        <v>109</v>
      </c>
      <c r="B42" s="40">
        <f t="shared" si="17"/>
        <v>13.900970264675996</v>
      </c>
      <c r="C42" s="40">
        <f t="shared" si="17"/>
        <v>10.113219880389854</v>
      </c>
      <c r="D42" s="40">
        <f t="shared" si="17"/>
        <v>15.774139360698957</v>
      </c>
      <c r="E42" s="40">
        <f t="shared" si="17"/>
        <v>22.320081770409349</v>
      </c>
      <c r="F42" s="40">
        <f t="shared" si="17"/>
        <v>10.411708818088668</v>
      </c>
      <c r="G42" s="40">
        <f t="shared" si="17"/>
        <v>14.295020405629783</v>
      </c>
      <c r="H42" s="40">
        <f t="shared" si="17"/>
        <v>11.236225101114368</v>
      </c>
      <c r="I42" s="40">
        <f t="shared" si="17"/>
        <v>14.860677910055612</v>
      </c>
      <c r="J42" s="40">
        <f t="shared" si="17"/>
        <v>17.707575781547934</v>
      </c>
      <c r="K42" s="40">
        <f t="shared" si="17"/>
        <v>11.407883206135404</v>
      </c>
      <c r="L42" s="40">
        <f t="shared" si="17"/>
        <v>13.528312508303669</v>
      </c>
      <c r="M42" s="40">
        <f t="shared" si="7"/>
        <v>12.896357337667192</v>
      </c>
      <c r="N42" s="40">
        <f t="shared" si="7"/>
        <v>14.25660920480987</v>
      </c>
      <c r="O42" s="40">
        <f t="shared" si="8"/>
        <v>10.555952404291267</v>
      </c>
      <c r="P42" s="40">
        <f t="shared" si="8"/>
        <v>9.6296095965126511</v>
      </c>
      <c r="Q42" s="40">
        <f t="shared" si="9"/>
        <v>10.628731756824163</v>
      </c>
      <c r="R42" s="40">
        <f t="shared" si="9"/>
        <v>9.0145890718507573</v>
      </c>
      <c r="S42" s="40">
        <f t="shared" si="10"/>
        <v>10.625857320833445</v>
      </c>
      <c r="T42" s="40">
        <f t="shared" si="10"/>
        <v>17.632274609054189</v>
      </c>
      <c r="U42" s="40">
        <f t="shared" si="11"/>
        <v>24.499725673505683</v>
      </c>
      <c r="V42" s="40">
        <f t="shared" si="11"/>
        <v>9.6003512706116645</v>
      </c>
      <c r="W42" s="40">
        <f t="shared" si="12"/>
        <v>10.162156685107512</v>
      </c>
      <c r="X42" s="40">
        <f t="shared" si="12"/>
        <v>17.129243207828111</v>
      </c>
      <c r="Y42" s="82">
        <f t="shared" ref="Y42:AB42" si="50">Y13/Y$19*100</f>
        <v>13.399969548658156</v>
      </c>
      <c r="Z42" s="82">
        <f t="shared" si="50"/>
        <v>9.4919966859804905</v>
      </c>
      <c r="AA42" s="82">
        <f t="shared" si="50"/>
        <v>10.33656184086821</v>
      </c>
      <c r="AB42" s="82">
        <f t="shared" si="50"/>
        <v>8.1038047774200379</v>
      </c>
      <c r="AC42" s="82">
        <f t="shared" ref="AC42" si="51">AC13/AC$19*100</f>
        <v>11.235333581050803</v>
      </c>
      <c r="AD42" s="82">
        <f t="shared" ref="AD42" si="52">AD13/AD$19*100</f>
        <v>12.397671650615134</v>
      </c>
      <c r="AE42" s="82">
        <f t="shared" ref="AE42:AF42" si="53">AE13/AE$19*100</f>
        <v>10.702843210349206</v>
      </c>
      <c r="AF42" s="82">
        <f t="shared" si="53"/>
        <v>10.686632705572109</v>
      </c>
    </row>
    <row r="43" spans="1:32" s="41" customFormat="1" ht="18" customHeight="1" x14ac:dyDescent="0.15">
      <c r="A43" s="24" t="s">
        <v>110</v>
      </c>
      <c r="B43" s="40">
        <f t="shared" si="17"/>
        <v>1.8828173162752786</v>
      </c>
      <c r="C43" s="40">
        <f t="shared" si="17"/>
        <v>0.73808370108520682</v>
      </c>
      <c r="D43" s="40">
        <f t="shared" si="17"/>
        <v>2.2397827269285466</v>
      </c>
      <c r="E43" s="40">
        <f t="shared" si="17"/>
        <v>0.1281792318345859</v>
      </c>
      <c r="F43" s="40">
        <f t="shared" si="17"/>
        <v>0.63726413130539228</v>
      </c>
      <c r="G43" s="40">
        <f t="shared" si="17"/>
        <v>0.12820632186583492</v>
      </c>
      <c r="H43" s="40">
        <f t="shared" si="17"/>
        <v>0.27728400339766779</v>
      </c>
      <c r="I43" s="40">
        <f t="shared" si="17"/>
        <v>0.26305302762254262</v>
      </c>
      <c r="J43" s="40">
        <f t="shared" si="17"/>
        <v>0.25202776097107749</v>
      </c>
      <c r="K43" s="40">
        <f t="shared" si="17"/>
        <v>1.5421426329526393</v>
      </c>
      <c r="L43" s="40">
        <f t="shared" si="17"/>
        <v>3.0820802587138072</v>
      </c>
      <c r="M43" s="40">
        <f t="shared" si="7"/>
        <v>2.1935851531830841</v>
      </c>
      <c r="N43" s="40">
        <f t="shared" si="7"/>
        <v>1.1094661103573208E-2</v>
      </c>
      <c r="O43" s="40">
        <f t="shared" si="8"/>
        <v>0.2585054563096234</v>
      </c>
      <c r="P43" s="40">
        <f t="shared" si="8"/>
        <v>1.4612019377139369E-2</v>
      </c>
      <c r="Q43" s="40">
        <f t="shared" si="9"/>
        <v>0.69620546794195182</v>
      </c>
      <c r="R43" s="40">
        <f t="shared" si="9"/>
        <v>0.2033210829534684</v>
      </c>
      <c r="S43" s="40">
        <f t="shared" si="10"/>
        <v>1.1198777490572942</v>
      </c>
      <c r="T43" s="40">
        <f t="shared" si="10"/>
        <v>0.28473258133181367</v>
      </c>
      <c r="U43" s="40">
        <f t="shared" si="11"/>
        <v>0.24297106973408941</v>
      </c>
      <c r="V43" s="40">
        <f t="shared" si="11"/>
        <v>1.1282129020510822E-2</v>
      </c>
      <c r="W43" s="40">
        <f t="shared" si="12"/>
        <v>3.7765422773969687E-2</v>
      </c>
      <c r="X43" s="40">
        <f t="shared" si="12"/>
        <v>3.5004135909467582</v>
      </c>
      <c r="Y43" s="82">
        <f t="shared" ref="Y43:AB43" si="54">Y14/Y$19*100</f>
        <v>0.10271811325251225</v>
      </c>
      <c r="Z43" s="82">
        <f t="shared" si="54"/>
        <v>0.87127684560504548</v>
      </c>
      <c r="AA43" s="82">
        <f t="shared" si="54"/>
        <v>0.40020338572962527</v>
      </c>
      <c r="AB43" s="82">
        <f t="shared" si="54"/>
        <v>0.54829233260714494</v>
      </c>
      <c r="AC43" s="82">
        <f t="shared" ref="AC43" si="55">AC14/AC$19*100</f>
        <v>0.3570079244081919</v>
      </c>
      <c r="AD43" s="82">
        <f t="shared" ref="AD43" si="56">AD14/AD$19*100</f>
        <v>4.4812191285193183E-2</v>
      </c>
      <c r="AE43" s="82">
        <f t="shared" ref="AE43:AF43" si="57">AE14/AE$19*100</f>
        <v>6.8755775226043425E-2</v>
      </c>
      <c r="AF43" s="82">
        <f t="shared" si="57"/>
        <v>1.8370270532916053</v>
      </c>
    </row>
    <row r="44" spans="1:32" s="41" customFormat="1" ht="18" customHeight="1" x14ac:dyDescent="0.15">
      <c r="A44" s="24" t="s">
        <v>111</v>
      </c>
      <c r="B44" s="40">
        <f t="shared" si="17"/>
        <v>9.9531561559706621</v>
      </c>
      <c r="C44" s="40">
        <f t="shared" si="17"/>
        <v>9.0749563413214354</v>
      </c>
      <c r="D44" s="40">
        <f t="shared" si="17"/>
        <v>8.9542805277153548</v>
      </c>
      <c r="E44" s="40">
        <f t="shared" si="17"/>
        <v>8.7242152680794884</v>
      </c>
      <c r="F44" s="40">
        <f t="shared" si="17"/>
        <v>7.8463596668648865</v>
      </c>
      <c r="G44" s="40">
        <f t="shared" si="17"/>
        <v>10.316543301832628</v>
      </c>
      <c r="H44" s="40">
        <f t="shared" si="17"/>
        <v>10.098681434895848</v>
      </c>
      <c r="I44" s="40">
        <f t="shared" si="17"/>
        <v>10.613668733774539</v>
      </c>
      <c r="J44" s="40">
        <f t="shared" si="17"/>
        <v>10.691702860933814</v>
      </c>
      <c r="K44" s="40">
        <f t="shared" si="17"/>
        <v>11.774228669106003</v>
      </c>
      <c r="L44" s="40">
        <f t="shared" si="17"/>
        <v>10.889385019787365</v>
      </c>
      <c r="M44" s="40">
        <f t="shared" si="7"/>
        <v>11.664423981750941</v>
      </c>
      <c r="N44" s="40">
        <f t="shared" si="7"/>
        <v>12.438039652197531</v>
      </c>
      <c r="O44" s="40">
        <f t="shared" si="8"/>
        <v>10.614600726145747</v>
      </c>
      <c r="P44" s="40">
        <f t="shared" si="8"/>
        <v>10.140715190736742</v>
      </c>
      <c r="Q44" s="40">
        <f t="shared" si="9"/>
        <v>10.814533107208062</v>
      </c>
      <c r="R44" s="40">
        <f t="shared" si="9"/>
        <v>9.8679242416026014</v>
      </c>
      <c r="S44" s="40">
        <f t="shared" si="10"/>
        <v>11.587753555625351</v>
      </c>
      <c r="T44" s="40">
        <f t="shared" si="10"/>
        <v>10.430477850594171</v>
      </c>
      <c r="U44" s="40">
        <f t="shared" si="11"/>
        <v>10.176709640467617</v>
      </c>
      <c r="V44" s="40">
        <f t="shared" si="11"/>
        <v>12.94402873356432</v>
      </c>
      <c r="W44" s="40">
        <f t="shared" si="12"/>
        <v>12.584284742021962</v>
      </c>
      <c r="X44" s="40">
        <f t="shared" si="12"/>
        <v>11.255802411995997</v>
      </c>
      <c r="Y44" s="82">
        <f t="shared" ref="Y44:AB44" si="58">Y15/Y$19*100</f>
        <v>14.718548508104911</v>
      </c>
      <c r="Z44" s="82">
        <f t="shared" si="58"/>
        <v>12.115604442251378</v>
      </c>
      <c r="AA44" s="82">
        <f t="shared" si="58"/>
        <v>11.544736510082203</v>
      </c>
      <c r="AB44" s="82">
        <f t="shared" si="58"/>
        <v>10.021424164722667</v>
      </c>
      <c r="AC44" s="82">
        <f t="shared" ref="AC44" si="59">AC15/AC$19*100</f>
        <v>11.877216596617041</v>
      </c>
      <c r="AD44" s="82">
        <f t="shared" ref="AD44" si="60">AD15/AD$19*100</f>
        <v>11.530975064283755</v>
      </c>
      <c r="AE44" s="82">
        <f t="shared" ref="AE44:AF44" si="61">AE15/AE$19*100</f>
        <v>11.103431599734016</v>
      </c>
      <c r="AF44" s="82">
        <f t="shared" si="61"/>
        <v>11.050211695485377</v>
      </c>
    </row>
    <row r="45" spans="1:32" s="41" customFormat="1" ht="18" customHeight="1" x14ac:dyDescent="0.15">
      <c r="A45" s="24" t="s">
        <v>81</v>
      </c>
      <c r="B45" s="40">
        <f t="shared" si="17"/>
        <v>0</v>
      </c>
      <c r="C45" s="40">
        <f t="shared" si="17"/>
        <v>0</v>
      </c>
      <c r="D45" s="40">
        <f t="shared" si="17"/>
        <v>0</v>
      </c>
      <c r="E45" s="40">
        <f t="shared" si="17"/>
        <v>0</v>
      </c>
      <c r="F45" s="40">
        <f t="shared" si="17"/>
        <v>0</v>
      </c>
      <c r="G45" s="40">
        <f t="shared" si="17"/>
        <v>0</v>
      </c>
      <c r="H45" s="40">
        <f t="shared" si="17"/>
        <v>0</v>
      </c>
      <c r="I45" s="40">
        <f t="shared" si="17"/>
        <v>0</v>
      </c>
      <c r="J45" s="40">
        <f t="shared" si="17"/>
        <v>0</v>
      </c>
      <c r="K45" s="40">
        <f t="shared" si="17"/>
        <v>0</v>
      </c>
      <c r="L45" s="40">
        <f t="shared" si="17"/>
        <v>0</v>
      </c>
      <c r="M45" s="40">
        <f t="shared" si="7"/>
        <v>0</v>
      </c>
      <c r="N45" s="40">
        <f t="shared" si="7"/>
        <v>0</v>
      </c>
      <c r="O45" s="40">
        <f t="shared" si="8"/>
        <v>0</v>
      </c>
      <c r="P45" s="40">
        <f t="shared" si="8"/>
        <v>0</v>
      </c>
      <c r="Q45" s="40">
        <f t="shared" si="9"/>
        <v>0</v>
      </c>
      <c r="R45" s="40">
        <f t="shared" si="9"/>
        <v>0</v>
      </c>
      <c r="S45" s="40">
        <f t="shared" si="10"/>
        <v>0</v>
      </c>
      <c r="T45" s="40">
        <f t="shared" si="10"/>
        <v>0</v>
      </c>
      <c r="U45" s="40">
        <f t="shared" si="11"/>
        <v>0</v>
      </c>
      <c r="V45" s="40">
        <f t="shared" si="11"/>
        <v>0</v>
      </c>
      <c r="W45" s="40">
        <f t="shared" si="12"/>
        <v>0</v>
      </c>
      <c r="X45" s="40">
        <f t="shared" si="12"/>
        <v>0</v>
      </c>
      <c r="Y45" s="82">
        <f t="shared" ref="Y45:AB45" si="62">Y16/Y$19*100</f>
        <v>0</v>
      </c>
      <c r="Z45" s="82">
        <f t="shared" si="62"/>
        <v>0</v>
      </c>
      <c r="AA45" s="82">
        <f t="shared" si="62"/>
        <v>0</v>
      </c>
      <c r="AB45" s="82">
        <f t="shared" si="62"/>
        <v>0</v>
      </c>
      <c r="AC45" s="82">
        <f t="shared" ref="AC45" si="63">AC16/AC$19*100</f>
        <v>0</v>
      </c>
      <c r="AD45" s="82">
        <f t="shared" ref="AD45" si="64">AD16/AD$19*100</f>
        <v>0</v>
      </c>
      <c r="AE45" s="82">
        <f t="shared" ref="AE45:AF45" si="65">AE16/AE$19*100</f>
        <v>0</v>
      </c>
      <c r="AF45" s="82">
        <f t="shared" si="65"/>
        <v>0</v>
      </c>
    </row>
    <row r="46" spans="1:32" s="41" customFormat="1" ht="18" customHeight="1" x14ac:dyDescent="0.15">
      <c r="A46" s="24" t="s">
        <v>113</v>
      </c>
      <c r="B46" s="40">
        <f t="shared" si="17"/>
        <v>0</v>
      </c>
      <c r="C46" s="40">
        <f t="shared" si="17"/>
        <v>0</v>
      </c>
      <c r="D46" s="40">
        <f t="shared" si="17"/>
        <v>0</v>
      </c>
      <c r="E46" s="40">
        <f t="shared" si="17"/>
        <v>0</v>
      </c>
      <c r="F46" s="40">
        <f t="shared" si="17"/>
        <v>0</v>
      </c>
      <c r="G46" s="40">
        <f t="shared" si="17"/>
        <v>0</v>
      </c>
      <c r="H46" s="40">
        <f t="shared" si="17"/>
        <v>0</v>
      </c>
      <c r="I46" s="40">
        <f t="shared" si="17"/>
        <v>0</v>
      </c>
      <c r="J46" s="40">
        <f t="shared" si="17"/>
        <v>0</v>
      </c>
      <c r="K46" s="40">
        <f t="shared" si="17"/>
        <v>0</v>
      </c>
      <c r="L46" s="40">
        <f t="shared" si="17"/>
        <v>0</v>
      </c>
      <c r="M46" s="40">
        <f t="shared" si="7"/>
        <v>0</v>
      </c>
      <c r="N46" s="40">
        <f t="shared" si="7"/>
        <v>0</v>
      </c>
      <c r="O46" s="40">
        <f t="shared" si="8"/>
        <v>0</v>
      </c>
      <c r="P46" s="40">
        <f t="shared" si="8"/>
        <v>0</v>
      </c>
      <c r="Q46" s="40">
        <f t="shared" si="9"/>
        <v>0</v>
      </c>
      <c r="R46" s="40">
        <f t="shared" si="9"/>
        <v>0</v>
      </c>
      <c r="S46" s="40">
        <f t="shared" si="10"/>
        <v>0</v>
      </c>
      <c r="T46" s="40">
        <f t="shared" si="10"/>
        <v>0</v>
      </c>
      <c r="U46" s="40">
        <f t="shared" si="11"/>
        <v>0</v>
      </c>
      <c r="V46" s="40">
        <f t="shared" si="11"/>
        <v>0</v>
      </c>
      <c r="W46" s="40">
        <f t="shared" si="12"/>
        <v>0</v>
      </c>
      <c r="X46" s="40">
        <f t="shared" si="12"/>
        <v>0</v>
      </c>
      <c r="Y46" s="82">
        <f t="shared" ref="Y46:AB46" si="66">Y17/Y$19*100</f>
        <v>0</v>
      </c>
      <c r="Z46" s="82">
        <f t="shared" si="66"/>
        <v>0</v>
      </c>
      <c r="AA46" s="82">
        <f t="shared" si="66"/>
        <v>0</v>
      </c>
      <c r="AB46" s="82">
        <f t="shared" si="66"/>
        <v>0</v>
      </c>
      <c r="AC46" s="82">
        <f t="shared" ref="AC46" si="67">AC17/AC$19*100</f>
        <v>0</v>
      </c>
      <c r="AD46" s="82">
        <f t="shared" ref="AD46" si="68">AD17/AD$19*100</f>
        <v>0</v>
      </c>
      <c r="AE46" s="82">
        <f t="shared" ref="AE46:AF46" si="69">AE17/AE$19*100</f>
        <v>0</v>
      </c>
      <c r="AF46" s="82">
        <f t="shared" si="69"/>
        <v>0</v>
      </c>
    </row>
    <row r="47" spans="1:32" s="41" customFormat="1" ht="18" customHeight="1" x14ac:dyDescent="0.15">
      <c r="A47" s="24" t="s">
        <v>112</v>
      </c>
      <c r="B47" s="40">
        <f t="shared" si="17"/>
        <v>0</v>
      </c>
      <c r="C47" s="40">
        <f t="shared" si="17"/>
        <v>0</v>
      </c>
      <c r="D47" s="40">
        <f t="shared" si="17"/>
        <v>0</v>
      </c>
      <c r="E47" s="40">
        <f t="shared" si="17"/>
        <v>0</v>
      </c>
      <c r="F47" s="40">
        <f t="shared" si="17"/>
        <v>0</v>
      </c>
      <c r="G47" s="40">
        <f t="shared" si="17"/>
        <v>0</v>
      </c>
      <c r="H47" s="40">
        <f t="shared" si="17"/>
        <v>0</v>
      </c>
      <c r="I47" s="40">
        <f t="shared" si="17"/>
        <v>0</v>
      </c>
      <c r="J47" s="40">
        <f t="shared" si="17"/>
        <v>0</v>
      </c>
      <c r="K47" s="40">
        <f t="shared" si="17"/>
        <v>0</v>
      </c>
      <c r="L47" s="40">
        <f t="shared" si="17"/>
        <v>0</v>
      </c>
      <c r="M47" s="40">
        <f t="shared" si="7"/>
        <v>0</v>
      </c>
      <c r="N47" s="40">
        <f t="shared" si="7"/>
        <v>0</v>
      </c>
      <c r="O47" s="40">
        <f t="shared" si="8"/>
        <v>0</v>
      </c>
      <c r="P47" s="40">
        <f t="shared" si="8"/>
        <v>0</v>
      </c>
      <c r="Q47" s="40">
        <f t="shared" si="9"/>
        <v>0</v>
      </c>
      <c r="R47" s="40">
        <f t="shared" si="9"/>
        <v>0</v>
      </c>
      <c r="S47" s="40">
        <f t="shared" si="10"/>
        <v>0</v>
      </c>
      <c r="T47" s="40">
        <f t="shared" si="10"/>
        <v>0</v>
      </c>
      <c r="U47" s="40">
        <f t="shared" si="11"/>
        <v>0</v>
      </c>
      <c r="V47" s="40">
        <f t="shared" si="11"/>
        <v>0</v>
      </c>
      <c r="W47" s="40">
        <f t="shared" si="12"/>
        <v>0</v>
      </c>
      <c r="X47" s="40">
        <f t="shared" si="12"/>
        <v>0</v>
      </c>
      <c r="Y47" s="82">
        <f t="shared" ref="Y47:AB47" si="70">Y18/Y$19*100</f>
        <v>0</v>
      </c>
      <c r="Z47" s="82">
        <f t="shared" si="70"/>
        <v>0</v>
      </c>
      <c r="AA47" s="82">
        <f t="shared" si="70"/>
        <v>0</v>
      </c>
      <c r="AB47" s="82">
        <f t="shared" si="70"/>
        <v>0</v>
      </c>
      <c r="AC47" s="82">
        <f t="shared" ref="AC47" si="71">AC18/AC$19*100</f>
        <v>0</v>
      </c>
      <c r="AD47" s="82">
        <f t="shared" ref="AD47" si="72">AD18/AD$19*100</f>
        <v>0</v>
      </c>
      <c r="AE47" s="82">
        <f t="shared" ref="AE47:AF47" si="73">AE18/AE$19*100</f>
        <v>0</v>
      </c>
      <c r="AF47" s="82">
        <f t="shared" si="73"/>
        <v>0</v>
      </c>
    </row>
    <row r="48" spans="1:32" s="41" customFormat="1" ht="18" customHeight="1" x14ac:dyDescent="0.15">
      <c r="A48" s="24" t="s">
        <v>114</v>
      </c>
      <c r="B48" s="40">
        <f t="shared" ref="B48:L48" si="74">SUM(B33:B47)</f>
        <v>99.999999999999986</v>
      </c>
      <c r="C48" s="37">
        <f t="shared" si="74"/>
        <v>99.999999999999986</v>
      </c>
      <c r="D48" s="37">
        <f t="shared" si="74"/>
        <v>100</v>
      </c>
      <c r="E48" s="37">
        <f t="shared" si="74"/>
        <v>100</v>
      </c>
      <c r="F48" s="37">
        <f t="shared" si="74"/>
        <v>99.999999999999986</v>
      </c>
      <c r="G48" s="37">
        <f t="shared" si="74"/>
        <v>99.999999999999986</v>
      </c>
      <c r="H48" s="37">
        <f t="shared" si="74"/>
        <v>100.00000000000001</v>
      </c>
      <c r="I48" s="37">
        <f t="shared" si="74"/>
        <v>100</v>
      </c>
      <c r="J48" s="37">
        <f t="shared" si="74"/>
        <v>100</v>
      </c>
      <c r="K48" s="37">
        <f t="shared" si="74"/>
        <v>100.00000000000001</v>
      </c>
      <c r="L48" s="37">
        <f t="shared" si="74"/>
        <v>100.00000000000001</v>
      </c>
      <c r="M48" s="37">
        <f t="shared" ref="M48:U48" si="75">SUM(M33:M47)</f>
        <v>100</v>
      </c>
      <c r="N48" s="37">
        <f t="shared" si="75"/>
        <v>100</v>
      </c>
      <c r="O48" s="37">
        <f t="shared" si="75"/>
        <v>100</v>
      </c>
      <c r="P48" s="37">
        <f t="shared" si="75"/>
        <v>100</v>
      </c>
      <c r="Q48" s="37">
        <f t="shared" si="75"/>
        <v>100.00000000000001</v>
      </c>
      <c r="R48" s="37">
        <f t="shared" si="75"/>
        <v>100</v>
      </c>
      <c r="S48" s="37">
        <f t="shared" si="75"/>
        <v>100.00000000000001</v>
      </c>
      <c r="T48" s="37">
        <f t="shared" si="75"/>
        <v>99.999999999999986</v>
      </c>
      <c r="U48" s="37">
        <f t="shared" si="75"/>
        <v>100</v>
      </c>
      <c r="V48" s="37">
        <f>SUM(V33:V47)</f>
        <v>100.00000000000001</v>
      </c>
      <c r="W48" s="37">
        <f>SUM(W33:W47)</f>
        <v>99.999999999999986</v>
      </c>
      <c r="X48" s="37">
        <f>SUM(X33:X47)</f>
        <v>100</v>
      </c>
      <c r="Y48" s="26">
        <f t="shared" ref="Y48:AB48" si="76">SUM(Y33:Y47)</f>
        <v>99.999999999999986</v>
      </c>
      <c r="Z48" s="26">
        <f t="shared" si="76"/>
        <v>100.00000000000001</v>
      </c>
      <c r="AA48" s="26">
        <f t="shared" si="76"/>
        <v>100</v>
      </c>
      <c r="AB48" s="26">
        <f t="shared" si="76"/>
        <v>100</v>
      </c>
      <c r="AC48" s="26">
        <f t="shared" ref="AC48" si="77">SUM(AC33:AC47)</f>
        <v>100.00000000000001</v>
      </c>
      <c r="AD48" s="26">
        <f t="shared" ref="AD48" si="78">SUM(AD33:AD47)</f>
        <v>99.999999999999986</v>
      </c>
      <c r="AE48" s="26">
        <f t="shared" ref="AE48:AF48" si="79">SUM(AE33:AE47)</f>
        <v>100</v>
      </c>
      <c r="AF48" s="26">
        <f t="shared" si="79"/>
        <v>100</v>
      </c>
    </row>
    <row r="49" spans="10:32" s="41" customFormat="1" ht="18" customHeight="1" x14ac:dyDescent="0.15">
      <c r="J49" s="42"/>
      <c r="K49" s="42"/>
      <c r="Y49" s="83"/>
      <c r="Z49" s="83"/>
      <c r="AA49" s="83"/>
      <c r="AB49" s="83"/>
      <c r="AC49" s="83"/>
      <c r="AD49" s="83"/>
      <c r="AE49" s="83"/>
      <c r="AF49" s="83"/>
    </row>
    <row r="50" spans="10:32" s="41" customFormat="1" ht="18" customHeight="1" x14ac:dyDescent="0.15">
      <c r="J50" s="42"/>
      <c r="K50" s="42"/>
      <c r="Y50" s="83"/>
      <c r="Z50" s="83"/>
      <c r="AA50" s="83"/>
      <c r="AB50" s="83"/>
      <c r="AC50" s="83"/>
      <c r="AD50" s="83"/>
      <c r="AE50" s="83"/>
      <c r="AF50" s="83"/>
    </row>
    <row r="51" spans="10:32" s="41" customFormat="1" ht="18" customHeight="1" x14ac:dyDescent="0.15">
      <c r="J51" s="42"/>
      <c r="K51" s="42"/>
      <c r="Y51" s="83"/>
      <c r="Z51" s="83"/>
      <c r="AA51" s="83"/>
      <c r="AB51" s="83"/>
      <c r="AC51" s="83"/>
      <c r="AD51" s="83"/>
      <c r="AE51" s="83"/>
      <c r="AF51" s="83"/>
    </row>
    <row r="52" spans="10:32" s="41" customFormat="1" ht="18" customHeight="1" x14ac:dyDescent="0.15">
      <c r="J52" s="42"/>
      <c r="K52" s="42"/>
      <c r="Y52" s="83"/>
      <c r="Z52" s="83"/>
      <c r="AA52" s="83"/>
      <c r="AB52" s="83"/>
      <c r="AC52" s="83"/>
      <c r="AD52" s="83"/>
      <c r="AE52" s="83"/>
      <c r="AF52" s="83"/>
    </row>
    <row r="53" spans="10:32" s="41" customFormat="1" ht="18" customHeight="1" x14ac:dyDescent="0.15">
      <c r="J53" s="42"/>
      <c r="K53" s="42"/>
      <c r="Y53" s="83"/>
      <c r="Z53" s="83"/>
      <c r="AA53" s="83"/>
      <c r="AB53" s="83"/>
      <c r="AC53" s="83"/>
      <c r="AD53" s="83"/>
      <c r="AE53" s="83"/>
      <c r="AF53" s="83"/>
    </row>
    <row r="54" spans="10:32" s="41" customFormat="1" ht="18" customHeight="1" x14ac:dyDescent="0.15">
      <c r="J54" s="42"/>
      <c r="K54" s="42"/>
      <c r="Y54" s="83"/>
      <c r="Z54" s="83"/>
      <c r="AA54" s="83"/>
      <c r="AB54" s="83"/>
      <c r="AC54" s="83"/>
      <c r="AD54" s="83"/>
      <c r="AE54" s="83"/>
      <c r="AF54" s="83"/>
    </row>
    <row r="55" spans="10:32" s="41" customFormat="1" ht="18" customHeight="1" x14ac:dyDescent="0.15">
      <c r="J55" s="42"/>
      <c r="K55" s="42"/>
      <c r="Y55" s="83"/>
      <c r="Z55" s="83"/>
      <c r="AA55" s="83"/>
      <c r="AB55" s="83"/>
      <c r="AC55" s="83"/>
      <c r="AD55" s="83"/>
      <c r="AE55" s="83"/>
      <c r="AF55" s="83"/>
    </row>
    <row r="56" spans="10:32" s="41" customFormat="1" ht="18" customHeight="1" x14ac:dyDescent="0.15">
      <c r="J56" s="42"/>
      <c r="K56" s="42"/>
      <c r="Y56" s="83"/>
      <c r="Z56" s="83"/>
      <c r="AA56" s="83"/>
      <c r="AB56" s="83"/>
      <c r="AC56" s="83"/>
      <c r="AD56" s="83"/>
      <c r="AE56" s="83"/>
      <c r="AF56" s="83"/>
    </row>
    <row r="57" spans="10:32" s="41" customFormat="1" ht="18" customHeight="1" x14ac:dyDescent="0.15">
      <c r="J57" s="42"/>
      <c r="K57" s="42"/>
      <c r="Y57" s="83"/>
      <c r="Z57" s="83"/>
      <c r="AA57" s="83"/>
      <c r="AB57" s="83"/>
      <c r="AC57" s="83"/>
      <c r="AD57" s="83"/>
      <c r="AE57" s="83"/>
      <c r="AF57" s="83"/>
    </row>
    <row r="58" spans="10:32" s="41" customFormat="1" ht="18" customHeight="1" x14ac:dyDescent="0.15">
      <c r="J58" s="42"/>
      <c r="K58" s="42"/>
      <c r="Y58" s="83"/>
      <c r="Z58" s="83"/>
      <c r="AA58" s="83"/>
      <c r="AB58" s="83"/>
      <c r="AC58" s="83"/>
      <c r="AD58" s="83"/>
      <c r="AE58" s="83"/>
      <c r="AF58" s="83"/>
    </row>
    <row r="59" spans="10:32" s="41" customFormat="1" ht="18" customHeight="1" x14ac:dyDescent="0.15">
      <c r="J59" s="42"/>
      <c r="K59" s="42"/>
      <c r="Y59" s="83"/>
      <c r="Z59" s="83"/>
      <c r="AA59" s="83"/>
      <c r="AB59" s="83"/>
      <c r="AC59" s="83"/>
      <c r="AD59" s="83"/>
      <c r="AE59" s="83"/>
      <c r="AF59" s="83"/>
    </row>
    <row r="60" spans="10:32" s="41" customFormat="1" ht="18" customHeight="1" x14ac:dyDescent="0.15">
      <c r="J60" s="42"/>
      <c r="K60" s="42"/>
      <c r="Y60" s="83"/>
      <c r="Z60" s="83"/>
      <c r="AA60" s="83"/>
      <c r="AB60" s="83"/>
      <c r="AC60" s="83"/>
      <c r="AD60" s="83"/>
      <c r="AE60" s="83"/>
      <c r="AF60" s="83"/>
    </row>
    <row r="61" spans="10:32" s="41" customFormat="1" ht="18" customHeight="1" x14ac:dyDescent="0.15">
      <c r="J61" s="42"/>
      <c r="K61" s="42"/>
      <c r="Y61" s="83"/>
      <c r="Z61" s="83"/>
      <c r="AA61" s="83"/>
      <c r="AB61" s="83"/>
      <c r="AC61" s="83"/>
      <c r="AD61" s="83"/>
      <c r="AE61" s="83"/>
      <c r="AF61" s="83"/>
    </row>
    <row r="62" spans="10:32" s="41" customFormat="1" ht="18" customHeight="1" x14ac:dyDescent="0.15">
      <c r="J62" s="42"/>
      <c r="K62" s="42"/>
      <c r="Y62" s="83"/>
      <c r="Z62" s="83"/>
      <c r="AA62" s="83"/>
      <c r="AB62" s="83"/>
      <c r="AC62" s="83"/>
      <c r="AD62" s="83"/>
      <c r="AE62" s="83"/>
      <c r="AF62" s="83"/>
    </row>
    <row r="63" spans="10:32" s="41" customFormat="1" ht="18" customHeight="1" x14ac:dyDescent="0.15">
      <c r="J63" s="42"/>
      <c r="K63" s="42"/>
      <c r="Y63" s="83"/>
      <c r="Z63" s="83"/>
      <c r="AA63" s="83"/>
      <c r="AB63" s="83"/>
      <c r="AC63" s="83"/>
      <c r="AD63" s="83"/>
      <c r="AE63" s="83"/>
      <c r="AF63" s="83"/>
    </row>
    <row r="64" spans="10:32" s="41" customFormat="1" ht="18" customHeight="1" x14ac:dyDescent="0.15">
      <c r="J64" s="42"/>
      <c r="K64" s="42"/>
      <c r="Y64" s="83"/>
      <c r="Z64" s="83"/>
      <c r="AA64" s="83"/>
      <c r="AB64" s="83"/>
      <c r="AC64" s="83"/>
      <c r="AD64" s="83"/>
      <c r="AE64" s="83"/>
      <c r="AF64" s="83"/>
    </row>
    <row r="65" spans="10:32" s="41" customFormat="1" ht="18" customHeight="1" x14ac:dyDescent="0.15">
      <c r="J65" s="42"/>
      <c r="K65" s="42"/>
      <c r="Y65" s="83"/>
      <c r="Z65" s="83"/>
      <c r="AA65" s="83"/>
      <c r="AB65" s="83"/>
      <c r="AC65" s="83"/>
      <c r="AD65" s="83"/>
      <c r="AE65" s="83"/>
      <c r="AF65" s="83"/>
    </row>
    <row r="66" spans="10:32" s="41" customFormat="1" ht="18" customHeight="1" x14ac:dyDescent="0.15">
      <c r="J66" s="42"/>
      <c r="K66" s="42"/>
      <c r="Y66" s="83"/>
      <c r="Z66" s="83"/>
      <c r="AA66" s="83"/>
      <c r="AB66" s="83"/>
      <c r="AC66" s="83"/>
      <c r="AD66" s="83"/>
      <c r="AE66" s="83"/>
      <c r="AF66" s="83"/>
    </row>
    <row r="67" spans="10:32" s="41" customFormat="1" ht="18" customHeight="1" x14ac:dyDescent="0.15">
      <c r="J67" s="42"/>
      <c r="K67" s="42"/>
      <c r="Y67" s="83"/>
      <c r="Z67" s="83"/>
      <c r="AA67" s="83"/>
      <c r="AB67" s="83"/>
      <c r="AC67" s="83"/>
      <c r="AD67" s="83"/>
      <c r="AE67" s="83"/>
      <c r="AF67" s="83"/>
    </row>
    <row r="68" spans="10:32" s="41" customFormat="1" ht="18" customHeight="1" x14ac:dyDescent="0.15">
      <c r="J68" s="42"/>
      <c r="K68" s="42"/>
      <c r="Y68" s="83"/>
      <c r="Z68" s="83"/>
      <c r="AA68" s="83"/>
      <c r="AB68" s="83"/>
      <c r="AC68" s="83"/>
      <c r="AD68" s="83"/>
      <c r="AE68" s="83"/>
      <c r="AF68" s="83"/>
    </row>
    <row r="69" spans="10:32" s="41" customFormat="1" ht="18" customHeight="1" x14ac:dyDescent="0.15">
      <c r="J69" s="42"/>
      <c r="K69" s="42"/>
      <c r="Y69" s="83"/>
      <c r="Z69" s="83"/>
      <c r="AA69" s="83"/>
      <c r="AB69" s="83"/>
      <c r="AC69" s="83"/>
      <c r="AD69" s="83"/>
      <c r="AE69" s="83"/>
      <c r="AF69" s="83"/>
    </row>
    <row r="70" spans="10:32" s="41" customFormat="1" ht="18" customHeight="1" x14ac:dyDescent="0.15">
      <c r="J70" s="42"/>
      <c r="K70" s="42"/>
      <c r="Y70" s="83"/>
      <c r="Z70" s="83"/>
      <c r="AA70" s="83"/>
      <c r="AB70" s="83"/>
      <c r="AC70" s="83"/>
      <c r="AD70" s="83"/>
      <c r="AE70" s="83"/>
      <c r="AF70" s="83"/>
    </row>
    <row r="71" spans="10:32" s="41" customFormat="1" ht="18" customHeight="1" x14ac:dyDescent="0.15">
      <c r="J71" s="42"/>
      <c r="K71" s="42"/>
      <c r="Y71" s="83"/>
      <c r="Z71" s="83"/>
      <c r="AA71" s="83"/>
      <c r="AB71" s="83"/>
      <c r="AC71" s="83"/>
      <c r="AD71" s="83"/>
      <c r="AE71" s="83"/>
      <c r="AF71" s="83"/>
    </row>
    <row r="72" spans="10:32" s="41" customFormat="1" ht="18" customHeight="1" x14ac:dyDescent="0.15">
      <c r="J72" s="42"/>
      <c r="K72" s="42"/>
      <c r="Y72" s="83"/>
      <c r="Z72" s="83"/>
      <c r="AA72" s="83"/>
      <c r="AB72" s="83"/>
      <c r="AC72" s="83"/>
      <c r="AD72" s="83"/>
      <c r="AE72" s="83"/>
      <c r="AF72" s="83"/>
    </row>
    <row r="73" spans="10:32" s="41" customFormat="1" ht="18" customHeight="1" x14ac:dyDescent="0.15">
      <c r="J73" s="42"/>
      <c r="K73" s="42"/>
      <c r="Y73" s="83"/>
      <c r="Z73" s="83"/>
      <c r="AA73" s="83"/>
      <c r="AB73" s="83"/>
      <c r="AC73" s="83"/>
      <c r="AD73" s="83"/>
      <c r="AE73" s="83"/>
      <c r="AF73" s="83"/>
    </row>
    <row r="74" spans="10:32" s="41" customFormat="1" ht="18" customHeight="1" x14ac:dyDescent="0.15">
      <c r="J74" s="42"/>
      <c r="K74" s="42"/>
      <c r="Y74" s="83"/>
      <c r="Z74" s="83"/>
      <c r="AA74" s="83"/>
      <c r="AB74" s="83"/>
      <c r="AC74" s="83"/>
      <c r="AD74" s="83"/>
      <c r="AE74" s="83"/>
      <c r="AF74" s="83"/>
    </row>
    <row r="75" spans="10:32" s="41" customFormat="1" ht="18" customHeight="1" x14ac:dyDescent="0.15">
      <c r="J75" s="42"/>
      <c r="K75" s="42"/>
      <c r="Y75" s="83"/>
      <c r="Z75" s="83"/>
      <c r="AA75" s="83"/>
      <c r="AB75" s="83"/>
      <c r="AC75" s="83"/>
      <c r="AD75" s="83"/>
      <c r="AE75" s="83"/>
      <c r="AF75" s="83"/>
    </row>
    <row r="76" spans="10:32" s="41" customFormat="1" ht="18" customHeight="1" x14ac:dyDescent="0.15">
      <c r="J76" s="42"/>
      <c r="K76" s="42"/>
      <c r="Y76" s="83"/>
      <c r="Z76" s="83"/>
      <c r="AA76" s="83"/>
      <c r="AB76" s="83"/>
      <c r="AC76" s="83"/>
      <c r="AD76" s="83"/>
      <c r="AE76" s="83"/>
      <c r="AF76" s="83"/>
    </row>
    <row r="77" spans="10:32" s="41" customFormat="1" ht="18" customHeight="1" x14ac:dyDescent="0.15">
      <c r="J77" s="42"/>
      <c r="K77" s="42"/>
      <c r="Y77" s="83"/>
      <c r="Z77" s="83"/>
      <c r="AA77" s="83"/>
      <c r="AB77" s="83"/>
      <c r="AC77" s="83"/>
      <c r="AD77" s="83"/>
      <c r="AE77" s="83"/>
      <c r="AF77" s="83"/>
    </row>
    <row r="78" spans="10:32" s="41" customFormat="1" ht="18" customHeight="1" x14ac:dyDescent="0.15">
      <c r="J78" s="42"/>
      <c r="K78" s="42"/>
      <c r="Y78" s="83"/>
      <c r="Z78" s="83"/>
      <c r="AA78" s="83"/>
      <c r="AB78" s="83"/>
      <c r="AC78" s="83"/>
      <c r="AD78" s="83"/>
      <c r="AE78" s="83"/>
      <c r="AF78" s="83"/>
    </row>
    <row r="79" spans="10:32" s="41" customFormat="1" ht="18" customHeight="1" x14ac:dyDescent="0.15">
      <c r="J79" s="42"/>
      <c r="K79" s="42"/>
      <c r="Y79" s="83"/>
      <c r="Z79" s="83"/>
      <c r="AA79" s="83"/>
      <c r="AB79" s="83"/>
      <c r="AC79" s="83"/>
      <c r="AD79" s="83"/>
      <c r="AE79" s="83"/>
      <c r="AF79" s="83"/>
    </row>
    <row r="80" spans="10:32" s="41" customFormat="1" ht="18" customHeight="1" x14ac:dyDescent="0.15">
      <c r="J80" s="42"/>
      <c r="K80" s="42"/>
      <c r="Y80" s="83"/>
      <c r="Z80" s="83"/>
      <c r="AA80" s="83"/>
      <c r="AB80" s="83"/>
      <c r="AC80" s="83"/>
      <c r="AD80" s="83"/>
      <c r="AE80" s="83"/>
      <c r="AF80" s="83"/>
    </row>
    <row r="81" spans="10:32" s="41" customFormat="1" ht="18" customHeight="1" x14ac:dyDescent="0.15">
      <c r="J81" s="42"/>
      <c r="K81" s="42"/>
      <c r="Y81" s="83"/>
      <c r="Z81" s="83"/>
      <c r="AA81" s="83"/>
      <c r="AB81" s="83"/>
      <c r="AC81" s="83"/>
      <c r="AD81" s="83"/>
      <c r="AE81" s="83"/>
      <c r="AF81" s="83"/>
    </row>
    <row r="82" spans="10:32" s="41" customFormat="1" ht="18" customHeight="1" x14ac:dyDescent="0.15">
      <c r="J82" s="42"/>
      <c r="K82" s="42"/>
      <c r="Y82" s="83"/>
      <c r="Z82" s="83"/>
      <c r="AA82" s="83"/>
      <c r="AB82" s="83"/>
      <c r="AC82" s="83"/>
      <c r="AD82" s="83"/>
      <c r="AE82" s="83"/>
      <c r="AF82" s="83"/>
    </row>
    <row r="83" spans="10:32" s="41" customFormat="1" ht="18" customHeight="1" x14ac:dyDescent="0.15">
      <c r="J83" s="42"/>
      <c r="K83" s="42"/>
      <c r="Y83" s="83"/>
      <c r="Z83" s="83"/>
      <c r="AA83" s="83"/>
      <c r="AB83" s="83"/>
      <c r="AC83" s="83"/>
      <c r="AD83" s="83"/>
      <c r="AE83" s="83"/>
      <c r="AF83" s="83"/>
    </row>
    <row r="84" spans="10:32" s="41" customFormat="1" ht="18" customHeight="1" x14ac:dyDescent="0.15">
      <c r="J84" s="42"/>
      <c r="K84" s="42"/>
      <c r="Y84" s="83"/>
      <c r="Z84" s="83"/>
      <c r="AA84" s="83"/>
      <c r="AB84" s="83"/>
      <c r="AC84" s="83"/>
      <c r="AD84" s="83"/>
      <c r="AE84" s="83"/>
      <c r="AF84" s="83"/>
    </row>
    <row r="85" spans="10:32" s="41" customFormat="1" ht="18" customHeight="1" x14ac:dyDescent="0.15">
      <c r="J85" s="42"/>
      <c r="K85" s="42"/>
      <c r="Y85" s="83"/>
      <c r="Z85" s="83"/>
      <c r="AA85" s="83"/>
      <c r="AB85" s="83"/>
      <c r="AC85" s="83"/>
      <c r="AD85" s="83"/>
      <c r="AE85" s="83"/>
      <c r="AF85" s="83"/>
    </row>
    <row r="86" spans="10:32" s="41" customFormat="1" ht="18" customHeight="1" x14ac:dyDescent="0.15">
      <c r="J86" s="42"/>
      <c r="K86" s="42"/>
      <c r="Y86" s="83"/>
      <c r="Z86" s="83"/>
      <c r="AA86" s="83"/>
      <c r="AB86" s="83"/>
      <c r="AC86" s="83"/>
      <c r="AD86" s="83"/>
      <c r="AE86" s="83"/>
      <c r="AF86" s="83"/>
    </row>
    <row r="87" spans="10:32" s="41" customFormat="1" ht="18" customHeight="1" x14ac:dyDescent="0.15">
      <c r="J87" s="42"/>
      <c r="K87" s="42"/>
      <c r="Y87" s="83"/>
      <c r="Z87" s="83"/>
      <c r="AA87" s="83"/>
      <c r="AB87" s="83"/>
      <c r="AC87" s="83"/>
      <c r="AD87" s="83"/>
      <c r="AE87" s="83"/>
      <c r="AF87" s="83"/>
    </row>
    <row r="88" spans="10:32" s="41" customFormat="1" ht="18" customHeight="1" x14ac:dyDescent="0.15">
      <c r="J88" s="42"/>
      <c r="K88" s="42"/>
      <c r="Y88" s="83"/>
      <c r="Z88" s="83"/>
      <c r="AA88" s="83"/>
      <c r="AB88" s="83"/>
      <c r="AC88" s="83"/>
      <c r="AD88" s="83"/>
      <c r="AE88" s="83"/>
      <c r="AF88" s="83"/>
    </row>
    <row r="89" spans="10:32" s="41" customFormat="1" ht="18" customHeight="1" x14ac:dyDescent="0.15">
      <c r="J89" s="42"/>
      <c r="K89" s="42"/>
      <c r="Y89" s="83"/>
      <c r="Z89" s="83"/>
      <c r="AA89" s="83"/>
      <c r="AB89" s="83"/>
      <c r="AC89" s="83"/>
      <c r="AD89" s="83"/>
      <c r="AE89" s="83"/>
      <c r="AF89" s="83"/>
    </row>
    <row r="90" spans="10:32" s="41" customFormat="1" ht="18" customHeight="1" x14ac:dyDescent="0.15">
      <c r="J90" s="42"/>
      <c r="K90" s="42"/>
      <c r="Y90" s="83"/>
      <c r="Z90" s="83"/>
      <c r="AA90" s="83"/>
      <c r="AB90" s="83"/>
      <c r="AC90" s="83"/>
      <c r="AD90" s="83"/>
      <c r="AE90" s="83"/>
      <c r="AF90" s="83"/>
    </row>
    <row r="91" spans="10:32" s="41" customFormat="1" ht="18" customHeight="1" x14ac:dyDescent="0.15">
      <c r="J91" s="42"/>
      <c r="K91" s="42"/>
      <c r="Y91" s="83"/>
      <c r="Z91" s="83"/>
      <c r="AA91" s="83"/>
      <c r="AB91" s="83"/>
      <c r="AC91" s="83"/>
      <c r="AD91" s="83"/>
      <c r="AE91" s="83"/>
      <c r="AF91" s="83"/>
    </row>
    <row r="92" spans="10:32" s="41" customFormat="1" ht="18" customHeight="1" x14ac:dyDescent="0.15">
      <c r="J92" s="42"/>
      <c r="K92" s="42"/>
      <c r="Y92" s="83"/>
      <c r="Z92" s="83"/>
      <c r="AA92" s="83"/>
      <c r="AB92" s="83"/>
      <c r="AC92" s="83"/>
      <c r="AD92" s="83"/>
      <c r="AE92" s="83"/>
      <c r="AF92" s="83"/>
    </row>
    <row r="93" spans="10:32" s="41" customFormat="1" ht="18" customHeight="1" x14ac:dyDescent="0.15">
      <c r="J93" s="42"/>
      <c r="K93" s="42"/>
      <c r="Y93" s="83"/>
      <c r="Z93" s="83"/>
      <c r="AA93" s="83"/>
      <c r="AB93" s="83"/>
      <c r="AC93" s="83"/>
      <c r="AD93" s="83"/>
      <c r="AE93" s="83"/>
      <c r="AF93" s="83"/>
    </row>
    <row r="94" spans="10:32" s="41" customFormat="1" ht="18" customHeight="1" x14ac:dyDescent="0.15">
      <c r="J94" s="42"/>
      <c r="K94" s="42"/>
      <c r="Y94" s="83"/>
      <c r="Z94" s="83"/>
      <c r="AA94" s="83"/>
      <c r="AB94" s="83"/>
      <c r="AC94" s="83"/>
      <c r="AD94" s="83"/>
      <c r="AE94" s="83"/>
      <c r="AF94" s="83"/>
    </row>
    <row r="95" spans="10:32" s="41" customFormat="1" ht="18" customHeight="1" x14ac:dyDescent="0.15">
      <c r="J95" s="42"/>
      <c r="K95" s="42"/>
      <c r="Y95" s="83"/>
      <c r="Z95" s="83"/>
      <c r="AA95" s="83"/>
      <c r="AB95" s="83"/>
      <c r="AC95" s="83"/>
      <c r="AD95" s="83"/>
      <c r="AE95" s="83"/>
      <c r="AF95" s="83"/>
    </row>
    <row r="96" spans="10:32" s="41" customFormat="1" ht="18" customHeight="1" x14ac:dyDescent="0.15">
      <c r="J96" s="42"/>
      <c r="K96" s="42"/>
      <c r="Y96" s="83"/>
      <c r="Z96" s="83"/>
      <c r="AA96" s="83"/>
      <c r="AB96" s="83"/>
      <c r="AC96" s="83"/>
      <c r="AD96" s="83"/>
      <c r="AE96" s="83"/>
      <c r="AF96" s="83"/>
    </row>
    <row r="97" spans="10:32" s="41" customFormat="1" ht="18" customHeight="1" x14ac:dyDescent="0.15">
      <c r="J97" s="42"/>
      <c r="K97" s="42"/>
      <c r="Y97" s="83"/>
      <c r="Z97" s="83"/>
      <c r="AA97" s="83"/>
      <c r="AB97" s="83"/>
      <c r="AC97" s="83"/>
      <c r="AD97" s="83"/>
      <c r="AE97" s="83"/>
      <c r="AF97" s="83"/>
    </row>
    <row r="98" spans="10:32" s="41" customFormat="1" ht="18" customHeight="1" x14ac:dyDescent="0.15">
      <c r="J98" s="42"/>
      <c r="K98" s="42"/>
      <c r="Y98" s="83"/>
      <c r="Z98" s="83"/>
      <c r="AA98" s="83"/>
      <c r="AB98" s="83"/>
      <c r="AC98" s="83"/>
      <c r="AD98" s="83"/>
      <c r="AE98" s="83"/>
      <c r="AF98" s="83"/>
    </row>
    <row r="99" spans="10:32" s="41" customFormat="1" ht="18" customHeight="1" x14ac:dyDescent="0.15">
      <c r="J99" s="42"/>
      <c r="K99" s="42"/>
      <c r="Y99" s="83"/>
      <c r="Z99" s="83"/>
      <c r="AA99" s="83"/>
      <c r="AB99" s="83"/>
      <c r="AC99" s="83"/>
      <c r="AD99" s="83"/>
      <c r="AE99" s="83"/>
      <c r="AF99" s="83"/>
    </row>
    <row r="100" spans="10:32" s="41" customFormat="1" ht="18" customHeight="1" x14ac:dyDescent="0.15">
      <c r="J100" s="42"/>
      <c r="K100" s="42"/>
      <c r="Y100" s="83"/>
      <c r="Z100" s="83"/>
      <c r="AA100" s="83"/>
      <c r="AB100" s="83"/>
      <c r="AC100" s="83"/>
      <c r="AD100" s="83"/>
      <c r="AE100" s="83"/>
      <c r="AF100" s="83"/>
    </row>
    <row r="101" spans="10:32" s="41" customFormat="1" ht="18" customHeight="1" x14ac:dyDescent="0.15">
      <c r="J101" s="42"/>
      <c r="K101" s="42"/>
      <c r="Y101" s="83"/>
      <c r="Z101" s="83"/>
      <c r="AA101" s="83"/>
      <c r="AB101" s="83"/>
      <c r="AC101" s="83"/>
      <c r="AD101" s="83"/>
      <c r="AE101" s="83"/>
      <c r="AF101" s="83"/>
    </row>
    <row r="102" spans="10:32" s="41" customFormat="1" ht="18" customHeight="1" x14ac:dyDescent="0.15">
      <c r="J102" s="42"/>
      <c r="K102" s="42"/>
      <c r="Y102" s="83"/>
      <c r="Z102" s="83"/>
      <c r="AA102" s="83"/>
      <c r="AB102" s="83"/>
      <c r="AC102" s="83"/>
      <c r="AD102" s="83"/>
      <c r="AE102" s="83"/>
      <c r="AF102" s="83"/>
    </row>
    <row r="103" spans="10:32" s="41" customFormat="1" ht="18" customHeight="1" x14ac:dyDescent="0.15">
      <c r="J103" s="42"/>
      <c r="K103" s="42"/>
      <c r="Y103" s="83"/>
      <c r="Z103" s="83"/>
      <c r="AA103" s="83"/>
      <c r="AB103" s="83"/>
      <c r="AC103" s="83"/>
      <c r="AD103" s="83"/>
      <c r="AE103" s="83"/>
      <c r="AF103" s="83"/>
    </row>
    <row r="104" spans="10:32" s="41" customFormat="1" ht="18" customHeight="1" x14ac:dyDescent="0.15">
      <c r="J104" s="42"/>
      <c r="K104" s="42"/>
      <c r="Y104" s="83"/>
      <c r="Z104" s="83"/>
      <c r="AA104" s="83"/>
      <c r="AB104" s="83"/>
      <c r="AC104" s="83"/>
      <c r="AD104" s="83"/>
      <c r="AE104" s="83"/>
      <c r="AF104" s="83"/>
    </row>
    <row r="105" spans="10:32" s="41" customFormat="1" ht="18" customHeight="1" x14ac:dyDescent="0.15">
      <c r="J105" s="42"/>
      <c r="K105" s="42"/>
      <c r="Y105" s="83"/>
      <c r="Z105" s="83"/>
      <c r="AA105" s="83"/>
      <c r="AB105" s="83"/>
      <c r="AC105" s="83"/>
      <c r="AD105" s="83"/>
      <c r="AE105" s="83"/>
      <c r="AF105" s="83"/>
    </row>
    <row r="106" spans="10:32" s="41" customFormat="1" ht="18" customHeight="1" x14ac:dyDescent="0.15">
      <c r="J106" s="42"/>
      <c r="K106" s="42"/>
      <c r="Y106" s="83"/>
      <c r="Z106" s="83"/>
      <c r="AA106" s="83"/>
      <c r="AB106" s="83"/>
      <c r="AC106" s="83"/>
      <c r="AD106" s="83"/>
      <c r="AE106" s="83"/>
      <c r="AF106" s="83"/>
    </row>
    <row r="107" spans="10:32" s="41" customFormat="1" ht="18" customHeight="1" x14ac:dyDescent="0.15">
      <c r="J107" s="42"/>
      <c r="K107" s="42"/>
      <c r="Y107" s="83"/>
      <c r="Z107" s="83"/>
      <c r="AA107" s="83"/>
      <c r="AB107" s="83"/>
      <c r="AC107" s="83"/>
      <c r="AD107" s="83"/>
      <c r="AE107" s="83"/>
      <c r="AF107" s="83"/>
    </row>
    <row r="108" spans="10:32" s="41" customFormat="1" ht="18" customHeight="1" x14ac:dyDescent="0.15">
      <c r="J108" s="42"/>
      <c r="K108" s="42"/>
      <c r="Y108" s="83"/>
      <c r="Z108" s="83"/>
      <c r="AA108" s="83"/>
      <c r="AB108" s="83"/>
      <c r="AC108" s="83"/>
      <c r="AD108" s="83"/>
      <c r="AE108" s="83"/>
      <c r="AF108" s="83"/>
    </row>
    <row r="109" spans="10:32" s="41" customFormat="1" ht="18" customHeight="1" x14ac:dyDescent="0.15">
      <c r="J109" s="42"/>
      <c r="K109" s="42"/>
      <c r="Y109" s="83"/>
      <c r="Z109" s="83"/>
      <c r="AA109" s="83"/>
      <c r="AB109" s="83"/>
      <c r="AC109" s="83"/>
      <c r="AD109" s="83"/>
      <c r="AE109" s="83"/>
      <c r="AF109" s="83"/>
    </row>
    <row r="110" spans="10:32" s="41" customFormat="1" ht="18" customHeight="1" x14ac:dyDescent="0.15">
      <c r="J110" s="42"/>
      <c r="K110" s="42"/>
      <c r="Y110" s="83"/>
      <c r="Z110" s="83"/>
      <c r="AA110" s="83"/>
      <c r="AB110" s="83"/>
      <c r="AC110" s="83"/>
      <c r="AD110" s="83"/>
      <c r="AE110" s="83"/>
      <c r="AF110" s="83"/>
    </row>
    <row r="111" spans="10:32" s="41" customFormat="1" ht="18" customHeight="1" x14ac:dyDescent="0.15">
      <c r="J111" s="42"/>
      <c r="K111" s="42"/>
      <c r="Y111" s="83"/>
      <c r="Z111" s="83"/>
      <c r="AA111" s="83"/>
      <c r="AB111" s="83"/>
      <c r="AC111" s="83"/>
      <c r="AD111" s="83"/>
      <c r="AE111" s="83"/>
      <c r="AF111" s="83"/>
    </row>
    <row r="112" spans="10:32" s="41" customFormat="1" ht="18" customHeight="1" x14ac:dyDescent="0.15">
      <c r="J112" s="42"/>
      <c r="K112" s="42"/>
      <c r="Y112" s="83"/>
      <c r="Z112" s="83"/>
      <c r="AA112" s="83"/>
      <c r="AB112" s="83"/>
      <c r="AC112" s="83"/>
      <c r="AD112" s="83"/>
      <c r="AE112" s="83"/>
      <c r="AF112" s="83"/>
    </row>
    <row r="113" spans="10:32" s="41" customFormat="1" ht="18" customHeight="1" x14ac:dyDescent="0.15">
      <c r="J113" s="42"/>
      <c r="K113" s="42"/>
      <c r="Y113" s="83"/>
      <c r="Z113" s="83"/>
      <c r="AA113" s="83"/>
      <c r="AB113" s="83"/>
      <c r="AC113" s="83"/>
      <c r="AD113" s="83"/>
      <c r="AE113" s="83"/>
      <c r="AF113" s="83"/>
    </row>
    <row r="114" spans="10:32" s="41" customFormat="1" ht="18" customHeight="1" x14ac:dyDescent="0.15">
      <c r="J114" s="42"/>
      <c r="K114" s="42"/>
      <c r="Y114" s="83"/>
      <c r="Z114" s="83"/>
      <c r="AA114" s="83"/>
      <c r="AB114" s="83"/>
      <c r="AC114" s="83"/>
      <c r="AD114" s="83"/>
      <c r="AE114" s="83"/>
      <c r="AF114" s="83"/>
    </row>
    <row r="115" spans="10:32" s="41" customFormat="1" ht="18" customHeight="1" x14ac:dyDescent="0.15">
      <c r="J115" s="42"/>
      <c r="K115" s="42"/>
      <c r="Y115" s="83"/>
      <c r="Z115" s="83"/>
      <c r="AA115" s="83"/>
      <c r="AB115" s="83"/>
      <c r="AC115" s="83"/>
      <c r="AD115" s="83"/>
      <c r="AE115" s="83"/>
      <c r="AF115" s="83"/>
    </row>
    <row r="116" spans="10:32" s="41" customFormat="1" ht="18" customHeight="1" x14ac:dyDescent="0.15">
      <c r="J116" s="42"/>
      <c r="K116" s="42"/>
      <c r="Y116" s="83"/>
      <c r="Z116" s="83"/>
      <c r="AA116" s="83"/>
      <c r="AB116" s="83"/>
      <c r="AC116" s="83"/>
      <c r="AD116" s="83"/>
      <c r="AE116" s="83"/>
      <c r="AF116" s="83"/>
    </row>
    <row r="117" spans="10:32" s="41" customFormat="1" ht="18" customHeight="1" x14ac:dyDescent="0.15">
      <c r="J117" s="42"/>
      <c r="K117" s="42"/>
      <c r="Y117" s="83"/>
      <c r="Z117" s="83"/>
      <c r="AA117" s="83"/>
      <c r="AB117" s="83"/>
      <c r="AC117" s="83"/>
      <c r="AD117" s="83"/>
      <c r="AE117" s="83"/>
      <c r="AF117" s="83"/>
    </row>
    <row r="118" spans="10:32" s="41" customFormat="1" ht="18" customHeight="1" x14ac:dyDescent="0.15">
      <c r="J118" s="42"/>
      <c r="K118" s="42"/>
      <c r="Y118" s="83"/>
      <c r="Z118" s="83"/>
      <c r="AA118" s="83"/>
      <c r="AB118" s="83"/>
      <c r="AC118" s="83"/>
      <c r="AD118" s="83"/>
      <c r="AE118" s="83"/>
      <c r="AF118" s="83"/>
    </row>
    <row r="119" spans="10:32" s="41" customFormat="1" ht="18" customHeight="1" x14ac:dyDescent="0.15">
      <c r="J119" s="42"/>
      <c r="K119" s="42"/>
      <c r="Y119" s="83"/>
      <c r="Z119" s="83"/>
      <c r="AA119" s="83"/>
      <c r="AB119" s="83"/>
      <c r="AC119" s="83"/>
      <c r="AD119" s="83"/>
      <c r="AE119" s="83"/>
      <c r="AF119" s="83"/>
    </row>
    <row r="120" spans="10:32" s="41" customFormat="1" ht="18" customHeight="1" x14ac:dyDescent="0.15">
      <c r="J120" s="42"/>
      <c r="K120" s="42"/>
      <c r="Y120" s="83"/>
      <c r="Z120" s="83"/>
      <c r="AA120" s="83"/>
      <c r="AB120" s="83"/>
      <c r="AC120" s="83"/>
      <c r="AD120" s="83"/>
      <c r="AE120" s="83"/>
      <c r="AF120" s="83"/>
    </row>
    <row r="121" spans="10:32" s="41" customFormat="1" ht="18" customHeight="1" x14ac:dyDescent="0.15">
      <c r="J121" s="42"/>
      <c r="K121" s="42"/>
      <c r="Y121" s="83"/>
      <c r="Z121" s="83"/>
      <c r="AA121" s="83"/>
      <c r="AB121" s="83"/>
      <c r="AC121" s="83"/>
      <c r="AD121" s="83"/>
      <c r="AE121" s="83"/>
      <c r="AF121" s="83"/>
    </row>
    <row r="122" spans="10:32" s="41" customFormat="1" ht="18" customHeight="1" x14ac:dyDescent="0.15">
      <c r="J122" s="42"/>
      <c r="K122" s="42"/>
      <c r="Y122" s="83"/>
      <c r="Z122" s="83"/>
      <c r="AA122" s="83"/>
      <c r="AB122" s="83"/>
      <c r="AC122" s="83"/>
      <c r="AD122" s="83"/>
      <c r="AE122" s="83"/>
      <c r="AF122" s="83"/>
    </row>
    <row r="123" spans="10:32" s="41" customFormat="1" ht="18" customHeight="1" x14ac:dyDescent="0.15">
      <c r="J123" s="42"/>
      <c r="K123" s="42"/>
      <c r="Y123" s="83"/>
      <c r="Z123" s="83"/>
      <c r="AA123" s="83"/>
      <c r="AB123" s="83"/>
      <c r="AC123" s="83"/>
      <c r="AD123" s="83"/>
      <c r="AE123" s="83"/>
      <c r="AF123" s="83"/>
    </row>
    <row r="124" spans="10:32" s="41" customFormat="1" ht="18" customHeight="1" x14ac:dyDescent="0.15">
      <c r="J124" s="42"/>
      <c r="K124" s="42"/>
      <c r="Y124" s="83"/>
      <c r="Z124" s="83"/>
      <c r="AA124" s="83"/>
      <c r="AB124" s="83"/>
      <c r="AC124" s="83"/>
      <c r="AD124" s="83"/>
      <c r="AE124" s="83"/>
      <c r="AF124" s="83"/>
    </row>
    <row r="125" spans="10:32" s="41" customFormat="1" ht="18" customHeight="1" x14ac:dyDescent="0.15">
      <c r="J125" s="42"/>
      <c r="K125" s="42"/>
      <c r="Y125" s="83"/>
      <c r="Z125" s="83"/>
      <c r="AA125" s="83"/>
      <c r="AB125" s="83"/>
      <c r="AC125" s="83"/>
      <c r="AD125" s="83"/>
      <c r="AE125" s="83"/>
      <c r="AF125" s="83"/>
    </row>
    <row r="126" spans="10:32" s="41" customFormat="1" ht="18" customHeight="1" x14ac:dyDescent="0.15">
      <c r="J126" s="42"/>
      <c r="K126" s="42"/>
      <c r="Y126" s="83"/>
      <c r="Z126" s="83"/>
      <c r="AA126" s="83"/>
      <c r="AB126" s="83"/>
      <c r="AC126" s="83"/>
      <c r="AD126" s="83"/>
      <c r="AE126" s="83"/>
      <c r="AF126" s="83"/>
    </row>
    <row r="127" spans="10:32" s="41" customFormat="1" ht="18" customHeight="1" x14ac:dyDescent="0.15">
      <c r="J127" s="42"/>
      <c r="K127" s="42"/>
      <c r="Y127" s="83"/>
      <c r="Z127" s="83"/>
      <c r="AA127" s="83"/>
      <c r="AB127" s="83"/>
      <c r="AC127" s="83"/>
      <c r="AD127" s="83"/>
      <c r="AE127" s="83"/>
      <c r="AF127" s="83"/>
    </row>
    <row r="128" spans="10:32" s="41" customFormat="1" ht="18" customHeight="1" x14ac:dyDescent="0.15">
      <c r="J128" s="42"/>
      <c r="K128" s="42"/>
      <c r="Y128" s="83"/>
      <c r="Z128" s="83"/>
      <c r="AA128" s="83"/>
      <c r="AB128" s="83"/>
      <c r="AC128" s="83"/>
      <c r="AD128" s="83"/>
      <c r="AE128" s="83"/>
      <c r="AF128" s="83"/>
    </row>
    <row r="129" spans="10:32" s="41" customFormat="1" ht="18" customHeight="1" x14ac:dyDescent="0.15">
      <c r="J129" s="42"/>
      <c r="K129" s="42"/>
      <c r="Y129" s="83"/>
      <c r="Z129" s="83"/>
      <c r="AA129" s="83"/>
      <c r="AB129" s="83"/>
      <c r="AC129" s="83"/>
      <c r="AD129" s="83"/>
      <c r="AE129" s="83"/>
      <c r="AF129" s="83"/>
    </row>
    <row r="130" spans="10:32" s="41" customFormat="1" ht="18" customHeight="1" x14ac:dyDescent="0.15">
      <c r="J130" s="42"/>
      <c r="K130" s="42"/>
      <c r="Y130" s="83"/>
      <c r="Z130" s="83"/>
      <c r="AA130" s="83"/>
      <c r="AB130" s="83"/>
      <c r="AC130" s="83"/>
      <c r="AD130" s="83"/>
      <c r="AE130" s="83"/>
      <c r="AF130" s="83"/>
    </row>
    <row r="131" spans="10:32" s="41" customFormat="1" ht="18" customHeight="1" x14ac:dyDescent="0.15">
      <c r="J131" s="42"/>
      <c r="K131" s="42"/>
      <c r="Y131" s="83"/>
      <c r="Z131" s="83"/>
      <c r="AA131" s="83"/>
      <c r="AB131" s="83"/>
      <c r="AC131" s="83"/>
      <c r="AD131" s="83"/>
      <c r="AE131" s="83"/>
      <c r="AF131" s="83"/>
    </row>
    <row r="132" spans="10:32" s="41" customFormat="1" ht="18" customHeight="1" x14ac:dyDescent="0.15">
      <c r="J132" s="42"/>
      <c r="K132" s="42"/>
      <c r="Y132" s="83"/>
      <c r="Z132" s="83"/>
      <c r="AA132" s="83"/>
      <c r="AB132" s="83"/>
      <c r="AC132" s="83"/>
      <c r="AD132" s="83"/>
      <c r="AE132" s="83"/>
      <c r="AF132" s="83"/>
    </row>
    <row r="133" spans="10:32" s="41" customFormat="1" ht="18" customHeight="1" x14ac:dyDescent="0.15">
      <c r="J133" s="42"/>
      <c r="K133" s="42"/>
      <c r="Y133" s="83"/>
      <c r="Z133" s="83"/>
      <c r="AA133" s="83"/>
      <c r="AB133" s="83"/>
      <c r="AC133" s="83"/>
      <c r="AD133" s="83"/>
      <c r="AE133" s="83"/>
      <c r="AF133" s="83"/>
    </row>
    <row r="134" spans="10:32" s="41" customFormat="1" ht="18" customHeight="1" x14ac:dyDescent="0.15">
      <c r="J134" s="42"/>
      <c r="K134" s="42"/>
      <c r="Y134" s="83"/>
      <c r="Z134" s="83"/>
      <c r="AA134" s="83"/>
      <c r="AB134" s="83"/>
      <c r="AC134" s="83"/>
      <c r="AD134" s="83"/>
      <c r="AE134" s="83"/>
      <c r="AF134" s="83"/>
    </row>
    <row r="135" spans="10:32" s="41" customFormat="1" ht="18" customHeight="1" x14ac:dyDescent="0.15">
      <c r="J135" s="42"/>
      <c r="K135" s="42"/>
      <c r="Y135" s="83"/>
      <c r="Z135" s="83"/>
      <c r="AA135" s="83"/>
      <c r="AB135" s="83"/>
      <c r="AC135" s="83"/>
      <c r="AD135" s="83"/>
      <c r="AE135" s="83"/>
      <c r="AF135" s="83"/>
    </row>
    <row r="136" spans="10:32" s="41" customFormat="1" ht="18" customHeight="1" x14ac:dyDescent="0.15">
      <c r="J136" s="42"/>
      <c r="K136" s="42"/>
      <c r="Y136" s="83"/>
      <c r="Z136" s="83"/>
      <c r="AA136" s="83"/>
      <c r="AB136" s="83"/>
      <c r="AC136" s="83"/>
      <c r="AD136" s="83"/>
      <c r="AE136" s="83"/>
      <c r="AF136" s="83"/>
    </row>
    <row r="137" spans="10:32" s="41" customFormat="1" ht="18" customHeight="1" x14ac:dyDescent="0.15">
      <c r="J137" s="42"/>
      <c r="K137" s="42"/>
      <c r="Y137" s="83"/>
      <c r="Z137" s="83"/>
      <c r="AA137" s="83"/>
      <c r="AB137" s="83"/>
      <c r="AC137" s="83"/>
      <c r="AD137" s="83"/>
      <c r="AE137" s="83"/>
      <c r="AF137" s="83"/>
    </row>
    <row r="138" spans="10:32" s="41" customFormat="1" ht="18" customHeight="1" x14ac:dyDescent="0.15">
      <c r="J138" s="42"/>
      <c r="K138" s="42"/>
      <c r="Y138" s="83"/>
      <c r="Z138" s="83"/>
      <c r="AA138" s="83"/>
      <c r="AB138" s="83"/>
      <c r="AC138" s="83"/>
      <c r="AD138" s="83"/>
      <c r="AE138" s="83"/>
      <c r="AF138" s="83"/>
    </row>
    <row r="139" spans="10:32" s="41" customFormat="1" ht="18" customHeight="1" x14ac:dyDescent="0.15">
      <c r="J139" s="42"/>
      <c r="K139" s="42"/>
      <c r="Y139" s="83"/>
      <c r="Z139" s="83"/>
      <c r="AA139" s="83"/>
      <c r="AB139" s="83"/>
      <c r="AC139" s="83"/>
      <c r="AD139" s="83"/>
      <c r="AE139" s="83"/>
      <c r="AF139" s="83"/>
    </row>
    <row r="140" spans="10:32" s="41" customFormat="1" ht="18" customHeight="1" x14ac:dyDescent="0.15">
      <c r="J140" s="42"/>
      <c r="K140" s="42"/>
      <c r="Y140" s="83"/>
      <c r="Z140" s="83"/>
      <c r="AA140" s="83"/>
      <c r="AB140" s="83"/>
      <c r="AC140" s="83"/>
      <c r="AD140" s="83"/>
      <c r="AE140" s="83"/>
      <c r="AF140" s="83"/>
    </row>
    <row r="141" spans="10:32" s="41" customFormat="1" ht="18" customHeight="1" x14ac:dyDescent="0.15">
      <c r="J141" s="42"/>
      <c r="K141" s="42"/>
      <c r="Y141" s="83"/>
      <c r="Z141" s="83"/>
      <c r="AA141" s="83"/>
      <c r="AB141" s="83"/>
      <c r="AC141" s="83"/>
      <c r="AD141" s="83"/>
      <c r="AE141" s="83"/>
      <c r="AF141" s="83"/>
    </row>
    <row r="142" spans="10:32" s="41" customFormat="1" ht="18" customHeight="1" x14ac:dyDescent="0.15">
      <c r="J142" s="42"/>
      <c r="K142" s="42"/>
      <c r="Y142" s="83"/>
      <c r="Z142" s="83"/>
      <c r="AA142" s="83"/>
      <c r="AB142" s="83"/>
      <c r="AC142" s="83"/>
      <c r="AD142" s="83"/>
      <c r="AE142" s="83"/>
      <c r="AF142" s="83"/>
    </row>
    <row r="143" spans="10:32" s="41" customFormat="1" ht="18" customHeight="1" x14ac:dyDescent="0.15">
      <c r="J143" s="42"/>
      <c r="K143" s="42"/>
      <c r="Y143" s="83"/>
      <c r="Z143" s="83"/>
      <c r="AA143" s="83"/>
      <c r="AB143" s="83"/>
      <c r="AC143" s="83"/>
      <c r="AD143" s="83"/>
      <c r="AE143" s="83"/>
      <c r="AF143" s="83"/>
    </row>
    <row r="144" spans="10:32" s="41" customFormat="1" ht="18" customHeight="1" x14ac:dyDescent="0.15">
      <c r="J144" s="42"/>
      <c r="K144" s="42"/>
      <c r="Y144" s="83"/>
      <c r="Z144" s="83"/>
      <c r="AA144" s="83"/>
      <c r="AB144" s="83"/>
      <c r="AC144" s="83"/>
      <c r="AD144" s="83"/>
      <c r="AE144" s="83"/>
      <c r="AF144" s="83"/>
    </row>
    <row r="145" spans="10:32" s="41" customFormat="1" ht="18" customHeight="1" x14ac:dyDescent="0.15">
      <c r="J145" s="42"/>
      <c r="K145" s="42"/>
      <c r="Y145" s="83"/>
      <c r="Z145" s="83"/>
      <c r="AA145" s="83"/>
      <c r="AB145" s="83"/>
      <c r="AC145" s="83"/>
      <c r="AD145" s="83"/>
      <c r="AE145" s="83"/>
      <c r="AF145" s="83"/>
    </row>
    <row r="146" spans="10:32" s="41" customFormat="1" ht="18" customHeight="1" x14ac:dyDescent="0.15">
      <c r="J146" s="42"/>
      <c r="K146" s="42"/>
      <c r="Y146" s="83"/>
      <c r="Z146" s="83"/>
      <c r="AA146" s="83"/>
      <c r="AB146" s="83"/>
      <c r="AC146" s="83"/>
      <c r="AD146" s="83"/>
      <c r="AE146" s="83"/>
      <c r="AF146" s="83"/>
    </row>
    <row r="147" spans="10:32" s="41" customFormat="1" ht="18" customHeight="1" x14ac:dyDescent="0.15">
      <c r="J147" s="42"/>
      <c r="K147" s="42"/>
      <c r="Y147" s="83"/>
      <c r="Z147" s="83"/>
      <c r="AA147" s="83"/>
      <c r="AB147" s="83"/>
      <c r="AC147" s="83"/>
      <c r="AD147" s="83"/>
      <c r="AE147" s="83"/>
      <c r="AF147" s="83"/>
    </row>
    <row r="148" spans="10:32" s="41" customFormat="1" ht="18" customHeight="1" x14ac:dyDescent="0.15">
      <c r="J148" s="42"/>
      <c r="K148" s="42"/>
      <c r="Y148" s="83"/>
      <c r="Z148" s="83"/>
      <c r="AA148" s="83"/>
      <c r="AB148" s="83"/>
      <c r="AC148" s="83"/>
      <c r="AD148" s="83"/>
      <c r="AE148" s="83"/>
      <c r="AF148" s="83"/>
    </row>
    <row r="149" spans="10:32" s="41" customFormat="1" ht="18" customHeight="1" x14ac:dyDescent="0.15">
      <c r="J149" s="42"/>
      <c r="K149" s="42"/>
      <c r="Y149" s="83"/>
      <c r="Z149" s="83"/>
      <c r="AA149" s="83"/>
      <c r="AB149" s="83"/>
      <c r="AC149" s="83"/>
      <c r="AD149" s="83"/>
      <c r="AE149" s="83"/>
      <c r="AF149" s="83"/>
    </row>
    <row r="150" spans="10:32" s="41" customFormat="1" ht="18" customHeight="1" x14ac:dyDescent="0.15">
      <c r="J150" s="42"/>
      <c r="K150" s="42"/>
      <c r="Y150" s="83"/>
      <c r="Z150" s="83"/>
      <c r="AA150" s="83"/>
      <c r="AB150" s="83"/>
      <c r="AC150" s="83"/>
      <c r="AD150" s="83"/>
      <c r="AE150" s="83"/>
      <c r="AF150" s="83"/>
    </row>
    <row r="151" spans="10:32" s="41" customFormat="1" ht="18" customHeight="1" x14ac:dyDescent="0.15">
      <c r="J151" s="42"/>
      <c r="K151" s="42"/>
      <c r="Y151" s="83"/>
      <c r="Z151" s="83"/>
      <c r="AA151" s="83"/>
      <c r="AB151" s="83"/>
      <c r="AC151" s="83"/>
      <c r="AD151" s="83"/>
      <c r="AE151" s="83"/>
      <c r="AF151" s="83"/>
    </row>
    <row r="152" spans="10:32" s="41" customFormat="1" ht="18" customHeight="1" x14ac:dyDescent="0.15">
      <c r="J152" s="42"/>
      <c r="K152" s="42"/>
      <c r="Y152" s="83"/>
      <c r="Z152" s="83"/>
      <c r="AA152" s="83"/>
      <c r="AB152" s="83"/>
      <c r="AC152" s="83"/>
      <c r="AD152" s="83"/>
      <c r="AE152" s="83"/>
      <c r="AF152" s="83"/>
    </row>
    <row r="153" spans="10:32" s="41" customFormat="1" ht="18" customHeight="1" x14ac:dyDescent="0.15">
      <c r="J153" s="42"/>
      <c r="K153" s="42"/>
      <c r="Y153" s="83"/>
      <c r="Z153" s="83"/>
      <c r="AA153" s="83"/>
      <c r="AB153" s="83"/>
      <c r="AC153" s="83"/>
      <c r="AD153" s="83"/>
      <c r="AE153" s="83"/>
      <c r="AF153" s="83"/>
    </row>
    <row r="154" spans="10:32" s="41" customFormat="1" ht="18" customHeight="1" x14ac:dyDescent="0.15">
      <c r="J154" s="42"/>
      <c r="K154" s="42"/>
      <c r="Y154" s="83"/>
      <c r="Z154" s="83"/>
      <c r="AA154" s="83"/>
      <c r="AB154" s="83"/>
      <c r="AC154" s="83"/>
      <c r="AD154" s="83"/>
      <c r="AE154" s="83"/>
      <c r="AF154" s="83"/>
    </row>
    <row r="155" spans="10:32" s="41" customFormat="1" ht="18" customHeight="1" x14ac:dyDescent="0.15">
      <c r="J155" s="42"/>
      <c r="K155" s="42"/>
      <c r="Y155" s="83"/>
      <c r="Z155" s="83"/>
      <c r="AA155" s="83"/>
      <c r="AB155" s="83"/>
      <c r="AC155" s="83"/>
      <c r="AD155" s="83"/>
      <c r="AE155" s="83"/>
      <c r="AF155" s="83"/>
    </row>
    <row r="156" spans="10:32" s="41" customFormat="1" ht="18" customHeight="1" x14ac:dyDescent="0.15">
      <c r="J156" s="42"/>
      <c r="K156" s="42"/>
      <c r="Y156" s="83"/>
      <c r="Z156" s="83"/>
      <c r="AA156" s="83"/>
      <c r="AB156" s="83"/>
      <c r="AC156" s="83"/>
      <c r="AD156" s="83"/>
      <c r="AE156" s="83"/>
      <c r="AF156" s="83"/>
    </row>
    <row r="157" spans="10:32" s="41" customFormat="1" ht="18" customHeight="1" x14ac:dyDescent="0.15">
      <c r="J157" s="42"/>
      <c r="K157" s="42"/>
      <c r="Y157" s="83"/>
      <c r="Z157" s="83"/>
      <c r="AA157" s="83"/>
      <c r="AB157" s="83"/>
      <c r="AC157" s="83"/>
      <c r="AD157" s="83"/>
      <c r="AE157" s="83"/>
      <c r="AF157" s="83"/>
    </row>
    <row r="158" spans="10:32" s="41" customFormat="1" ht="18" customHeight="1" x14ac:dyDescent="0.15">
      <c r="J158" s="42"/>
      <c r="K158" s="42"/>
      <c r="Y158" s="83"/>
      <c r="Z158" s="83"/>
      <c r="AA158" s="83"/>
      <c r="AB158" s="83"/>
      <c r="AC158" s="83"/>
      <c r="AD158" s="83"/>
      <c r="AE158" s="83"/>
      <c r="AF158" s="83"/>
    </row>
    <row r="159" spans="10:32" s="41" customFormat="1" ht="18" customHeight="1" x14ac:dyDescent="0.15">
      <c r="J159" s="42"/>
      <c r="K159" s="42"/>
      <c r="Y159" s="83"/>
      <c r="Z159" s="83"/>
      <c r="AA159" s="83"/>
      <c r="AB159" s="83"/>
      <c r="AC159" s="83"/>
      <c r="AD159" s="83"/>
      <c r="AE159" s="83"/>
      <c r="AF159" s="83"/>
    </row>
    <row r="160" spans="10:32" s="41" customFormat="1" ht="18" customHeight="1" x14ac:dyDescent="0.15">
      <c r="J160" s="42"/>
      <c r="K160" s="42"/>
      <c r="Y160" s="83"/>
      <c r="Z160" s="83"/>
      <c r="AA160" s="83"/>
      <c r="AB160" s="83"/>
      <c r="AC160" s="83"/>
      <c r="AD160" s="83"/>
      <c r="AE160" s="83"/>
      <c r="AF160" s="83"/>
    </row>
    <row r="161" spans="10:32" s="41" customFormat="1" ht="18" customHeight="1" x14ac:dyDescent="0.15">
      <c r="J161" s="42"/>
      <c r="K161" s="42"/>
      <c r="Y161" s="83"/>
      <c r="Z161" s="83"/>
      <c r="AA161" s="83"/>
      <c r="AB161" s="83"/>
      <c r="AC161" s="83"/>
      <c r="AD161" s="83"/>
      <c r="AE161" s="83"/>
      <c r="AF161" s="83"/>
    </row>
    <row r="162" spans="10:32" s="41" customFormat="1" ht="18" customHeight="1" x14ac:dyDescent="0.15">
      <c r="J162" s="42"/>
      <c r="K162" s="42"/>
      <c r="Y162" s="83"/>
      <c r="Z162" s="83"/>
      <c r="AA162" s="83"/>
      <c r="AB162" s="83"/>
      <c r="AC162" s="83"/>
      <c r="AD162" s="83"/>
      <c r="AE162" s="83"/>
      <c r="AF162" s="83"/>
    </row>
    <row r="163" spans="10:32" s="41" customFormat="1" ht="18" customHeight="1" x14ac:dyDescent="0.15">
      <c r="J163" s="42"/>
      <c r="K163" s="42"/>
      <c r="Y163" s="83"/>
      <c r="Z163" s="83"/>
      <c r="AA163" s="83"/>
      <c r="AB163" s="83"/>
      <c r="AC163" s="83"/>
      <c r="AD163" s="83"/>
      <c r="AE163" s="83"/>
      <c r="AF163" s="83"/>
    </row>
    <row r="164" spans="10:32" s="41" customFormat="1" ht="18" customHeight="1" x14ac:dyDescent="0.15">
      <c r="J164" s="42"/>
      <c r="K164" s="42"/>
      <c r="Y164" s="83"/>
      <c r="Z164" s="83"/>
      <c r="AA164" s="83"/>
      <c r="AB164" s="83"/>
      <c r="AC164" s="83"/>
      <c r="AD164" s="83"/>
      <c r="AE164" s="83"/>
      <c r="AF164" s="83"/>
    </row>
    <row r="165" spans="10:32" s="41" customFormat="1" ht="18" customHeight="1" x14ac:dyDescent="0.15">
      <c r="J165" s="42"/>
      <c r="K165" s="42"/>
      <c r="Y165" s="83"/>
      <c r="Z165" s="83"/>
      <c r="AA165" s="83"/>
      <c r="AB165" s="83"/>
      <c r="AC165" s="83"/>
      <c r="AD165" s="83"/>
      <c r="AE165" s="83"/>
      <c r="AF165" s="83"/>
    </row>
    <row r="166" spans="10:32" s="41" customFormat="1" ht="18" customHeight="1" x14ac:dyDescent="0.15">
      <c r="J166" s="42"/>
      <c r="K166" s="42"/>
      <c r="Y166" s="83"/>
      <c r="Z166" s="83"/>
      <c r="AA166" s="83"/>
      <c r="AB166" s="83"/>
      <c r="AC166" s="83"/>
      <c r="AD166" s="83"/>
      <c r="AE166" s="83"/>
      <c r="AF166" s="83"/>
    </row>
    <row r="167" spans="10:32" s="41" customFormat="1" ht="18" customHeight="1" x14ac:dyDescent="0.15">
      <c r="J167" s="42"/>
      <c r="K167" s="42"/>
      <c r="Y167" s="83"/>
      <c r="Z167" s="83"/>
      <c r="AA167" s="83"/>
      <c r="AB167" s="83"/>
      <c r="AC167" s="83"/>
      <c r="AD167" s="83"/>
      <c r="AE167" s="83"/>
      <c r="AF167" s="83"/>
    </row>
    <row r="168" spans="10:32" s="41" customFormat="1" ht="18" customHeight="1" x14ac:dyDescent="0.15">
      <c r="J168" s="42"/>
      <c r="K168" s="42"/>
      <c r="Y168" s="83"/>
      <c r="Z168" s="83"/>
      <c r="AA168" s="83"/>
      <c r="AB168" s="83"/>
      <c r="AC168" s="83"/>
      <c r="AD168" s="83"/>
      <c r="AE168" s="83"/>
      <c r="AF168" s="83"/>
    </row>
    <row r="169" spans="10:32" s="41" customFormat="1" ht="18" customHeight="1" x14ac:dyDescent="0.15">
      <c r="J169" s="42"/>
      <c r="K169" s="42"/>
      <c r="Y169" s="83"/>
      <c r="Z169" s="83"/>
      <c r="AA169" s="83"/>
      <c r="AB169" s="83"/>
      <c r="AC169" s="83"/>
      <c r="AD169" s="83"/>
      <c r="AE169" s="83"/>
      <c r="AF169" s="83"/>
    </row>
    <row r="170" spans="10:32" s="41" customFormat="1" ht="18" customHeight="1" x14ac:dyDescent="0.15">
      <c r="J170" s="42"/>
      <c r="K170" s="42"/>
      <c r="Y170" s="83"/>
      <c r="Z170" s="83"/>
      <c r="AA170" s="83"/>
      <c r="AB170" s="83"/>
      <c r="AC170" s="83"/>
      <c r="AD170" s="83"/>
      <c r="AE170" s="83"/>
      <c r="AF170" s="83"/>
    </row>
    <row r="171" spans="10:32" s="41" customFormat="1" ht="18" customHeight="1" x14ac:dyDescent="0.15">
      <c r="J171" s="42"/>
      <c r="K171" s="42"/>
      <c r="Y171" s="83"/>
      <c r="Z171" s="83"/>
      <c r="AA171" s="83"/>
      <c r="AB171" s="83"/>
      <c r="AC171" s="83"/>
      <c r="AD171" s="83"/>
      <c r="AE171" s="83"/>
      <c r="AF171" s="83"/>
    </row>
    <row r="172" spans="10:32" s="41" customFormat="1" ht="18" customHeight="1" x14ac:dyDescent="0.15">
      <c r="J172" s="42"/>
      <c r="K172" s="42"/>
      <c r="Y172" s="83"/>
      <c r="Z172" s="83"/>
      <c r="AA172" s="83"/>
      <c r="AB172" s="83"/>
      <c r="AC172" s="83"/>
      <c r="AD172" s="83"/>
      <c r="AE172" s="83"/>
      <c r="AF172" s="83"/>
    </row>
    <row r="173" spans="10:32" s="41" customFormat="1" ht="18" customHeight="1" x14ac:dyDescent="0.15">
      <c r="J173" s="42"/>
      <c r="K173" s="42"/>
      <c r="Y173" s="83"/>
      <c r="Z173" s="83"/>
      <c r="AA173" s="83"/>
      <c r="AB173" s="83"/>
      <c r="AC173" s="83"/>
      <c r="AD173" s="83"/>
      <c r="AE173" s="83"/>
      <c r="AF173" s="83"/>
    </row>
    <row r="174" spans="10:32" s="41" customFormat="1" ht="18" customHeight="1" x14ac:dyDescent="0.15">
      <c r="J174" s="42"/>
      <c r="K174" s="42"/>
      <c r="Y174" s="83"/>
      <c r="Z174" s="83"/>
      <c r="AA174" s="83"/>
      <c r="AB174" s="83"/>
      <c r="AC174" s="83"/>
      <c r="AD174" s="83"/>
      <c r="AE174" s="83"/>
      <c r="AF174" s="83"/>
    </row>
    <row r="175" spans="10:32" s="41" customFormat="1" ht="18" customHeight="1" x14ac:dyDescent="0.15">
      <c r="J175" s="42"/>
      <c r="K175" s="42"/>
      <c r="Y175" s="83"/>
      <c r="Z175" s="83"/>
      <c r="AA175" s="83"/>
      <c r="AB175" s="83"/>
      <c r="AC175" s="83"/>
      <c r="AD175" s="83"/>
      <c r="AE175" s="83"/>
      <c r="AF175" s="83"/>
    </row>
    <row r="176" spans="10:32" s="41" customFormat="1" ht="18" customHeight="1" x14ac:dyDescent="0.15">
      <c r="J176" s="42"/>
      <c r="K176" s="42"/>
      <c r="Y176" s="83"/>
      <c r="Z176" s="83"/>
      <c r="AA176" s="83"/>
      <c r="AB176" s="83"/>
      <c r="AC176" s="83"/>
      <c r="AD176" s="83"/>
      <c r="AE176" s="83"/>
      <c r="AF176" s="83"/>
    </row>
    <row r="177" spans="10:32" s="41" customFormat="1" ht="18" customHeight="1" x14ac:dyDescent="0.15">
      <c r="J177" s="42"/>
      <c r="K177" s="42"/>
      <c r="Y177" s="83"/>
      <c r="Z177" s="83"/>
      <c r="AA177" s="83"/>
      <c r="AB177" s="83"/>
      <c r="AC177" s="83"/>
      <c r="AD177" s="83"/>
      <c r="AE177" s="83"/>
      <c r="AF177" s="83"/>
    </row>
    <row r="178" spans="10:32" s="41" customFormat="1" ht="18" customHeight="1" x14ac:dyDescent="0.15">
      <c r="J178" s="42"/>
      <c r="K178" s="42"/>
      <c r="Y178" s="83"/>
      <c r="Z178" s="83"/>
      <c r="AA178" s="83"/>
      <c r="AB178" s="83"/>
      <c r="AC178" s="83"/>
      <c r="AD178" s="83"/>
      <c r="AE178" s="83"/>
      <c r="AF178" s="83"/>
    </row>
    <row r="179" spans="10:32" s="41" customFormat="1" ht="18" customHeight="1" x14ac:dyDescent="0.15">
      <c r="J179" s="42"/>
      <c r="K179" s="42"/>
      <c r="Y179" s="83"/>
      <c r="Z179" s="83"/>
      <c r="AA179" s="83"/>
      <c r="AB179" s="83"/>
      <c r="AC179" s="83"/>
      <c r="AD179" s="83"/>
      <c r="AE179" s="83"/>
      <c r="AF179" s="83"/>
    </row>
    <row r="180" spans="10:32" s="41" customFormat="1" ht="18" customHeight="1" x14ac:dyDescent="0.15">
      <c r="J180" s="42"/>
      <c r="K180" s="42"/>
      <c r="Y180" s="83"/>
      <c r="Z180" s="83"/>
      <c r="AA180" s="83"/>
      <c r="AB180" s="83"/>
      <c r="AC180" s="83"/>
      <c r="AD180" s="83"/>
      <c r="AE180" s="83"/>
      <c r="AF180" s="83"/>
    </row>
    <row r="181" spans="10:32" s="41" customFormat="1" ht="18" customHeight="1" x14ac:dyDescent="0.15">
      <c r="J181" s="42"/>
      <c r="K181" s="42"/>
      <c r="Y181" s="83"/>
      <c r="Z181" s="83"/>
      <c r="AA181" s="83"/>
      <c r="AB181" s="83"/>
      <c r="AC181" s="83"/>
      <c r="AD181" s="83"/>
      <c r="AE181" s="83"/>
      <c r="AF181" s="83"/>
    </row>
    <row r="182" spans="10:32" s="41" customFormat="1" ht="18" customHeight="1" x14ac:dyDescent="0.15">
      <c r="J182" s="42"/>
      <c r="K182" s="42"/>
      <c r="Y182" s="83"/>
      <c r="Z182" s="83"/>
      <c r="AA182" s="83"/>
      <c r="AB182" s="83"/>
      <c r="AC182" s="83"/>
      <c r="AD182" s="83"/>
      <c r="AE182" s="83"/>
      <c r="AF182" s="83"/>
    </row>
    <row r="183" spans="10:32" s="41" customFormat="1" ht="18" customHeight="1" x14ac:dyDescent="0.15">
      <c r="J183" s="42"/>
      <c r="K183" s="42"/>
      <c r="Y183" s="83"/>
      <c r="Z183" s="83"/>
      <c r="AA183" s="83"/>
      <c r="AB183" s="83"/>
      <c r="AC183" s="83"/>
      <c r="AD183" s="83"/>
      <c r="AE183" s="83"/>
      <c r="AF183" s="83"/>
    </row>
    <row r="184" spans="10:32" s="41" customFormat="1" ht="18" customHeight="1" x14ac:dyDescent="0.15">
      <c r="J184" s="42"/>
      <c r="K184" s="42"/>
      <c r="Y184" s="83"/>
      <c r="Z184" s="83"/>
      <c r="AA184" s="83"/>
      <c r="AB184" s="83"/>
      <c r="AC184" s="83"/>
      <c r="AD184" s="83"/>
      <c r="AE184" s="83"/>
      <c r="AF184" s="83"/>
    </row>
    <row r="185" spans="10:32" s="41" customFormat="1" ht="18" customHeight="1" x14ac:dyDescent="0.15">
      <c r="J185" s="42"/>
      <c r="K185" s="42"/>
      <c r="Y185" s="83"/>
      <c r="Z185" s="83"/>
      <c r="AA185" s="83"/>
      <c r="AB185" s="83"/>
      <c r="AC185" s="83"/>
      <c r="AD185" s="83"/>
      <c r="AE185" s="83"/>
      <c r="AF185" s="83"/>
    </row>
    <row r="186" spans="10:32" s="41" customFormat="1" ht="18" customHeight="1" x14ac:dyDescent="0.15">
      <c r="J186" s="42"/>
      <c r="K186" s="42"/>
      <c r="Y186" s="83"/>
      <c r="Z186" s="83"/>
      <c r="AA186" s="83"/>
      <c r="AB186" s="83"/>
      <c r="AC186" s="83"/>
      <c r="AD186" s="83"/>
      <c r="AE186" s="83"/>
      <c r="AF186" s="83"/>
    </row>
    <row r="187" spans="10:32" s="41" customFormat="1" ht="18" customHeight="1" x14ac:dyDescent="0.15">
      <c r="J187" s="42"/>
      <c r="K187" s="42"/>
      <c r="Y187" s="83"/>
      <c r="Z187" s="83"/>
      <c r="AA187" s="83"/>
      <c r="AB187" s="83"/>
      <c r="AC187" s="83"/>
      <c r="AD187" s="83"/>
      <c r="AE187" s="83"/>
      <c r="AF187" s="83"/>
    </row>
    <row r="188" spans="10:32" s="41" customFormat="1" ht="18" customHeight="1" x14ac:dyDescent="0.15">
      <c r="J188" s="42"/>
      <c r="K188" s="42"/>
      <c r="Y188" s="83"/>
      <c r="Z188" s="83"/>
      <c r="AA188" s="83"/>
      <c r="AB188" s="83"/>
      <c r="AC188" s="83"/>
      <c r="AD188" s="83"/>
      <c r="AE188" s="83"/>
      <c r="AF188" s="83"/>
    </row>
    <row r="189" spans="10:32" s="41" customFormat="1" ht="18" customHeight="1" x14ac:dyDescent="0.15">
      <c r="J189" s="42"/>
      <c r="K189" s="42"/>
      <c r="Y189" s="83"/>
      <c r="Z189" s="83"/>
      <c r="AA189" s="83"/>
      <c r="AB189" s="83"/>
      <c r="AC189" s="83"/>
      <c r="AD189" s="83"/>
      <c r="AE189" s="83"/>
      <c r="AF189" s="83"/>
    </row>
    <row r="190" spans="10:32" s="41" customFormat="1" ht="18" customHeight="1" x14ac:dyDescent="0.15">
      <c r="J190" s="42"/>
      <c r="K190" s="42"/>
      <c r="Y190" s="83"/>
      <c r="Z190" s="83"/>
      <c r="AA190" s="83"/>
      <c r="AB190" s="83"/>
      <c r="AC190" s="83"/>
      <c r="AD190" s="83"/>
      <c r="AE190" s="83"/>
      <c r="AF190" s="83"/>
    </row>
    <row r="191" spans="10:32" s="41" customFormat="1" ht="18" customHeight="1" x14ac:dyDescent="0.15">
      <c r="J191" s="42"/>
      <c r="K191" s="42"/>
      <c r="Y191" s="83"/>
      <c r="Z191" s="83"/>
      <c r="AA191" s="83"/>
      <c r="AB191" s="83"/>
      <c r="AC191" s="83"/>
      <c r="AD191" s="83"/>
      <c r="AE191" s="83"/>
      <c r="AF191" s="83"/>
    </row>
    <row r="192" spans="10:32" s="41" customFormat="1" ht="18" customHeight="1" x14ac:dyDescent="0.15">
      <c r="J192" s="42"/>
      <c r="K192" s="42"/>
      <c r="Y192" s="83"/>
      <c r="Z192" s="83"/>
      <c r="AA192" s="83"/>
      <c r="AB192" s="83"/>
      <c r="AC192" s="83"/>
      <c r="AD192" s="83"/>
      <c r="AE192" s="83"/>
      <c r="AF192" s="83"/>
    </row>
    <row r="193" spans="10:32" s="41" customFormat="1" ht="18" customHeight="1" x14ac:dyDescent="0.15">
      <c r="J193" s="42"/>
      <c r="K193" s="42"/>
      <c r="Y193" s="83"/>
      <c r="Z193" s="83"/>
      <c r="AA193" s="83"/>
      <c r="AB193" s="83"/>
      <c r="AC193" s="83"/>
      <c r="AD193" s="83"/>
      <c r="AE193" s="83"/>
      <c r="AF193" s="83"/>
    </row>
    <row r="194" spans="10:32" s="41" customFormat="1" ht="18" customHeight="1" x14ac:dyDescent="0.15">
      <c r="J194" s="42"/>
      <c r="K194" s="42"/>
      <c r="Y194" s="83"/>
      <c r="Z194" s="83"/>
      <c r="AA194" s="83"/>
      <c r="AB194" s="83"/>
      <c r="AC194" s="83"/>
      <c r="AD194" s="83"/>
      <c r="AE194" s="83"/>
      <c r="AF194" s="83"/>
    </row>
    <row r="195" spans="10:32" s="41" customFormat="1" ht="18" customHeight="1" x14ac:dyDescent="0.15">
      <c r="J195" s="42"/>
      <c r="K195" s="42"/>
      <c r="Y195" s="83"/>
      <c r="Z195" s="83"/>
      <c r="AA195" s="83"/>
      <c r="AB195" s="83"/>
      <c r="AC195" s="83"/>
      <c r="AD195" s="83"/>
      <c r="AE195" s="83"/>
      <c r="AF195" s="83"/>
    </row>
    <row r="196" spans="10:32" s="41" customFormat="1" ht="18" customHeight="1" x14ac:dyDescent="0.15">
      <c r="J196" s="42"/>
      <c r="K196" s="42"/>
      <c r="Y196" s="83"/>
      <c r="Z196" s="83"/>
      <c r="AA196" s="83"/>
      <c r="AB196" s="83"/>
      <c r="AC196" s="83"/>
      <c r="AD196" s="83"/>
      <c r="AE196" s="83"/>
      <c r="AF196" s="83"/>
    </row>
    <row r="197" spans="10:32" s="41" customFormat="1" ht="18" customHeight="1" x14ac:dyDescent="0.15">
      <c r="J197" s="42"/>
      <c r="K197" s="42"/>
      <c r="Y197" s="83"/>
      <c r="Z197" s="83"/>
      <c r="AA197" s="83"/>
      <c r="AB197" s="83"/>
      <c r="AC197" s="83"/>
      <c r="AD197" s="83"/>
      <c r="AE197" s="83"/>
      <c r="AF197" s="83"/>
    </row>
    <row r="198" spans="10:32" s="41" customFormat="1" ht="18" customHeight="1" x14ac:dyDescent="0.15">
      <c r="J198" s="42"/>
      <c r="K198" s="42"/>
      <c r="Y198" s="83"/>
      <c r="Z198" s="83"/>
      <c r="AA198" s="83"/>
      <c r="AB198" s="83"/>
      <c r="AC198" s="83"/>
      <c r="AD198" s="83"/>
      <c r="AE198" s="83"/>
      <c r="AF198" s="83"/>
    </row>
    <row r="199" spans="10:32" s="41" customFormat="1" ht="18" customHeight="1" x14ac:dyDescent="0.15">
      <c r="J199" s="42"/>
      <c r="K199" s="42"/>
      <c r="Y199" s="83"/>
      <c r="Z199" s="83"/>
      <c r="AA199" s="83"/>
      <c r="AB199" s="83"/>
      <c r="AC199" s="83"/>
      <c r="AD199" s="83"/>
      <c r="AE199" s="83"/>
      <c r="AF199" s="83"/>
    </row>
    <row r="200" spans="10:32" s="41" customFormat="1" ht="18" customHeight="1" x14ac:dyDescent="0.15">
      <c r="J200" s="42"/>
      <c r="K200" s="42"/>
      <c r="Y200" s="83"/>
      <c r="Z200" s="83"/>
      <c r="AA200" s="83"/>
      <c r="AB200" s="83"/>
      <c r="AC200" s="83"/>
      <c r="AD200" s="83"/>
      <c r="AE200" s="83"/>
      <c r="AF200" s="83"/>
    </row>
    <row r="201" spans="10:32" s="41" customFormat="1" ht="18" customHeight="1" x14ac:dyDescent="0.15">
      <c r="J201" s="42"/>
      <c r="K201" s="42"/>
      <c r="Y201" s="83"/>
      <c r="Z201" s="83"/>
      <c r="AA201" s="83"/>
      <c r="AB201" s="83"/>
      <c r="AC201" s="83"/>
      <c r="AD201" s="83"/>
      <c r="AE201" s="83"/>
      <c r="AF201" s="83"/>
    </row>
    <row r="202" spans="10:32" s="41" customFormat="1" ht="18" customHeight="1" x14ac:dyDescent="0.15">
      <c r="J202" s="42"/>
      <c r="K202" s="42"/>
      <c r="Y202" s="83"/>
      <c r="Z202" s="83"/>
      <c r="AA202" s="83"/>
      <c r="AB202" s="83"/>
      <c r="AC202" s="83"/>
      <c r="AD202" s="83"/>
      <c r="AE202" s="83"/>
      <c r="AF202" s="83"/>
    </row>
    <row r="203" spans="10:32" s="41" customFormat="1" ht="18" customHeight="1" x14ac:dyDescent="0.15">
      <c r="J203" s="42"/>
      <c r="K203" s="42"/>
      <c r="Y203" s="83"/>
      <c r="Z203" s="83"/>
      <c r="AA203" s="83"/>
      <c r="AB203" s="83"/>
      <c r="AC203" s="83"/>
      <c r="AD203" s="83"/>
      <c r="AE203" s="83"/>
      <c r="AF203" s="83"/>
    </row>
    <row r="204" spans="10:32" s="41" customFormat="1" ht="18" customHeight="1" x14ac:dyDescent="0.15">
      <c r="J204" s="42"/>
      <c r="K204" s="42"/>
      <c r="Y204" s="83"/>
      <c r="Z204" s="83"/>
      <c r="AA204" s="83"/>
      <c r="AB204" s="83"/>
      <c r="AC204" s="83"/>
      <c r="AD204" s="83"/>
      <c r="AE204" s="83"/>
      <c r="AF204" s="83"/>
    </row>
    <row r="205" spans="10:32" s="41" customFormat="1" ht="18" customHeight="1" x14ac:dyDescent="0.15">
      <c r="J205" s="42"/>
      <c r="K205" s="42"/>
      <c r="Y205" s="83"/>
      <c r="Z205" s="83"/>
      <c r="AA205" s="83"/>
      <c r="AB205" s="83"/>
      <c r="AC205" s="83"/>
      <c r="AD205" s="83"/>
      <c r="AE205" s="83"/>
      <c r="AF205" s="83"/>
    </row>
    <row r="206" spans="10:32" s="41" customFormat="1" ht="18" customHeight="1" x14ac:dyDescent="0.15">
      <c r="J206" s="42"/>
      <c r="K206" s="42"/>
      <c r="Y206" s="83"/>
      <c r="Z206" s="83"/>
      <c r="AA206" s="83"/>
      <c r="AB206" s="83"/>
      <c r="AC206" s="83"/>
      <c r="AD206" s="83"/>
      <c r="AE206" s="83"/>
      <c r="AF206" s="83"/>
    </row>
    <row r="207" spans="10:32" s="41" customFormat="1" ht="18" customHeight="1" x14ac:dyDescent="0.15">
      <c r="J207" s="42"/>
      <c r="K207" s="42"/>
      <c r="Y207" s="83"/>
      <c r="Z207" s="83"/>
      <c r="AA207" s="83"/>
      <c r="AB207" s="83"/>
      <c r="AC207" s="83"/>
      <c r="AD207" s="83"/>
      <c r="AE207" s="83"/>
      <c r="AF207" s="83"/>
    </row>
    <row r="208" spans="10:32" s="41" customFormat="1" ht="18" customHeight="1" x14ac:dyDescent="0.15">
      <c r="J208" s="42"/>
      <c r="K208" s="42"/>
      <c r="Y208" s="83"/>
      <c r="Z208" s="83"/>
      <c r="AA208" s="83"/>
      <c r="AB208" s="83"/>
      <c r="AC208" s="83"/>
      <c r="AD208" s="83"/>
      <c r="AE208" s="83"/>
      <c r="AF208" s="83"/>
    </row>
    <row r="209" spans="10:32" s="41" customFormat="1" ht="18" customHeight="1" x14ac:dyDescent="0.15">
      <c r="J209" s="42"/>
      <c r="K209" s="42"/>
      <c r="Y209" s="83"/>
      <c r="Z209" s="83"/>
      <c r="AA209" s="83"/>
      <c r="AB209" s="83"/>
      <c r="AC209" s="83"/>
      <c r="AD209" s="83"/>
      <c r="AE209" s="83"/>
      <c r="AF209" s="83"/>
    </row>
    <row r="210" spans="10:32" s="41" customFormat="1" ht="18" customHeight="1" x14ac:dyDescent="0.15">
      <c r="J210" s="42"/>
      <c r="K210" s="42"/>
      <c r="Y210" s="83"/>
      <c r="Z210" s="83"/>
      <c r="AA210" s="83"/>
      <c r="AB210" s="83"/>
      <c r="AC210" s="83"/>
      <c r="AD210" s="83"/>
      <c r="AE210" s="83"/>
      <c r="AF210" s="83"/>
    </row>
    <row r="211" spans="10:32" s="41" customFormat="1" ht="18" customHeight="1" x14ac:dyDescent="0.15">
      <c r="J211" s="42"/>
      <c r="K211" s="42"/>
      <c r="Y211" s="83"/>
      <c r="Z211" s="83"/>
      <c r="AA211" s="83"/>
      <c r="AB211" s="83"/>
      <c r="AC211" s="83"/>
      <c r="AD211" s="83"/>
      <c r="AE211" s="83"/>
      <c r="AF211" s="83"/>
    </row>
    <row r="212" spans="10:32" s="41" customFormat="1" ht="18" customHeight="1" x14ac:dyDescent="0.15">
      <c r="J212" s="42"/>
      <c r="K212" s="42"/>
      <c r="Y212" s="83"/>
      <c r="Z212" s="83"/>
      <c r="AA212" s="83"/>
      <c r="AB212" s="83"/>
      <c r="AC212" s="83"/>
      <c r="AD212" s="83"/>
      <c r="AE212" s="83"/>
      <c r="AF212" s="83"/>
    </row>
    <row r="213" spans="10:32" s="41" customFormat="1" ht="18" customHeight="1" x14ac:dyDescent="0.15">
      <c r="J213" s="42"/>
      <c r="K213" s="42"/>
      <c r="Y213" s="83"/>
      <c r="Z213" s="83"/>
      <c r="AA213" s="83"/>
      <c r="AB213" s="83"/>
      <c r="AC213" s="83"/>
      <c r="AD213" s="83"/>
      <c r="AE213" s="83"/>
      <c r="AF213" s="83"/>
    </row>
    <row r="214" spans="10:32" s="41" customFormat="1" ht="18" customHeight="1" x14ac:dyDescent="0.15">
      <c r="J214" s="42"/>
      <c r="K214" s="42"/>
      <c r="Y214" s="83"/>
      <c r="Z214" s="83"/>
      <c r="AA214" s="83"/>
      <c r="AB214" s="83"/>
      <c r="AC214" s="83"/>
      <c r="AD214" s="83"/>
      <c r="AE214" s="83"/>
      <c r="AF214" s="83"/>
    </row>
    <row r="215" spans="10:32" s="41" customFormat="1" ht="18" customHeight="1" x14ac:dyDescent="0.15">
      <c r="J215" s="42"/>
      <c r="K215" s="42"/>
      <c r="Y215" s="83"/>
      <c r="Z215" s="83"/>
      <c r="AA215" s="83"/>
      <c r="AB215" s="83"/>
      <c r="AC215" s="83"/>
      <c r="AD215" s="83"/>
      <c r="AE215" s="83"/>
      <c r="AF215" s="83"/>
    </row>
    <row r="216" spans="10:32" s="41" customFormat="1" ht="18" customHeight="1" x14ac:dyDescent="0.15">
      <c r="J216" s="42"/>
      <c r="K216" s="42"/>
      <c r="Y216" s="83"/>
      <c r="Z216" s="83"/>
      <c r="AA216" s="83"/>
      <c r="AB216" s="83"/>
      <c r="AC216" s="83"/>
      <c r="AD216" s="83"/>
      <c r="AE216" s="83"/>
      <c r="AF216" s="83"/>
    </row>
    <row r="217" spans="10:32" s="41" customFormat="1" ht="18" customHeight="1" x14ac:dyDescent="0.15">
      <c r="J217" s="42"/>
      <c r="K217" s="42"/>
      <c r="Y217" s="83"/>
      <c r="Z217" s="83"/>
      <c r="AA217" s="83"/>
      <c r="AB217" s="83"/>
      <c r="AC217" s="83"/>
      <c r="AD217" s="83"/>
      <c r="AE217" s="83"/>
      <c r="AF217" s="83"/>
    </row>
    <row r="218" spans="10:32" s="41" customFormat="1" ht="18" customHeight="1" x14ac:dyDescent="0.15">
      <c r="J218" s="42"/>
      <c r="K218" s="42"/>
      <c r="Y218" s="83"/>
      <c r="Z218" s="83"/>
      <c r="AA218" s="83"/>
      <c r="AB218" s="83"/>
      <c r="AC218" s="83"/>
      <c r="AD218" s="83"/>
      <c r="AE218" s="83"/>
      <c r="AF218" s="83"/>
    </row>
    <row r="219" spans="10:32" s="41" customFormat="1" ht="18" customHeight="1" x14ac:dyDescent="0.15">
      <c r="J219" s="42"/>
      <c r="K219" s="42"/>
      <c r="Y219" s="83"/>
      <c r="Z219" s="83"/>
      <c r="AA219" s="83"/>
      <c r="AB219" s="83"/>
      <c r="AC219" s="83"/>
      <c r="AD219" s="83"/>
      <c r="AE219" s="83"/>
      <c r="AF219" s="83"/>
    </row>
    <row r="220" spans="10:32" s="41" customFormat="1" ht="18" customHeight="1" x14ac:dyDescent="0.15">
      <c r="J220" s="42"/>
      <c r="K220" s="42"/>
      <c r="Y220" s="83"/>
      <c r="Z220" s="83"/>
      <c r="AA220" s="83"/>
      <c r="AB220" s="83"/>
      <c r="AC220" s="83"/>
      <c r="AD220" s="83"/>
      <c r="AE220" s="83"/>
      <c r="AF220" s="83"/>
    </row>
    <row r="221" spans="10:32" s="41" customFormat="1" ht="18" customHeight="1" x14ac:dyDescent="0.15">
      <c r="J221" s="42"/>
      <c r="K221" s="42"/>
      <c r="Y221" s="83"/>
      <c r="Z221" s="83"/>
      <c r="AA221" s="83"/>
      <c r="AB221" s="83"/>
      <c r="AC221" s="83"/>
      <c r="AD221" s="83"/>
      <c r="AE221" s="83"/>
      <c r="AF221" s="83"/>
    </row>
    <row r="222" spans="10:32" s="41" customFormat="1" ht="18" customHeight="1" x14ac:dyDescent="0.15">
      <c r="J222" s="42"/>
      <c r="K222" s="42"/>
      <c r="Y222" s="83"/>
      <c r="Z222" s="83"/>
      <c r="AA222" s="83"/>
      <c r="AB222" s="83"/>
      <c r="AC222" s="83"/>
      <c r="AD222" s="83"/>
      <c r="AE222" s="83"/>
      <c r="AF222" s="83"/>
    </row>
    <row r="223" spans="10:32" s="41" customFormat="1" ht="18" customHeight="1" x14ac:dyDescent="0.15">
      <c r="J223" s="42"/>
      <c r="K223" s="42"/>
      <c r="Y223" s="83"/>
      <c r="Z223" s="83"/>
      <c r="AA223" s="83"/>
      <c r="AB223" s="83"/>
      <c r="AC223" s="83"/>
      <c r="AD223" s="83"/>
      <c r="AE223" s="83"/>
      <c r="AF223" s="83"/>
    </row>
    <row r="224" spans="10:32" s="41" customFormat="1" ht="18" customHeight="1" x14ac:dyDescent="0.15">
      <c r="J224" s="42"/>
      <c r="K224" s="42"/>
      <c r="Y224" s="83"/>
      <c r="Z224" s="83"/>
      <c r="AA224" s="83"/>
      <c r="AB224" s="83"/>
      <c r="AC224" s="83"/>
      <c r="AD224" s="83"/>
      <c r="AE224" s="83"/>
      <c r="AF224" s="83"/>
    </row>
    <row r="225" spans="10:32" s="41" customFormat="1" ht="18" customHeight="1" x14ac:dyDescent="0.15">
      <c r="J225" s="42"/>
      <c r="K225" s="42"/>
      <c r="Y225" s="83"/>
      <c r="Z225" s="83"/>
      <c r="AA225" s="83"/>
      <c r="AB225" s="83"/>
      <c r="AC225" s="83"/>
      <c r="AD225" s="83"/>
      <c r="AE225" s="83"/>
      <c r="AF225" s="83"/>
    </row>
    <row r="226" spans="10:32" s="41" customFormat="1" ht="18" customHeight="1" x14ac:dyDescent="0.15">
      <c r="J226" s="42"/>
      <c r="K226" s="42"/>
      <c r="Y226" s="83"/>
      <c r="Z226" s="83"/>
      <c r="AA226" s="83"/>
      <c r="AB226" s="83"/>
      <c r="AC226" s="83"/>
      <c r="AD226" s="83"/>
      <c r="AE226" s="83"/>
      <c r="AF226" s="83"/>
    </row>
    <row r="227" spans="10:32" s="41" customFormat="1" ht="18" customHeight="1" x14ac:dyDescent="0.15">
      <c r="J227" s="42"/>
      <c r="K227" s="42"/>
      <c r="Y227" s="83"/>
      <c r="Z227" s="83"/>
      <c r="AA227" s="83"/>
      <c r="AB227" s="83"/>
      <c r="AC227" s="83"/>
      <c r="AD227" s="83"/>
      <c r="AE227" s="83"/>
      <c r="AF227" s="83"/>
    </row>
    <row r="228" spans="10:32" s="41" customFormat="1" ht="18" customHeight="1" x14ac:dyDescent="0.15">
      <c r="J228" s="42"/>
      <c r="K228" s="42"/>
      <c r="Y228" s="83"/>
      <c r="Z228" s="83"/>
      <c r="AA228" s="83"/>
      <c r="AB228" s="83"/>
      <c r="AC228" s="83"/>
      <c r="AD228" s="83"/>
      <c r="AE228" s="83"/>
      <c r="AF228" s="83"/>
    </row>
    <row r="229" spans="10:32" s="41" customFormat="1" ht="18" customHeight="1" x14ac:dyDescent="0.15">
      <c r="J229" s="42"/>
      <c r="K229" s="42"/>
      <c r="Y229" s="83"/>
      <c r="Z229" s="83"/>
      <c r="AA229" s="83"/>
      <c r="AB229" s="83"/>
      <c r="AC229" s="83"/>
      <c r="AD229" s="83"/>
      <c r="AE229" s="83"/>
      <c r="AF229" s="83"/>
    </row>
    <row r="230" spans="10:32" s="41" customFormat="1" x14ac:dyDescent="0.15">
      <c r="J230" s="42"/>
      <c r="K230" s="42"/>
      <c r="Y230" s="83"/>
      <c r="Z230" s="83"/>
      <c r="AA230" s="83"/>
      <c r="AB230" s="83"/>
      <c r="AC230" s="83"/>
      <c r="AD230" s="83"/>
      <c r="AE230" s="83"/>
      <c r="AF230" s="83"/>
    </row>
    <row r="231" spans="10:32" s="41" customFormat="1" x14ac:dyDescent="0.15">
      <c r="J231" s="42"/>
      <c r="K231" s="42"/>
      <c r="Y231" s="83"/>
      <c r="Z231" s="83"/>
      <c r="AA231" s="83"/>
      <c r="AB231" s="83"/>
      <c r="AC231" s="83"/>
      <c r="AD231" s="83"/>
      <c r="AE231" s="83"/>
      <c r="AF231" s="83"/>
    </row>
    <row r="232" spans="10:32" s="41" customFormat="1" x14ac:dyDescent="0.15">
      <c r="J232" s="42"/>
      <c r="K232" s="42"/>
      <c r="Y232" s="83"/>
      <c r="Z232" s="83"/>
      <c r="AA232" s="83"/>
      <c r="AB232" s="83"/>
      <c r="AC232" s="83"/>
      <c r="AD232" s="83"/>
      <c r="AE232" s="83"/>
      <c r="AF232" s="83"/>
    </row>
    <row r="233" spans="10:32" s="41" customFormat="1" x14ac:dyDescent="0.15">
      <c r="J233" s="42"/>
      <c r="K233" s="42"/>
      <c r="Y233" s="83"/>
      <c r="Z233" s="83"/>
      <c r="AA233" s="83"/>
      <c r="AB233" s="83"/>
      <c r="AC233" s="83"/>
      <c r="AD233" s="83"/>
      <c r="AE233" s="83"/>
      <c r="AF233" s="83"/>
    </row>
    <row r="234" spans="10:32" s="41" customFormat="1" x14ac:dyDescent="0.15">
      <c r="J234" s="42"/>
      <c r="K234" s="42"/>
      <c r="Y234" s="83"/>
      <c r="Z234" s="83"/>
      <c r="AA234" s="83"/>
      <c r="AB234" s="83"/>
      <c r="AC234" s="83"/>
      <c r="AD234" s="83"/>
      <c r="AE234" s="83"/>
      <c r="AF234" s="83"/>
    </row>
    <row r="235" spans="10:32" s="41" customFormat="1" x14ac:dyDescent="0.15">
      <c r="J235" s="42"/>
      <c r="K235" s="42"/>
      <c r="Y235" s="83"/>
      <c r="Z235" s="83"/>
      <c r="AA235" s="83"/>
      <c r="AB235" s="83"/>
      <c r="AC235" s="83"/>
      <c r="AD235" s="83"/>
      <c r="AE235" s="83"/>
      <c r="AF235" s="83"/>
    </row>
    <row r="236" spans="10:32" s="41" customFormat="1" x14ac:dyDescent="0.15">
      <c r="J236" s="42"/>
      <c r="K236" s="42"/>
      <c r="Y236" s="83"/>
      <c r="Z236" s="83"/>
      <c r="AA236" s="83"/>
      <c r="AB236" s="83"/>
      <c r="AC236" s="83"/>
      <c r="AD236" s="83"/>
      <c r="AE236" s="83"/>
      <c r="AF236" s="83"/>
    </row>
    <row r="237" spans="10:32" s="41" customFormat="1" x14ac:dyDescent="0.15">
      <c r="J237" s="42"/>
      <c r="K237" s="42"/>
      <c r="Y237" s="83"/>
      <c r="Z237" s="83"/>
      <c r="AA237" s="83"/>
      <c r="AB237" s="83"/>
      <c r="AC237" s="83"/>
      <c r="AD237" s="83"/>
      <c r="AE237" s="83"/>
      <c r="AF237" s="83"/>
    </row>
    <row r="238" spans="10:32" s="41" customFormat="1" x14ac:dyDescent="0.15">
      <c r="J238" s="42"/>
      <c r="K238" s="42"/>
      <c r="Y238" s="83"/>
      <c r="Z238" s="83"/>
      <c r="AA238" s="83"/>
      <c r="AB238" s="83"/>
      <c r="AC238" s="83"/>
      <c r="AD238" s="83"/>
      <c r="AE238" s="83"/>
      <c r="AF238" s="83"/>
    </row>
    <row r="239" spans="10:32" s="41" customFormat="1" x14ac:dyDescent="0.15">
      <c r="J239" s="42"/>
      <c r="K239" s="42"/>
      <c r="Y239" s="83"/>
      <c r="Z239" s="83"/>
      <c r="AA239" s="83"/>
      <c r="AB239" s="83"/>
      <c r="AC239" s="83"/>
      <c r="AD239" s="83"/>
      <c r="AE239" s="83"/>
      <c r="AF239" s="83"/>
    </row>
    <row r="240" spans="10:32" s="41" customFormat="1" x14ac:dyDescent="0.15">
      <c r="J240" s="42"/>
      <c r="K240" s="42"/>
      <c r="Y240" s="83"/>
      <c r="Z240" s="83"/>
      <c r="AA240" s="83"/>
      <c r="AB240" s="83"/>
      <c r="AC240" s="83"/>
      <c r="AD240" s="83"/>
      <c r="AE240" s="83"/>
      <c r="AF240" s="83"/>
    </row>
    <row r="241" spans="10:32" s="41" customFormat="1" x14ac:dyDescent="0.15">
      <c r="J241" s="42"/>
      <c r="K241" s="42"/>
      <c r="Y241" s="83"/>
      <c r="Z241" s="83"/>
      <c r="AA241" s="83"/>
      <c r="AB241" s="83"/>
      <c r="AC241" s="83"/>
      <c r="AD241" s="83"/>
      <c r="AE241" s="83"/>
      <c r="AF241" s="83"/>
    </row>
    <row r="242" spans="10:32" s="41" customFormat="1" x14ac:dyDescent="0.15">
      <c r="J242" s="42"/>
      <c r="K242" s="42"/>
      <c r="Y242" s="83"/>
      <c r="Z242" s="83"/>
      <c r="AA242" s="83"/>
      <c r="AB242" s="83"/>
      <c r="AC242" s="83"/>
      <c r="AD242" s="83"/>
      <c r="AE242" s="83"/>
      <c r="AF242" s="83"/>
    </row>
    <row r="243" spans="10:32" s="41" customFormat="1" x14ac:dyDescent="0.15">
      <c r="J243" s="42"/>
      <c r="K243" s="42"/>
      <c r="Y243" s="83"/>
      <c r="Z243" s="83"/>
      <c r="AA243" s="83"/>
      <c r="AB243" s="83"/>
      <c r="AC243" s="83"/>
      <c r="AD243" s="83"/>
      <c r="AE243" s="83"/>
      <c r="AF243" s="83"/>
    </row>
    <row r="244" spans="10:32" s="41" customFormat="1" x14ac:dyDescent="0.15">
      <c r="J244" s="42"/>
      <c r="K244" s="42"/>
      <c r="Y244" s="83"/>
      <c r="Z244" s="83"/>
      <c r="AA244" s="83"/>
      <c r="AB244" s="83"/>
      <c r="AC244" s="83"/>
      <c r="AD244" s="83"/>
      <c r="AE244" s="83"/>
      <c r="AF244" s="83"/>
    </row>
    <row r="245" spans="10:32" s="41" customFormat="1" x14ac:dyDescent="0.15">
      <c r="J245" s="42"/>
      <c r="K245" s="42"/>
      <c r="Y245" s="83"/>
      <c r="Z245" s="83"/>
      <c r="AA245" s="83"/>
      <c r="AB245" s="83"/>
      <c r="AC245" s="83"/>
      <c r="AD245" s="83"/>
      <c r="AE245" s="83"/>
      <c r="AF245" s="83"/>
    </row>
    <row r="246" spans="10:32" s="41" customFormat="1" x14ac:dyDescent="0.15">
      <c r="J246" s="42"/>
      <c r="K246" s="42"/>
      <c r="Y246" s="83"/>
      <c r="Z246" s="83"/>
      <c r="AA246" s="83"/>
      <c r="AB246" s="83"/>
      <c r="AC246" s="83"/>
      <c r="AD246" s="83"/>
      <c r="AE246" s="83"/>
      <c r="AF246" s="83"/>
    </row>
    <row r="247" spans="10:32" s="41" customFormat="1" x14ac:dyDescent="0.15">
      <c r="J247" s="42"/>
      <c r="K247" s="42"/>
      <c r="Y247" s="83"/>
      <c r="Z247" s="83"/>
      <c r="AA247" s="83"/>
      <c r="AB247" s="83"/>
      <c r="AC247" s="83"/>
      <c r="AD247" s="83"/>
      <c r="AE247" s="83"/>
      <c r="AF247" s="83"/>
    </row>
    <row r="248" spans="10:32" s="41" customFormat="1" x14ac:dyDescent="0.15">
      <c r="J248" s="42"/>
      <c r="K248" s="42"/>
      <c r="Y248" s="83"/>
      <c r="Z248" s="83"/>
      <c r="AA248" s="83"/>
      <c r="AB248" s="83"/>
      <c r="AC248" s="83"/>
      <c r="AD248" s="83"/>
      <c r="AE248" s="83"/>
      <c r="AF248" s="83"/>
    </row>
    <row r="249" spans="10:32" s="41" customFormat="1" x14ac:dyDescent="0.15">
      <c r="J249" s="42"/>
      <c r="K249" s="42"/>
      <c r="Y249" s="83"/>
      <c r="Z249" s="83"/>
      <c r="AA249" s="83"/>
      <c r="AB249" s="83"/>
      <c r="AC249" s="83"/>
      <c r="AD249" s="83"/>
      <c r="AE249" s="83"/>
      <c r="AF249" s="83"/>
    </row>
    <row r="250" spans="10:32" s="41" customFormat="1" x14ac:dyDescent="0.15">
      <c r="J250" s="42"/>
      <c r="K250" s="42"/>
      <c r="Y250" s="83"/>
      <c r="Z250" s="83"/>
      <c r="AA250" s="83"/>
      <c r="AB250" s="83"/>
      <c r="AC250" s="83"/>
      <c r="AD250" s="83"/>
      <c r="AE250" s="83"/>
      <c r="AF250" s="83"/>
    </row>
    <row r="251" spans="10:32" s="41" customFormat="1" x14ac:dyDescent="0.15">
      <c r="J251" s="42"/>
      <c r="K251" s="42"/>
      <c r="Y251" s="83"/>
      <c r="Z251" s="83"/>
      <c r="AA251" s="83"/>
      <c r="AB251" s="83"/>
      <c r="AC251" s="83"/>
      <c r="AD251" s="83"/>
      <c r="AE251" s="83"/>
      <c r="AF251" s="83"/>
    </row>
    <row r="252" spans="10:32" s="41" customFormat="1" x14ac:dyDescent="0.15">
      <c r="J252" s="42"/>
      <c r="K252" s="42"/>
      <c r="Y252" s="83"/>
      <c r="Z252" s="83"/>
      <c r="AA252" s="83"/>
      <c r="AB252" s="83"/>
      <c r="AC252" s="83"/>
      <c r="AD252" s="83"/>
      <c r="AE252" s="83"/>
      <c r="AF252" s="83"/>
    </row>
    <row r="253" spans="10:32" s="41" customFormat="1" x14ac:dyDescent="0.15">
      <c r="J253" s="42"/>
      <c r="K253" s="42"/>
      <c r="Y253" s="83"/>
      <c r="Z253" s="83"/>
      <c r="AA253" s="83"/>
      <c r="AB253" s="83"/>
      <c r="AC253" s="83"/>
      <c r="AD253" s="83"/>
      <c r="AE253" s="83"/>
      <c r="AF253" s="83"/>
    </row>
    <row r="254" spans="10:32" s="41" customFormat="1" x14ac:dyDescent="0.15">
      <c r="J254" s="42"/>
      <c r="K254" s="42"/>
      <c r="Y254" s="83"/>
      <c r="Z254" s="83"/>
      <c r="AA254" s="83"/>
      <c r="AB254" s="83"/>
      <c r="AC254" s="83"/>
      <c r="AD254" s="83"/>
      <c r="AE254" s="83"/>
      <c r="AF254" s="83"/>
    </row>
    <row r="255" spans="10:32" s="41" customFormat="1" x14ac:dyDescent="0.15">
      <c r="J255" s="42"/>
      <c r="K255" s="42"/>
      <c r="Y255" s="83"/>
      <c r="Z255" s="83"/>
      <c r="AA255" s="83"/>
      <c r="AB255" s="83"/>
      <c r="AC255" s="83"/>
      <c r="AD255" s="83"/>
      <c r="AE255" s="83"/>
      <c r="AF255" s="83"/>
    </row>
    <row r="256" spans="10:32" s="41" customFormat="1" x14ac:dyDescent="0.15">
      <c r="J256" s="42"/>
      <c r="K256" s="42"/>
      <c r="Y256" s="83"/>
      <c r="Z256" s="83"/>
      <c r="AA256" s="83"/>
      <c r="AB256" s="83"/>
      <c r="AC256" s="83"/>
      <c r="AD256" s="83"/>
      <c r="AE256" s="83"/>
      <c r="AF256" s="83"/>
    </row>
    <row r="257" spans="10:32" s="41" customFormat="1" x14ac:dyDescent="0.15">
      <c r="J257" s="42"/>
      <c r="K257" s="42"/>
      <c r="Y257" s="83"/>
      <c r="Z257" s="83"/>
      <c r="AA257" s="83"/>
      <c r="AB257" s="83"/>
      <c r="AC257" s="83"/>
      <c r="AD257" s="83"/>
      <c r="AE257" s="83"/>
      <c r="AF257" s="83"/>
    </row>
    <row r="258" spans="10:32" s="41" customFormat="1" x14ac:dyDescent="0.15">
      <c r="J258" s="42"/>
      <c r="K258" s="42"/>
      <c r="Y258" s="83"/>
      <c r="Z258" s="83"/>
      <c r="AA258" s="83"/>
      <c r="AB258" s="83"/>
      <c r="AC258" s="83"/>
      <c r="AD258" s="83"/>
      <c r="AE258" s="83"/>
      <c r="AF258" s="83"/>
    </row>
    <row r="259" spans="10:32" s="41" customFormat="1" x14ac:dyDescent="0.15">
      <c r="J259" s="42"/>
      <c r="K259" s="42"/>
      <c r="Y259" s="83"/>
      <c r="Z259" s="83"/>
      <c r="AA259" s="83"/>
      <c r="AB259" s="83"/>
      <c r="AC259" s="83"/>
      <c r="AD259" s="83"/>
      <c r="AE259" s="83"/>
      <c r="AF259" s="83"/>
    </row>
    <row r="260" spans="10:32" s="41" customFormat="1" x14ac:dyDescent="0.15">
      <c r="J260" s="42"/>
      <c r="K260" s="42"/>
      <c r="Y260" s="83"/>
      <c r="Z260" s="83"/>
      <c r="AA260" s="83"/>
      <c r="AB260" s="83"/>
      <c r="AC260" s="83"/>
      <c r="AD260" s="83"/>
      <c r="AE260" s="83"/>
      <c r="AF260" s="83"/>
    </row>
    <row r="261" spans="10:32" s="41" customFormat="1" x14ac:dyDescent="0.15">
      <c r="J261" s="42"/>
      <c r="K261" s="42"/>
      <c r="Y261" s="83"/>
      <c r="Z261" s="83"/>
      <c r="AA261" s="83"/>
      <c r="AB261" s="83"/>
      <c r="AC261" s="83"/>
      <c r="AD261" s="83"/>
      <c r="AE261" s="83"/>
      <c r="AF261" s="83"/>
    </row>
    <row r="262" spans="10:32" s="41" customFormat="1" x14ac:dyDescent="0.15">
      <c r="J262" s="42"/>
      <c r="K262" s="42"/>
      <c r="Y262" s="83"/>
      <c r="Z262" s="83"/>
      <c r="AA262" s="83"/>
      <c r="AB262" s="83"/>
      <c r="AC262" s="83"/>
      <c r="AD262" s="83"/>
      <c r="AE262" s="83"/>
      <c r="AF262" s="83"/>
    </row>
    <row r="263" spans="10:32" s="41" customFormat="1" x14ac:dyDescent="0.15">
      <c r="J263" s="42"/>
      <c r="K263" s="42"/>
      <c r="Y263" s="83"/>
      <c r="Z263" s="83"/>
      <c r="AA263" s="83"/>
      <c r="AB263" s="83"/>
      <c r="AC263" s="83"/>
      <c r="AD263" s="83"/>
      <c r="AE263" s="83"/>
      <c r="AF263" s="83"/>
    </row>
    <row r="264" spans="10:32" s="41" customFormat="1" x14ac:dyDescent="0.15">
      <c r="J264" s="42"/>
      <c r="K264" s="42"/>
      <c r="Y264" s="83"/>
      <c r="Z264" s="83"/>
      <c r="AA264" s="83"/>
      <c r="AB264" s="83"/>
      <c r="AC264" s="83"/>
      <c r="AD264" s="83"/>
      <c r="AE264" s="83"/>
      <c r="AF264" s="83"/>
    </row>
    <row r="265" spans="10:32" s="41" customFormat="1" x14ac:dyDescent="0.15">
      <c r="J265" s="42"/>
      <c r="K265" s="42"/>
      <c r="Y265" s="83"/>
      <c r="Z265" s="83"/>
      <c r="AA265" s="83"/>
      <c r="AB265" s="83"/>
      <c r="AC265" s="83"/>
      <c r="AD265" s="83"/>
      <c r="AE265" s="83"/>
      <c r="AF265" s="83"/>
    </row>
    <row r="266" spans="10:32" s="41" customFormat="1" x14ac:dyDescent="0.15">
      <c r="J266" s="42"/>
      <c r="K266" s="42"/>
      <c r="Y266" s="83"/>
      <c r="Z266" s="83"/>
      <c r="AA266" s="83"/>
      <c r="AB266" s="83"/>
      <c r="AC266" s="83"/>
      <c r="AD266" s="83"/>
      <c r="AE266" s="83"/>
      <c r="AF266" s="83"/>
    </row>
    <row r="267" spans="10:32" s="41" customFormat="1" x14ac:dyDescent="0.15">
      <c r="J267" s="42"/>
      <c r="K267" s="42"/>
      <c r="Y267" s="83"/>
      <c r="Z267" s="83"/>
      <c r="AA267" s="83"/>
      <c r="AB267" s="83"/>
      <c r="AC267" s="83"/>
      <c r="AD267" s="83"/>
      <c r="AE267" s="83"/>
      <c r="AF267" s="83"/>
    </row>
    <row r="268" spans="10:32" s="41" customFormat="1" x14ac:dyDescent="0.15">
      <c r="J268" s="42"/>
      <c r="K268" s="42"/>
      <c r="Y268" s="83"/>
      <c r="Z268" s="83"/>
      <c r="AA268" s="83"/>
      <c r="AB268" s="83"/>
      <c r="AC268" s="83"/>
      <c r="AD268" s="83"/>
      <c r="AE268" s="83"/>
      <c r="AF268" s="83"/>
    </row>
    <row r="269" spans="10:32" s="41" customFormat="1" x14ac:dyDescent="0.15">
      <c r="J269" s="42"/>
      <c r="K269" s="42"/>
      <c r="Y269" s="83"/>
      <c r="Z269" s="83"/>
      <c r="AA269" s="83"/>
      <c r="AB269" s="83"/>
      <c r="AC269" s="83"/>
      <c r="AD269" s="83"/>
      <c r="AE269" s="83"/>
      <c r="AF269" s="83"/>
    </row>
    <row r="270" spans="10:32" s="41" customFormat="1" x14ac:dyDescent="0.15">
      <c r="J270" s="42"/>
      <c r="K270" s="42"/>
      <c r="Y270" s="83"/>
      <c r="Z270" s="83"/>
      <c r="AA270" s="83"/>
      <c r="AB270" s="83"/>
      <c r="AC270" s="83"/>
      <c r="AD270" s="83"/>
      <c r="AE270" s="83"/>
      <c r="AF270" s="83"/>
    </row>
    <row r="271" spans="10:32" s="41" customFormat="1" x14ac:dyDescent="0.15">
      <c r="J271" s="42"/>
      <c r="K271" s="42"/>
      <c r="Y271" s="83"/>
      <c r="Z271" s="83"/>
      <c r="AA271" s="83"/>
      <c r="AB271" s="83"/>
      <c r="AC271" s="83"/>
      <c r="AD271" s="83"/>
      <c r="AE271" s="83"/>
      <c r="AF271" s="83"/>
    </row>
    <row r="272" spans="10:32" s="41" customFormat="1" x14ac:dyDescent="0.15">
      <c r="J272" s="42"/>
      <c r="K272" s="42"/>
      <c r="Y272" s="83"/>
      <c r="Z272" s="83"/>
      <c r="AA272" s="83"/>
      <c r="AB272" s="83"/>
      <c r="AC272" s="83"/>
      <c r="AD272" s="83"/>
      <c r="AE272" s="83"/>
      <c r="AF272" s="83"/>
    </row>
    <row r="273" spans="10:32" s="41" customFormat="1" x14ac:dyDescent="0.15">
      <c r="J273" s="42"/>
      <c r="K273" s="42"/>
      <c r="Y273" s="83"/>
      <c r="Z273" s="83"/>
      <c r="AA273" s="83"/>
      <c r="AB273" s="83"/>
      <c r="AC273" s="83"/>
      <c r="AD273" s="83"/>
      <c r="AE273" s="83"/>
      <c r="AF273" s="83"/>
    </row>
    <row r="274" spans="10:32" s="41" customFormat="1" x14ac:dyDescent="0.15">
      <c r="J274" s="42"/>
      <c r="K274" s="42"/>
      <c r="Y274" s="83"/>
      <c r="Z274" s="83"/>
      <c r="AA274" s="83"/>
      <c r="AB274" s="83"/>
      <c r="AC274" s="83"/>
      <c r="AD274" s="83"/>
      <c r="AE274" s="83"/>
      <c r="AF274" s="83"/>
    </row>
    <row r="275" spans="10:32" s="41" customFormat="1" x14ac:dyDescent="0.15">
      <c r="J275" s="42"/>
      <c r="K275" s="42"/>
      <c r="Y275" s="83"/>
      <c r="Z275" s="83"/>
      <c r="AA275" s="83"/>
      <c r="AB275" s="83"/>
      <c r="AC275" s="83"/>
      <c r="AD275" s="83"/>
      <c r="AE275" s="83"/>
      <c r="AF275" s="83"/>
    </row>
    <row r="276" spans="10:32" s="41" customFormat="1" x14ac:dyDescent="0.15">
      <c r="J276" s="42"/>
      <c r="K276" s="42"/>
      <c r="Y276" s="83"/>
      <c r="Z276" s="83"/>
      <c r="AA276" s="83"/>
      <c r="AB276" s="83"/>
      <c r="AC276" s="83"/>
      <c r="AD276" s="83"/>
      <c r="AE276" s="83"/>
      <c r="AF276" s="83"/>
    </row>
    <row r="277" spans="10:32" s="41" customFormat="1" x14ac:dyDescent="0.15">
      <c r="J277" s="42"/>
      <c r="K277" s="42"/>
      <c r="Y277" s="83"/>
      <c r="Z277" s="83"/>
      <c r="AA277" s="83"/>
      <c r="AB277" s="83"/>
      <c r="AC277" s="83"/>
      <c r="AD277" s="83"/>
      <c r="AE277" s="83"/>
      <c r="AF277" s="83"/>
    </row>
    <row r="278" spans="10:32" s="41" customFormat="1" x14ac:dyDescent="0.15">
      <c r="J278" s="42"/>
      <c r="K278" s="42"/>
      <c r="Y278" s="83"/>
      <c r="Z278" s="83"/>
      <c r="AA278" s="83"/>
      <c r="AB278" s="83"/>
      <c r="AC278" s="83"/>
      <c r="AD278" s="83"/>
      <c r="AE278" s="83"/>
      <c r="AF278" s="83"/>
    </row>
    <row r="279" spans="10:32" s="41" customFormat="1" x14ac:dyDescent="0.15">
      <c r="J279" s="42"/>
      <c r="K279" s="42"/>
      <c r="Y279" s="83"/>
      <c r="Z279" s="83"/>
      <c r="AA279" s="83"/>
      <c r="AB279" s="83"/>
      <c r="AC279" s="83"/>
      <c r="AD279" s="83"/>
      <c r="AE279" s="83"/>
      <c r="AF279" s="83"/>
    </row>
    <row r="280" spans="10:32" s="41" customFormat="1" x14ac:dyDescent="0.15">
      <c r="J280" s="42"/>
      <c r="K280" s="42"/>
      <c r="Y280" s="83"/>
      <c r="Z280" s="83"/>
      <c r="AA280" s="83"/>
      <c r="AB280" s="83"/>
      <c r="AC280" s="83"/>
      <c r="AD280" s="83"/>
      <c r="AE280" s="83"/>
      <c r="AF280" s="83"/>
    </row>
    <row r="281" spans="10:32" s="41" customFormat="1" x14ac:dyDescent="0.15">
      <c r="J281" s="42"/>
      <c r="K281" s="42"/>
      <c r="Y281" s="83"/>
      <c r="Z281" s="83"/>
      <c r="AA281" s="83"/>
      <c r="AB281" s="83"/>
      <c r="AC281" s="83"/>
      <c r="AD281" s="83"/>
      <c r="AE281" s="83"/>
      <c r="AF281" s="83"/>
    </row>
    <row r="282" spans="10:32" s="41" customFormat="1" x14ac:dyDescent="0.15">
      <c r="J282" s="42"/>
      <c r="K282" s="42"/>
      <c r="Y282" s="83"/>
      <c r="Z282" s="83"/>
      <c r="AA282" s="83"/>
      <c r="AB282" s="83"/>
      <c r="AC282" s="83"/>
      <c r="AD282" s="83"/>
      <c r="AE282" s="83"/>
      <c r="AF282" s="83"/>
    </row>
    <row r="283" spans="10:32" s="41" customFormat="1" x14ac:dyDescent="0.15">
      <c r="J283" s="42"/>
      <c r="K283" s="42"/>
      <c r="Y283" s="83"/>
      <c r="Z283" s="83"/>
      <c r="AA283" s="83"/>
      <c r="AB283" s="83"/>
      <c r="AC283" s="83"/>
      <c r="AD283" s="83"/>
      <c r="AE283" s="83"/>
      <c r="AF283" s="83"/>
    </row>
    <row r="284" spans="10:32" s="41" customFormat="1" x14ac:dyDescent="0.15">
      <c r="J284" s="42"/>
      <c r="K284" s="42"/>
      <c r="Y284" s="83"/>
      <c r="Z284" s="83"/>
      <c r="AA284" s="83"/>
      <c r="AB284" s="83"/>
      <c r="AC284" s="83"/>
      <c r="AD284" s="83"/>
      <c r="AE284" s="83"/>
      <c r="AF284" s="83"/>
    </row>
    <row r="285" spans="10:32" s="41" customFormat="1" x14ac:dyDescent="0.15">
      <c r="J285" s="42"/>
      <c r="K285" s="42"/>
      <c r="Y285" s="83"/>
      <c r="Z285" s="83"/>
      <c r="AA285" s="83"/>
      <c r="AB285" s="83"/>
      <c r="AC285" s="83"/>
      <c r="AD285" s="83"/>
      <c r="AE285" s="83"/>
      <c r="AF285" s="83"/>
    </row>
    <row r="286" spans="10:32" s="41" customFormat="1" x14ac:dyDescent="0.15">
      <c r="J286" s="42"/>
      <c r="K286" s="42"/>
      <c r="Y286" s="83"/>
      <c r="Z286" s="83"/>
      <c r="AA286" s="83"/>
      <c r="AB286" s="83"/>
      <c r="AC286" s="83"/>
      <c r="AD286" s="83"/>
      <c r="AE286" s="83"/>
      <c r="AF286" s="83"/>
    </row>
    <row r="287" spans="10:32" s="41" customFormat="1" x14ac:dyDescent="0.15">
      <c r="J287" s="42"/>
      <c r="K287" s="42"/>
      <c r="Y287" s="83"/>
      <c r="Z287" s="83"/>
      <c r="AA287" s="83"/>
      <c r="AB287" s="83"/>
      <c r="AC287" s="83"/>
      <c r="AD287" s="83"/>
      <c r="AE287" s="83"/>
      <c r="AF287" s="83"/>
    </row>
    <row r="288" spans="10:32" s="41" customFormat="1" x14ac:dyDescent="0.15">
      <c r="J288" s="42"/>
      <c r="K288" s="42"/>
      <c r="Y288" s="83"/>
      <c r="Z288" s="83"/>
      <c r="AA288" s="83"/>
      <c r="AB288" s="83"/>
      <c r="AC288" s="83"/>
      <c r="AD288" s="83"/>
      <c r="AE288" s="83"/>
      <c r="AF288" s="83"/>
    </row>
    <row r="289" spans="10:32" s="41" customFormat="1" x14ac:dyDescent="0.15">
      <c r="J289" s="42"/>
      <c r="K289" s="42"/>
      <c r="Y289" s="83"/>
      <c r="Z289" s="83"/>
      <c r="AA289" s="83"/>
      <c r="AB289" s="83"/>
      <c r="AC289" s="83"/>
      <c r="AD289" s="83"/>
      <c r="AE289" s="83"/>
      <c r="AF289" s="83"/>
    </row>
    <row r="290" spans="10:32" s="41" customFormat="1" x14ac:dyDescent="0.15">
      <c r="J290" s="42"/>
      <c r="K290" s="42"/>
      <c r="Y290" s="83"/>
      <c r="Z290" s="83"/>
      <c r="AA290" s="83"/>
      <c r="AB290" s="83"/>
      <c r="AC290" s="83"/>
      <c r="AD290" s="83"/>
      <c r="AE290" s="83"/>
      <c r="AF290" s="83"/>
    </row>
    <row r="291" spans="10:32" s="41" customFormat="1" x14ac:dyDescent="0.15">
      <c r="J291" s="42"/>
      <c r="K291" s="42"/>
      <c r="Y291" s="83"/>
      <c r="Z291" s="83"/>
      <c r="AA291" s="83"/>
      <c r="AB291" s="83"/>
      <c r="AC291" s="83"/>
      <c r="AD291" s="83"/>
      <c r="AE291" s="83"/>
      <c r="AF291" s="83"/>
    </row>
    <row r="292" spans="10:32" s="41" customFormat="1" x14ac:dyDescent="0.15">
      <c r="J292" s="42"/>
      <c r="K292" s="42"/>
      <c r="Y292" s="83"/>
      <c r="Z292" s="83"/>
      <c r="AA292" s="83"/>
      <c r="AB292" s="83"/>
      <c r="AC292" s="83"/>
      <c r="AD292" s="83"/>
      <c r="AE292" s="83"/>
      <c r="AF292" s="83"/>
    </row>
    <row r="293" spans="10:32" s="41" customFormat="1" x14ac:dyDescent="0.15">
      <c r="J293" s="42"/>
      <c r="K293" s="42"/>
      <c r="Y293" s="83"/>
      <c r="Z293" s="83"/>
      <c r="AA293" s="83"/>
      <c r="AB293" s="83"/>
      <c r="AC293" s="83"/>
      <c r="AD293" s="83"/>
      <c r="AE293" s="83"/>
      <c r="AF293" s="83"/>
    </row>
    <row r="294" spans="10:32" s="41" customFormat="1" x14ac:dyDescent="0.15">
      <c r="J294" s="42"/>
      <c r="K294" s="42"/>
      <c r="Y294" s="83"/>
      <c r="Z294" s="83"/>
      <c r="AA294" s="83"/>
      <c r="AB294" s="83"/>
      <c r="AC294" s="83"/>
      <c r="AD294" s="83"/>
      <c r="AE294" s="83"/>
      <c r="AF294" s="83"/>
    </row>
    <row r="295" spans="10:32" s="41" customFormat="1" x14ac:dyDescent="0.15">
      <c r="J295" s="42"/>
      <c r="K295" s="42"/>
      <c r="Y295" s="83"/>
      <c r="Z295" s="83"/>
      <c r="AA295" s="83"/>
      <c r="AB295" s="83"/>
      <c r="AC295" s="83"/>
      <c r="AD295" s="83"/>
      <c r="AE295" s="83"/>
      <c r="AF295" s="83"/>
    </row>
    <row r="296" spans="10:32" s="41" customFormat="1" x14ac:dyDescent="0.15">
      <c r="J296" s="42"/>
      <c r="K296" s="42"/>
      <c r="Y296" s="83"/>
      <c r="Z296" s="83"/>
      <c r="AA296" s="83"/>
      <c r="AB296" s="83"/>
      <c r="AC296" s="83"/>
      <c r="AD296" s="83"/>
      <c r="AE296" s="83"/>
      <c r="AF296" s="83"/>
    </row>
    <row r="297" spans="10:32" s="41" customFormat="1" x14ac:dyDescent="0.15">
      <c r="J297" s="42"/>
      <c r="K297" s="42"/>
      <c r="Y297" s="83"/>
      <c r="Z297" s="83"/>
      <c r="AA297" s="83"/>
      <c r="AB297" s="83"/>
      <c r="AC297" s="83"/>
      <c r="AD297" s="83"/>
      <c r="AE297" s="83"/>
      <c r="AF297" s="83"/>
    </row>
    <row r="298" spans="10:32" s="41" customFormat="1" x14ac:dyDescent="0.15">
      <c r="J298" s="42"/>
      <c r="K298" s="42"/>
      <c r="Y298" s="83"/>
      <c r="Z298" s="83"/>
      <c r="AA298" s="83"/>
      <c r="AB298" s="83"/>
      <c r="AC298" s="83"/>
      <c r="AD298" s="83"/>
      <c r="AE298" s="83"/>
      <c r="AF298" s="83"/>
    </row>
    <row r="299" spans="10:32" s="41" customFormat="1" x14ac:dyDescent="0.15">
      <c r="J299" s="42"/>
      <c r="K299" s="42"/>
      <c r="Y299" s="83"/>
      <c r="Z299" s="83"/>
      <c r="AA299" s="83"/>
      <c r="AB299" s="83"/>
      <c r="AC299" s="83"/>
      <c r="AD299" s="83"/>
      <c r="AE299" s="83"/>
      <c r="AF299" s="83"/>
    </row>
    <row r="300" spans="10:32" s="41" customFormat="1" x14ac:dyDescent="0.15">
      <c r="J300" s="42"/>
      <c r="K300" s="42"/>
      <c r="Y300" s="83"/>
      <c r="Z300" s="83"/>
      <c r="AA300" s="83"/>
      <c r="AB300" s="83"/>
      <c r="AC300" s="83"/>
      <c r="AD300" s="83"/>
      <c r="AE300" s="83"/>
      <c r="AF300" s="83"/>
    </row>
    <row r="301" spans="10:32" s="41" customFormat="1" x14ac:dyDescent="0.15">
      <c r="J301" s="42"/>
      <c r="K301" s="42"/>
      <c r="Y301" s="83"/>
      <c r="Z301" s="83"/>
      <c r="AA301" s="83"/>
      <c r="AB301" s="83"/>
      <c r="AC301" s="83"/>
      <c r="AD301" s="83"/>
      <c r="AE301" s="83"/>
      <c r="AF301" s="83"/>
    </row>
    <row r="302" spans="10:32" s="41" customFormat="1" x14ac:dyDescent="0.15">
      <c r="J302" s="42"/>
      <c r="K302" s="42"/>
      <c r="Y302" s="83"/>
      <c r="Z302" s="83"/>
      <c r="AA302" s="83"/>
      <c r="AB302" s="83"/>
      <c r="AC302" s="83"/>
      <c r="AD302" s="83"/>
      <c r="AE302" s="83"/>
      <c r="AF302" s="83"/>
    </row>
    <row r="303" spans="10:32" s="41" customFormat="1" x14ac:dyDescent="0.15">
      <c r="J303" s="42"/>
      <c r="K303" s="42"/>
      <c r="Y303" s="83"/>
      <c r="Z303" s="83"/>
      <c r="AA303" s="83"/>
      <c r="AB303" s="83"/>
      <c r="AC303" s="83"/>
      <c r="AD303" s="83"/>
      <c r="AE303" s="83"/>
      <c r="AF303" s="83"/>
    </row>
    <row r="304" spans="10:32" s="41" customFormat="1" x14ac:dyDescent="0.15">
      <c r="J304" s="42"/>
      <c r="K304" s="42"/>
      <c r="Y304" s="83"/>
      <c r="Z304" s="83"/>
      <c r="AA304" s="83"/>
      <c r="AB304" s="83"/>
      <c r="AC304" s="83"/>
      <c r="AD304" s="83"/>
      <c r="AE304" s="83"/>
      <c r="AF304" s="83"/>
    </row>
    <row r="305" spans="10:32" s="41" customFormat="1" x14ac:dyDescent="0.15">
      <c r="J305" s="42"/>
      <c r="K305" s="42"/>
      <c r="Y305" s="83"/>
      <c r="Z305" s="83"/>
      <c r="AA305" s="83"/>
      <c r="AB305" s="83"/>
      <c r="AC305" s="83"/>
      <c r="AD305" s="83"/>
      <c r="AE305" s="83"/>
      <c r="AF305" s="83"/>
    </row>
    <row r="306" spans="10:32" s="41" customFormat="1" x14ac:dyDescent="0.15">
      <c r="J306" s="42"/>
      <c r="K306" s="42"/>
      <c r="Y306" s="83"/>
      <c r="Z306" s="83"/>
      <c r="AA306" s="83"/>
      <c r="AB306" s="83"/>
      <c r="AC306" s="83"/>
      <c r="AD306" s="83"/>
      <c r="AE306" s="83"/>
      <c r="AF306" s="83"/>
    </row>
    <row r="307" spans="10:32" s="41" customFormat="1" x14ac:dyDescent="0.15">
      <c r="J307" s="42"/>
      <c r="K307" s="42"/>
      <c r="Y307" s="83"/>
      <c r="Z307" s="83"/>
      <c r="AA307" s="83"/>
      <c r="AB307" s="83"/>
      <c r="AC307" s="83"/>
      <c r="AD307" s="83"/>
      <c r="AE307" s="83"/>
      <c r="AF307" s="83"/>
    </row>
    <row r="308" spans="10:32" s="41" customFormat="1" x14ac:dyDescent="0.15">
      <c r="J308" s="42"/>
      <c r="K308" s="42"/>
      <c r="Y308" s="83"/>
      <c r="Z308" s="83"/>
      <c r="AA308" s="83"/>
      <c r="AB308" s="83"/>
      <c r="AC308" s="83"/>
      <c r="AD308" s="83"/>
      <c r="AE308" s="83"/>
      <c r="AF308" s="83"/>
    </row>
    <row r="309" spans="10:32" s="41" customFormat="1" x14ac:dyDescent="0.15">
      <c r="J309" s="42"/>
      <c r="K309" s="42"/>
      <c r="Y309" s="83"/>
      <c r="Z309" s="83"/>
      <c r="AA309" s="83"/>
      <c r="AB309" s="83"/>
      <c r="AC309" s="83"/>
      <c r="AD309" s="83"/>
      <c r="AE309" s="83"/>
      <c r="AF309" s="83"/>
    </row>
    <row r="310" spans="10:32" s="41" customFormat="1" x14ac:dyDescent="0.15">
      <c r="J310" s="42"/>
      <c r="K310" s="42"/>
      <c r="Y310" s="83"/>
      <c r="Z310" s="83"/>
      <c r="AA310" s="83"/>
      <c r="AB310" s="83"/>
      <c r="AC310" s="83"/>
      <c r="AD310" s="83"/>
      <c r="AE310" s="83"/>
      <c r="AF310" s="83"/>
    </row>
    <row r="311" spans="10:32" s="41" customFormat="1" x14ac:dyDescent="0.15">
      <c r="J311" s="42"/>
      <c r="K311" s="42"/>
      <c r="Y311" s="83"/>
      <c r="Z311" s="83"/>
      <c r="AA311" s="83"/>
      <c r="AB311" s="83"/>
      <c r="AC311" s="83"/>
      <c r="AD311" s="83"/>
      <c r="AE311" s="83"/>
      <c r="AF311" s="83"/>
    </row>
    <row r="312" spans="10:32" s="41" customFormat="1" x14ac:dyDescent="0.15">
      <c r="J312" s="42"/>
      <c r="K312" s="42"/>
      <c r="Y312" s="83"/>
      <c r="Z312" s="83"/>
      <c r="AA312" s="83"/>
      <c r="AB312" s="83"/>
      <c r="AC312" s="83"/>
      <c r="AD312" s="83"/>
      <c r="AE312" s="83"/>
      <c r="AF312" s="83"/>
    </row>
    <row r="313" spans="10:32" s="41" customFormat="1" x14ac:dyDescent="0.15">
      <c r="J313" s="42"/>
      <c r="K313" s="42"/>
      <c r="Y313" s="83"/>
      <c r="Z313" s="83"/>
      <c r="AA313" s="83"/>
      <c r="AB313" s="83"/>
      <c r="AC313" s="83"/>
      <c r="AD313" s="83"/>
      <c r="AE313" s="83"/>
      <c r="AF313" s="83"/>
    </row>
    <row r="314" spans="10:32" s="41" customFormat="1" x14ac:dyDescent="0.15">
      <c r="J314" s="42"/>
      <c r="K314" s="42"/>
      <c r="Y314" s="83"/>
      <c r="Z314" s="83"/>
      <c r="AA314" s="83"/>
      <c r="AB314" s="83"/>
      <c r="AC314" s="83"/>
      <c r="AD314" s="83"/>
      <c r="AE314" s="83"/>
      <c r="AF314" s="83"/>
    </row>
    <row r="315" spans="10:32" s="41" customFormat="1" x14ac:dyDescent="0.15">
      <c r="J315" s="42"/>
      <c r="K315" s="42"/>
      <c r="Y315" s="83"/>
      <c r="Z315" s="83"/>
      <c r="AA315" s="83"/>
      <c r="AB315" s="83"/>
      <c r="AC315" s="83"/>
      <c r="AD315" s="83"/>
      <c r="AE315" s="83"/>
      <c r="AF315" s="83"/>
    </row>
    <row r="316" spans="10:32" s="41" customFormat="1" x14ac:dyDescent="0.15">
      <c r="J316" s="42"/>
      <c r="K316" s="42"/>
      <c r="Y316" s="83"/>
      <c r="Z316" s="83"/>
      <c r="AA316" s="83"/>
      <c r="AB316" s="83"/>
      <c r="AC316" s="83"/>
      <c r="AD316" s="83"/>
      <c r="AE316" s="83"/>
      <c r="AF316" s="83"/>
    </row>
    <row r="317" spans="10:32" s="41" customFormat="1" x14ac:dyDescent="0.15">
      <c r="J317" s="42"/>
      <c r="K317" s="42"/>
      <c r="Y317" s="83"/>
      <c r="Z317" s="83"/>
      <c r="AA317" s="83"/>
      <c r="AB317" s="83"/>
      <c r="AC317" s="83"/>
      <c r="AD317" s="83"/>
      <c r="AE317" s="83"/>
      <c r="AF317" s="83"/>
    </row>
    <row r="318" spans="10:32" s="41" customFormat="1" x14ac:dyDescent="0.15">
      <c r="J318" s="42"/>
      <c r="K318" s="42"/>
      <c r="Y318" s="83"/>
      <c r="Z318" s="83"/>
      <c r="AA318" s="83"/>
      <c r="AB318" s="83"/>
      <c r="AC318" s="83"/>
      <c r="AD318" s="83"/>
      <c r="AE318" s="83"/>
      <c r="AF318" s="83"/>
    </row>
    <row r="319" spans="10:32" s="41" customFormat="1" x14ac:dyDescent="0.15">
      <c r="J319" s="42"/>
      <c r="K319" s="42"/>
      <c r="Y319" s="83"/>
      <c r="Z319" s="83"/>
      <c r="AA319" s="83"/>
      <c r="AB319" s="83"/>
      <c r="AC319" s="83"/>
      <c r="AD319" s="83"/>
      <c r="AE319" s="83"/>
      <c r="AF319" s="83"/>
    </row>
    <row r="320" spans="10:32" s="41" customFormat="1" x14ac:dyDescent="0.15">
      <c r="J320" s="42"/>
      <c r="K320" s="42"/>
      <c r="Y320" s="83"/>
      <c r="Z320" s="83"/>
      <c r="AA320" s="83"/>
      <c r="AB320" s="83"/>
      <c r="AC320" s="83"/>
      <c r="AD320" s="83"/>
      <c r="AE320" s="83"/>
      <c r="AF320" s="83"/>
    </row>
    <row r="321" spans="10:32" s="41" customFormat="1" x14ac:dyDescent="0.15">
      <c r="J321" s="42"/>
      <c r="K321" s="42"/>
      <c r="Y321" s="83"/>
      <c r="Z321" s="83"/>
      <c r="AA321" s="83"/>
      <c r="AB321" s="83"/>
      <c r="AC321" s="83"/>
      <c r="AD321" s="83"/>
      <c r="AE321" s="83"/>
      <c r="AF321" s="83"/>
    </row>
    <row r="322" spans="10:32" s="41" customFormat="1" x14ac:dyDescent="0.15">
      <c r="J322" s="42"/>
      <c r="K322" s="42"/>
      <c r="Y322" s="83"/>
      <c r="Z322" s="83"/>
      <c r="AA322" s="83"/>
      <c r="AB322" s="83"/>
      <c r="AC322" s="83"/>
      <c r="AD322" s="83"/>
      <c r="AE322" s="83"/>
      <c r="AF322" s="83"/>
    </row>
    <row r="323" spans="10:32" s="41" customFormat="1" x14ac:dyDescent="0.15">
      <c r="J323" s="42"/>
      <c r="K323" s="42"/>
      <c r="Y323" s="83"/>
      <c r="Z323" s="83"/>
      <c r="AA323" s="83"/>
      <c r="AB323" s="83"/>
      <c r="AC323" s="83"/>
      <c r="AD323" s="83"/>
      <c r="AE323" s="83"/>
      <c r="AF323" s="83"/>
    </row>
    <row r="324" spans="10:32" s="41" customFormat="1" x14ac:dyDescent="0.15">
      <c r="J324" s="42"/>
      <c r="K324" s="42"/>
      <c r="Y324" s="83"/>
      <c r="Z324" s="83"/>
      <c r="AA324" s="83"/>
      <c r="AB324" s="83"/>
      <c r="AC324" s="83"/>
      <c r="AD324" s="83"/>
      <c r="AE324" s="83"/>
      <c r="AF324" s="83"/>
    </row>
    <row r="325" spans="10:32" s="41" customFormat="1" x14ac:dyDescent="0.15">
      <c r="J325" s="42"/>
      <c r="K325" s="42"/>
      <c r="Y325" s="83"/>
      <c r="Z325" s="83"/>
      <c r="AA325" s="83"/>
      <c r="AB325" s="83"/>
      <c r="AC325" s="83"/>
      <c r="AD325" s="83"/>
      <c r="AE325" s="83"/>
      <c r="AF325" s="83"/>
    </row>
    <row r="326" spans="10:32" s="41" customFormat="1" x14ac:dyDescent="0.15">
      <c r="J326" s="42"/>
      <c r="K326" s="42"/>
      <c r="Y326" s="83"/>
      <c r="Z326" s="83"/>
      <c r="AA326" s="83"/>
      <c r="AB326" s="83"/>
      <c r="AC326" s="83"/>
      <c r="AD326" s="83"/>
      <c r="AE326" s="83"/>
      <c r="AF326" s="83"/>
    </row>
    <row r="327" spans="10:32" s="41" customFormat="1" x14ac:dyDescent="0.15">
      <c r="J327" s="42"/>
      <c r="K327" s="42"/>
      <c r="Y327" s="83"/>
      <c r="Z327" s="83"/>
      <c r="AA327" s="83"/>
      <c r="AB327" s="83"/>
      <c r="AC327" s="83"/>
      <c r="AD327" s="83"/>
      <c r="AE327" s="83"/>
      <c r="AF327" s="83"/>
    </row>
    <row r="328" spans="10:32" s="41" customFormat="1" x14ac:dyDescent="0.15">
      <c r="J328" s="42"/>
      <c r="K328" s="42"/>
      <c r="Y328" s="83"/>
      <c r="Z328" s="83"/>
      <c r="AA328" s="83"/>
      <c r="AB328" s="83"/>
      <c r="AC328" s="83"/>
      <c r="AD328" s="83"/>
      <c r="AE328" s="83"/>
      <c r="AF328" s="83"/>
    </row>
    <row r="329" spans="10:32" s="41" customFormat="1" x14ac:dyDescent="0.15">
      <c r="J329" s="42"/>
      <c r="K329" s="42"/>
      <c r="Y329" s="83"/>
      <c r="Z329" s="83"/>
      <c r="AA329" s="83"/>
      <c r="AB329" s="83"/>
      <c r="AC329" s="83"/>
      <c r="AD329" s="83"/>
      <c r="AE329" s="83"/>
      <c r="AF329" s="83"/>
    </row>
    <row r="330" spans="10:32" s="41" customFormat="1" x14ac:dyDescent="0.15">
      <c r="J330" s="42"/>
      <c r="K330" s="42"/>
      <c r="Y330" s="83"/>
      <c r="Z330" s="83"/>
      <c r="AA330" s="83"/>
      <c r="AB330" s="83"/>
      <c r="AC330" s="83"/>
      <c r="AD330" s="83"/>
      <c r="AE330" s="83"/>
      <c r="AF330" s="83"/>
    </row>
    <row r="331" spans="10:32" s="41" customFormat="1" x14ac:dyDescent="0.15">
      <c r="J331" s="42"/>
      <c r="K331" s="42"/>
      <c r="Y331" s="83"/>
      <c r="Z331" s="83"/>
      <c r="AA331" s="83"/>
      <c r="AB331" s="83"/>
      <c r="AC331" s="83"/>
      <c r="AD331" s="83"/>
      <c r="AE331" s="83"/>
      <c r="AF331" s="83"/>
    </row>
    <row r="332" spans="10:32" s="41" customFormat="1" x14ac:dyDescent="0.15">
      <c r="J332" s="42"/>
      <c r="K332" s="42"/>
      <c r="Y332" s="83"/>
      <c r="Z332" s="83"/>
      <c r="AA332" s="83"/>
      <c r="AB332" s="83"/>
      <c r="AC332" s="83"/>
      <c r="AD332" s="83"/>
      <c r="AE332" s="83"/>
      <c r="AF332" s="83"/>
    </row>
    <row r="333" spans="10:32" s="41" customFormat="1" x14ac:dyDescent="0.15">
      <c r="J333" s="42"/>
      <c r="K333" s="42"/>
      <c r="Y333" s="83"/>
      <c r="Z333" s="83"/>
      <c r="AA333" s="83"/>
      <c r="AB333" s="83"/>
      <c r="AC333" s="83"/>
      <c r="AD333" s="83"/>
      <c r="AE333" s="83"/>
      <c r="AF333" s="83"/>
    </row>
    <row r="334" spans="10:32" s="41" customFormat="1" x14ac:dyDescent="0.15">
      <c r="J334" s="42"/>
      <c r="K334" s="42"/>
      <c r="Y334" s="83"/>
      <c r="Z334" s="83"/>
      <c r="AA334" s="83"/>
      <c r="AB334" s="83"/>
      <c r="AC334" s="83"/>
      <c r="AD334" s="83"/>
      <c r="AE334" s="83"/>
      <c r="AF334" s="83"/>
    </row>
    <row r="335" spans="10:32" s="41" customFormat="1" x14ac:dyDescent="0.15">
      <c r="J335" s="42"/>
      <c r="K335" s="42"/>
      <c r="Y335" s="83"/>
      <c r="Z335" s="83"/>
      <c r="AA335" s="83"/>
      <c r="AB335" s="83"/>
      <c r="AC335" s="83"/>
      <c r="AD335" s="83"/>
      <c r="AE335" s="83"/>
      <c r="AF335" s="83"/>
    </row>
    <row r="336" spans="10:32" s="41" customFormat="1" x14ac:dyDescent="0.15">
      <c r="J336" s="42"/>
      <c r="K336" s="42"/>
      <c r="Y336" s="83"/>
      <c r="Z336" s="83"/>
      <c r="AA336" s="83"/>
      <c r="AB336" s="83"/>
      <c r="AC336" s="83"/>
      <c r="AD336" s="83"/>
      <c r="AE336" s="83"/>
      <c r="AF336" s="83"/>
    </row>
    <row r="337" spans="10:32" s="41" customFormat="1" x14ac:dyDescent="0.15">
      <c r="J337" s="42"/>
      <c r="K337" s="42"/>
      <c r="Y337" s="83"/>
      <c r="Z337" s="83"/>
      <c r="AA337" s="83"/>
      <c r="AB337" s="83"/>
      <c r="AC337" s="83"/>
      <c r="AD337" s="83"/>
      <c r="AE337" s="83"/>
      <c r="AF337" s="83"/>
    </row>
    <row r="338" spans="10:32" s="41" customFormat="1" x14ac:dyDescent="0.15">
      <c r="J338" s="42"/>
      <c r="K338" s="42"/>
      <c r="Y338" s="83"/>
      <c r="Z338" s="83"/>
      <c r="AA338" s="83"/>
      <c r="AB338" s="83"/>
      <c r="AC338" s="83"/>
      <c r="AD338" s="83"/>
      <c r="AE338" s="83"/>
      <c r="AF338" s="83"/>
    </row>
    <row r="339" spans="10:32" s="41" customFormat="1" x14ac:dyDescent="0.15">
      <c r="J339" s="42"/>
      <c r="K339" s="42"/>
      <c r="Y339" s="83"/>
      <c r="Z339" s="83"/>
      <c r="AA339" s="83"/>
      <c r="AB339" s="83"/>
      <c r="AC339" s="83"/>
      <c r="AD339" s="83"/>
      <c r="AE339" s="83"/>
      <c r="AF339" s="83"/>
    </row>
    <row r="340" spans="10:32" s="41" customFormat="1" x14ac:dyDescent="0.15">
      <c r="J340" s="42"/>
      <c r="K340" s="42"/>
      <c r="Y340" s="83"/>
      <c r="Z340" s="83"/>
      <c r="AA340" s="83"/>
      <c r="AB340" s="83"/>
      <c r="AC340" s="83"/>
      <c r="AD340" s="83"/>
      <c r="AE340" s="83"/>
      <c r="AF340" s="83"/>
    </row>
    <row r="341" spans="10:32" s="41" customFormat="1" x14ac:dyDescent="0.15">
      <c r="J341" s="42"/>
      <c r="K341" s="42"/>
      <c r="Y341" s="83"/>
      <c r="Z341" s="83"/>
      <c r="AA341" s="83"/>
      <c r="AB341" s="83"/>
      <c r="AC341" s="83"/>
      <c r="AD341" s="83"/>
      <c r="AE341" s="83"/>
      <c r="AF341" s="83"/>
    </row>
    <row r="342" spans="10:32" s="41" customFormat="1" x14ac:dyDescent="0.15">
      <c r="J342" s="42"/>
      <c r="K342" s="42"/>
      <c r="Y342" s="83"/>
      <c r="Z342" s="83"/>
      <c r="AA342" s="83"/>
      <c r="AB342" s="83"/>
      <c r="AC342" s="83"/>
      <c r="AD342" s="83"/>
      <c r="AE342" s="83"/>
      <c r="AF342" s="83"/>
    </row>
    <row r="343" spans="10:32" s="41" customFormat="1" x14ac:dyDescent="0.15">
      <c r="J343" s="42"/>
      <c r="K343" s="42"/>
      <c r="Y343" s="83"/>
      <c r="Z343" s="83"/>
      <c r="AA343" s="83"/>
      <c r="AB343" s="83"/>
      <c r="AC343" s="83"/>
      <c r="AD343" s="83"/>
      <c r="AE343" s="83"/>
      <c r="AF343" s="83"/>
    </row>
    <row r="344" spans="10:32" s="41" customFormat="1" x14ac:dyDescent="0.15">
      <c r="J344" s="42"/>
      <c r="K344" s="42"/>
      <c r="Y344" s="83"/>
      <c r="Z344" s="83"/>
      <c r="AA344" s="83"/>
      <c r="AB344" s="83"/>
      <c r="AC344" s="83"/>
      <c r="AD344" s="83"/>
      <c r="AE344" s="83"/>
      <c r="AF344" s="83"/>
    </row>
    <row r="345" spans="10:32" s="41" customFormat="1" x14ac:dyDescent="0.15">
      <c r="J345" s="42"/>
      <c r="K345" s="42"/>
      <c r="Y345" s="83"/>
      <c r="Z345" s="83"/>
      <c r="AA345" s="83"/>
      <c r="AB345" s="83"/>
      <c r="AC345" s="83"/>
      <c r="AD345" s="83"/>
      <c r="AE345" s="83"/>
      <c r="AF345" s="83"/>
    </row>
    <row r="346" spans="10:32" s="41" customFormat="1" x14ac:dyDescent="0.15">
      <c r="J346" s="42"/>
      <c r="K346" s="42"/>
      <c r="Y346" s="83"/>
      <c r="Z346" s="83"/>
      <c r="AA346" s="83"/>
      <c r="AB346" s="83"/>
      <c r="AC346" s="83"/>
      <c r="AD346" s="83"/>
      <c r="AE346" s="83"/>
      <c r="AF346" s="83"/>
    </row>
    <row r="347" spans="10:32" s="41" customFormat="1" x14ac:dyDescent="0.15">
      <c r="J347" s="42"/>
      <c r="K347" s="42"/>
      <c r="Y347" s="83"/>
      <c r="Z347" s="83"/>
      <c r="AA347" s="83"/>
      <c r="AB347" s="83"/>
      <c r="AC347" s="83"/>
      <c r="AD347" s="83"/>
      <c r="AE347" s="83"/>
      <c r="AF347" s="83"/>
    </row>
    <row r="348" spans="10:32" s="41" customFormat="1" x14ac:dyDescent="0.15">
      <c r="J348" s="42"/>
      <c r="K348" s="42"/>
      <c r="Y348" s="83"/>
      <c r="Z348" s="83"/>
      <c r="AA348" s="83"/>
      <c r="AB348" s="83"/>
      <c r="AC348" s="83"/>
      <c r="AD348" s="83"/>
      <c r="AE348" s="83"/>
      <c r="AF348" s="83"/>
    </row>
    <row r="349" spans="10:32" s="41" customFormat="1" x14ac:dyDescent="0.15">
      <c r="J349" s="42"/>
      <c r="K349" s="42"/>
      <c r="Y349" s="83"/>
      <c r="Z349" s="83"/>
      <c r="AA349" s="83"/>
      <c r="AB349" s="83"/>
      <c r="AC349" s="83"/>
      <c r="AD349" s="83"/>
      <c r="AE349" s="83"/>
      <c r="AF349" s="83"/>
    </row>
    <row r="350" spans="10:32" s="41" customFormat="1" x14ac:dyDescent="0.15">
      <c r="J350" s="42"/>
      <c r="K350" s="42"/>
      <c r="Y350" s="83"/>
      <c r="Z350" s="83"/>
      <c r="AA350" s="83"/>
      <c r="AB350" s="83"/>
      <c r="AC350" s="83"/>
      <c r="AD350" s="83"/>
      <c r="AE350" s="83"/>
      <c r="AF350" s="83"/>
    </row>
    <row r="351" spans="10:32" s="41" customFormat="1" x14ac:dyDescent="0.15">
      <c r="J351" s="42"/>
      <c r="K351" s="42"/>
      <c r="Y351" s="83"/>
      <c r="Z351" s="83"/>
      <c r="AA351" s="83"/>
      <c r="AB351" s="83"/>
      <c r="AC351" s="83"/>
      <c r="AD351" s="83"/>
      <c r="AE351" s="83"/>
      <c r="AF351" s="83"/>
    </row>
    <row r="352" spans="10:32" s="41" customFormat="1" x14ac:dyDescent="0.15">
      <c r="J352" s="42"/>
      <c r="K352" s="42"/>
      <c r="Y352" s="83"/>
      <c r="Z352" s="83"/>
      <c r="AA352" s="83"/>
      <c r="AB352" s="83"/>
      <c r="AC352" s="83"/>
      <c r="AD352" s="83"/>
      <c r="AE352" s="83"/>
      <c r="AF352" s="83"/>
    </row>
    <row r="353" spans="10:32" s="41" customFormat="1" x14ac:dyDescent="0.15">
      <c r="J353" s="42"/>
      <c r="K353" s="42"/>
      <c r="Y353" s="83"/>
      <c r="Z353" s="83"/>
      <c r="AA353" s="83"/>
      <c r="AB353" s="83"/>
      <c r="AC353" s="83"/>
      <c r="AD353" s="83"/>
      <c r="AE353" s="83"/>
      <c r="AF353" s="83"/>
    </row>
    <row r="354" spans="10:32" s="41" customFormat="1" x14ac:dyDescent="0.15">
      <c r="J354" s="42"/>
      <c r="K354" s="42"/>
      <c r="Y354" s="83"/>
      <c r="Z354" s="83"/>
      <c r="AA354" s="83"/>
      <c r="AB354" s="83"/>
      <c r="AC354" s="83"/>
      <c r="AD354" s="83"/>
      <c r="AE354" s="83"/>
      <c r="AF354" s="83"/>
    </row>
    <row r="355" spans="10:32" s="41" customFormat="1" x14ac:dyDescent="0.15">
      <c r="J355" s="42"/>
      <c r="K355" s="42"/>
      <c r="Y355" s="83"/>
      <c r="Z355" s="83"/>
      <c r="AA355" s="83"/>
      <c r="AB355" s="83"/>
      <c r="AC355" s="83"/>
      <c r="AD355" s="83"/>
      <c r="AE355" s="83"/>
      <c r="AF355" s="83"/>
    </row>
    <row r="356" spans="10:32" s="41" customFormat="1" x14ac:dyDescent="0.15">
      <c r="J356" s="42"/>
      <c r="K356" s="42"/>
      <c r="Y356" s="83"/>
      <c r="Z356" s="83"/>
      <c r="AA356" s="83"/>
      <c r="AB356" s="83"/>
      <c r="AC356" s="83"/>
      <c r="AD356" s="83"/>
      <c r="AE356" s="83"/>
      <c r="AF356" s="83"/>
    </row>
    <row r="357" spans="10:32" s="41" customFormat="1" x14ac:dyDescent="0.15">
      <c r="J357" s="42"/>
      <c r="K357" s="42"/>
      <c r="Y357" s="83"/>
      <c r="Z357" s="83"/>
      <c r="AA357" s="83"/>
      <c r="AB357" s="83"/>
      <c r="AC357" s="83"/>
      <c r="AD357" s="83"/>
      <c r="AE357" s="83"/>
      <c r="AF357" s="83"/>
    </row>
    <row r="358" spans="10:32" s="41" customFormat="1" x14ac:dyDescent="0.15">
      <c r="J358" s="42"/>
      <c r="K358" s="42"/>
      <c r="Y358" s="83"/>
      <c r="Z358" s="83"/>
      <c r="AA358" s="83"/>
      <c r="AB358" s="83"/>
      <c r="AC358" s="83"/>
      <c r="AD358" s="83"/>
      <c r="AE358" s="83"/>
      <c r="AF358" s="83"/>
    </row>
    <row r="359" spans="10:32" s="41" customFormat="1" x14ac:dyDescent="0.15">
      <c r="J359" s="42"/>
      <c r="K359" s="42"/>
      <c r="Y359" s="83"/>
      <c r="Z359" s="83"/>
      <c r="AA359" s="83"/>
      <c r="AB359" s="83"/>
      <c r="AC359" s="83"/>
      <c r="AD359" s="83"/>
      <c r="AE359" s="83"/>
      <c r="AF359" s="83"/>
    </row>
    <row r="360" spans="10:32" s="41" customFormat="1" x14ac:dyDescent="0.15">
      <c r="J360" s="42"/>
      <c r="K360" s="42"/>
      <c r="Y360" s="83"/>
      <c r="Z360" s="83"/>
      <c r="AA360" s="83"/>
      <c r="AB360" s="83"/>
      <c r="AC360" s="83"/>
      <c r="AD360" s="83"/>
      <c r="AE360" s="83"/>
      <c r="AF360" s="83"/>
    </row>
    <row r="361" spans="10:32" s="41" customFormat="1" x14ac:dyDescent="0.15">
      <c r="J361" s="42"/>
      <c r="K361" s="42"/>
      <c r="Y361" s="83"/>
      <c r="Z361" s="83"/>
      <c r="AA361" s="83"/>
      <c r="AB361" s="83"/>
      <c r="AC361" s="83"/>
      <c r="AD361" s="83"/>
      <c r="AE361" s="83"/>
      <c r="AF361" s="83"/>
    </row>
    <row r="362" spans="10:32" s="41" customFormat="1" x14ac:dyDescent="0.15">
      <c r="J362" s="42"/>
      <c r="K362" s="42"/>
      <c r="Y362" s="83"/>
      <c r="Z362" s="83"/>
      <c r="AA362" s="83"/>
      <c r="AB362" s="83"/>
      <c r="AC362" s="83"/>
      <c r="AD362" s="83"/>
      <c r="AE362" s="83"/>
      <c r="AF362" s="83"/>
    </row>
    <row r="363" spans="10:32" s="41" customFormat="1" x14ac:dyDescent="0.15">
      <c r="J363" s="42"/>
      <c r="K363" s="42"/>
      <c r="Y363" s="83"/>
      <c r="Z363" s="83"/>
      <c r="AA363" s="83"/>
      <c r="AB363" s="83"/>
      <c r="AC363" s="83"/>
      <c r="AD363" s="83"/>
      <c r="AE363" s="83"/>
      <c r="AF363" s="83"/>
    </row>
    <row r="364" spans="10:32" s="41" customFormat="1" x14ac:dyDescent="0.15">
      <c r="J364" s="42"/>
      <c r="K364" s="42"/>
      <c r="Y364" s="83"/>
      <c r="Z364" s="83"/>
      <c r="AA364" s="83"/>
      <c r="AB364" s="83"/>
      <c r="AC364" s="83"/>
      <c r="AD364" s="83"/>
      <c r="AE364" s="83"/>
      <c r="AF364" s="83"/>
    </row>
    <row r="365" spans="10:32" s="41" customFormat="1" x14ac:dyDescent="0.15">
      <c r="J365" s="42"/>
      <c r="K365" s="42"/>
      <c r="Y365" s="83"/>
      <c r="Z365" s="83"/>
      <c r="AA365" s="83"/>
      <c r="AB365" s="83"/>
      <c r="AC365" s="83"/>
      <c r="AD365" s="83"/>
      <c r="AE365" s="83"/>
      <c r="AF365" s="83"/>
    </row>
    <row r="366" spans="10:32" s="41" customFormat="1" x14ac:dyDescent="0.15">
      <c r="J366" s="42"/>
      <c r="K366" s="42"/>
      <c r="Y366" s="83"/>
      <c r="Z366" s="83"/>
      <c r="AA366" s="83"/>
      <c r="AB366" s="83"/>
      <c r="AC366" s="83"/>
      <c r="AD366" s="83"/>
      <c r="AE366" s="83"/>
      <c r="AF366" s="83"/>
    </row>
    <row r="367" spans="10:32" s="41" customFormat="1" x14ac:dyDescent="0.15">
      <c r="J367" s="42"/>
      <c r="K367" s="42"/>
      <c r="Y367" s="83"/>
      <c r="Z367" s="83"/>
      <c r="AA367" s="83"/>
      <c r="AB367" s="83"/>
      <c r="AC367" s="83"/>
      <c r="AD367" s="83"/>
      <c r="AE367" s="83"/>
      <c r="AF367" s="83"/>
    </row>
    <row r="368" spans="10:32" s="41" customFormat="1" x14ac:dyDescent="0.15">
      <c r="J368" s="42"/>
      <c r="K368" s="42"/>
      <c r="Y368" s="83"/>
      <c r="Z368" s="83"/>
      <c r="AA368" s="83"/>
      <c r="AB368" s="83"/>
      <c r="AC368" s="83"/>
      <c r="AD368" s="83"/>
      <c r="AE368" s="83"/>
      <c r="AF368" s="83"/>
    </row>
    <row r="369" spans="10:32" s="41" customFormat="1" x14ac:dyDescent="0.15">
      <c r="J369" s="42"/>
      <c r="K369" s="42"/>
      <c r="Y369" s="83"/>
      <c r="Z369" s="83"/>
      <c r="AA369" s="83"/>
      <c r="AB369" s="83"/>
      <c r="AC369" s="83"/>
      <c r="AD369" s="83"/>
      <c r="AE369" s="83"/>
      <c r="AF369" s="83"/>
    </row>
    <row r="370" spans="10:32" s="41" customFormat="1" x14ac:dyDescent="0.15">
      <c r="J370" s="42"/>
      <c r="K370" s="42"/>
      <c r="Y370" s="83"/>
      <c r="Z370" s="83"/>
      <c r="AA370" s="83"/>
      <c r="AB370" s="83"/>
      <c r="AC370" s="83"/>
      <c r="AD370" s="83"/>
      <c r="AE370" s="83"/>
      <c r="AF370" s="83"/>
    </row>
    <row r="371" spans="10:32" s="41" customFormat="1" x14ac:dyDescent="0.15">
      <c r="J371" s="42"/>
      <c r="K371" s="42"/>
      <c r="Y371" s="83"/>
      <c r="Z371" s="83"/>
      <c r="AA371" s="83"/>
      <c r="AB371" s="83"/>
      <c r="AC371" s="83"/>
      <c r="AD371" s="83"/>
      <c r="AE371" s="83"/>
      <c r="AF371" s="83"/>
    </row>
    <row r="372" spans="10:32" s="41" customFormat="1" x14ac:dyDescent="0.15">
      <c r="J372" s="42"/>
      <c r="K372" s="42"/>
      <c r="Y372" s="83"/>
      <c r="Z372" s="83"/>
      <c r="AA372" s="83"/>
      <c r="AB372" s="83"/>
      <c r="AC372" s="83"/>
      <c r="AD372" s="83"/>
      <c r="AE372" s="83"/>
      <c r="AF372" s="83"/>
    </row>
    <row r="373" spans="10:32" s="41" customFormat="1" x14ac:dyDescent="0.15">
      <c r="J373" s="42"/>
      <c r="K373" s="42"/>
      <c r="Y373" s="83"/>
      <c r="Z373" s="83"/>
      <c r="AA373" s="83"/>
      <c r="AB373" s="83"/>
      <c r="AC373" s="83"/>
      <c r="AD373" s="83"/>
      <c r="AE373" s="83"/>
      <c r="AF373" s="83"/>
    </row>
    <row r="374" spans="10:32" s="41" customFormat="1" x14ac:dyDescent="0.15">
      <c r="J374" s="42"/>
      <c r="K374" s="42"/>
      <c r="Y374" s="83"/>
      <c r="Z374" s="83"/>
      <c r="AA374" s="83"/>
      <c r="AB374" s="83"/>
      <c r="AC374" s="83"/>
      <c r="AD374" s="83"/>
      <c r="AE374" s="83"/>
      <c r="AF374" s="83"/>
    </row>
    <row r="375" spans="10:32" s="41" customFormat="1" x14ac:dyDescent="0.15">
      <c r="J375" s="42"/>
      <c r="K375" s="42"/>
      <c r="Y375" s="83"/>
      <c r="Z375" s="83"/>
      <c r="AA375" s="83"/>
      <c r="AB375" s="83"/>
      <c r="AC375" s="83"/>
      <c r="AD375" s="83"/>
      <c r="AE375" s="83"/>
      <c r="AF375" s="83"/>
    </row>
    <row r="376" spans="10:32" s="41" customFormat="1" x14ac:dyDescent="0.15">
      <c r="J376" s="42"/>
      <c r="K376" s="42"/>
      <c r="Y376" s="83"/>
      <c r="Z376" s="83"/>
      <c r="AA376" s="83"/>
      <c r="AB376" s="83"/>
      <c r="AC376" s="83"/>
      <c r="AD376" s="83"/>
      <c r="AE376" s="83"/>
      <c r="AF376" s="83"/>
    </row>
    <row r="377" spans="10:32" s="41" customFormat="1" x14ac:dyDescent="0.15">
      <c r="J377" s="42"/>
      <c r="K377" s="42"/>
      <c r="Y377" s="83"/>
      <c r="Z377" s="83"/>
      <c r="AA377" s="83"/>
      <c r="AB377" s="83"/>
      <c r="AC377" s="83"/>
      <c r="AD377" s="83"/>
      <c r="AE377" s="83"/>
      <c r="AF377" s="83"/>
    </row>
    <row r="378" spans="10:32" s="41" customFormat="1" x14ac:dyDescent="0.15">
      <c r="J378" s="42"/>
      <c r="K378" s="42"/>
      <c r="Y378" s="83"/>
      <c r="Z378" s="83"/>
      <c r="AA378" s="83"/>
      <c r="AB378" s="83"/>
      <c r="AC378" s="83"/>
      <c r="AD378" s="83"/>
      <c r="AE378" s="83"/>
      <c r="AF378" s="83"/>
    </row>
    <row r="379" spans="10:32" s="41" customFormat="1" x14ac:dyDescent="0.15">
      <c r="J379" s="42"/>
      <c r="K379" s="42"/>
      <c r="Y379" s="83"/>
      <c r="Z379" s="83"/>
      <c r="AA379" s="83"/>
      <c r="AB379" s="83"/>
      <c r="AC379" s="83"/>
      <c r="AD379" s="83"/>
      <c r="AE379" s="83"/>
      <c r="AF379" s="83"/>
    </row>
    <row r="380" spans="10:32" s="41" customFormat="1" x14ac:dyDescent="0.15">
      <c r="J380" s="42"/>
      <c r="K380" s="42"/>
      <c r="Y380" s="83"/>
      <c r="Z380" s="83"/>
      <c r="AA380" s="83"/>
      <c r="AB380" s="83"/>
      <c r="AC380" s="83"/>
      <c r="AD380" s="83"/>
      <c r="AE380" s="83"/>
      <c r="AF380" s="83"/>
    </row>
    <row r="381" spans="10:32" s="41" customFormat="1" x14ac:dyDescent="0.15">
      <c r="J381" s="42"/>
      <c r="K381" s="42"/>
      <c r="Y381" s="83"/>
      <c r="Z381" s="83"/>
      <c r="AA381" s="83"/>
      <c r="AB381" s="83"/>
      <c r="AC381" s="83"/>
      <c r="AD381" s="83"/>
      <c r="AE381" s="83"/>
      <c r="AF381" s="83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horizontalDpi="4294967292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198"/>
  <sheetViews>
    <sheetView view="pageBreakPreview" topLeftCell="E212" zoomScaleNormal="25" zoomScaleSheetLayoutView="100" workbookViewId="0">
      <selection activeCell="O191" sqref="O191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8" width="11.77734375" hidden="1" customWidth="1"/>
    <col min="19" max="23" width="11.77734375" bestFit="1" customWidth="1"/>
  </cols>
  <sheetData>
    <row r="1" spans="13:46" x14ac:dyDescent="0.2">
      <c r="M1" s="39" t="str">
        <f>財政指標!$V$1</f>
        <v>茂木町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139</v>
      </c>
      <c r="Q2" s="47">
        <f>歳入!B4</f>
        <v>1359438</v>
      </c>
      <c r="R2" s="47">
        <f>歳入!D4</f>
        <v>1622452</v>
      </c>
      <c r="S2" s="47">
        <f>歳入!E4</f>
        <v>1889279</v>
      </c>
      <c r="T2" s="47">
        <f>歳入!F4</f>
        <v>1725161</v>
      </c>
      <c r="U2" s="47">
        <f>歳入!G4</f>
        <v>1677181</v>
      </c>
      <c r="V2" s="47">
        <f>歳入!H4</f>
        <v>1664167</v>
      </c>
      <c r="W2" s="47">
        <f>歳入!I4</f>
        <v>1693561</v>
      </c>
      <c r="X2" s="47">
        <f>歳入!J4</f>
        <v>1756251</v>
      </c>
      <c r="Y2" s="47">
        <f>歳入!K4</f>
        <v>1987767</v>
      </c>
      <c r="Z2" s="47">
        <f>歳入!L4</f>
        <v>2032083</v>
      </c>
      <c r="AA2" s="47">
        <f>歳入!M4</f>
        <v>1949764</v>
      </c>
      <c r="AB2" s="47">
        <f>歳入!N4</f>
        <v>1898403</v>
      </c>
      <c r="AC2" s="47">
        <f>歳入!O4</f>
        <v>1912799</v>
      </c>
      <c r="AD2" s="47">
        <f>歳入!P4</f>
        <v>1752346</v>
      </c>
      <c r="AE2" s="47">
        <f>歳入!Q4</f>
        <v>1704089</v>
      </c>
      <c r="AF2" s="47">
        <f>歳入!R4</f>
        <v>1803476</v>
      </c>
      <c r="AG2" s="47">
        <f>歳入!S4</f>
        <v>1746847</v>
      </c>
      <c r="AH2" s="47">
        <f>歳入!T4</f>
        <v>1909131</v>
      </c>
      <c r="AI2" s="47">
        <f>歳入!U4</f>
        <v>1841632</v>
      </c>
      <c r="AJ2" s="47">
        <f>歳入!V4</f>
        <v>1798865</v>
      </c>
      <c r="AK2" s="47">
        <f>歳入!W4</f>
        <v>1654033</v>
      </c>
      <c r="AL2" s="47">
        <f>歳入!X4</f>
        <v>1626068</v>
      </c>
      <c r="AM2" s="47">
        <f>歳入!Y4</f>
        <v>1567419</v>
      </c>
      <c r="AN2" s="47">
        <f>歳入!Z4</f>
        <v>1572089</v>
      </c>
      <c r="AO2" s="47">
        <f>歳入!AA4</f>
        <v>1619589</v>
      </c>
      <c r="AP2" s="47">
        <f>歳入!AB4</f>
        <v>1564195</v>
      </c>
      <c r="AQ2" s="47">
        <f>歳入!AC4</f>
        <v>1568726</v>
      </c>
      <c r="AR2" s="47">
        <f>歳入!AD4</f>
        <v>1552410</v>
      </c>
      <c r="AS2" s="47">
        <f>歳入!AE4</f>
        <v>1542193</v>
      </c>
      <c r="AT2" s="47">
        <f>歳入!AF4</f>
        <v>1561132</v>
      </c>
    </row>
    <row r="3" spans="13:46" x14ac:dyDescent="0.2">
      <c r="P3" s="47" t="s">
        <v>175</v>
      </c>
      <c r="Q3" s="47">
        <f>歳入!B15</f>
        <v>1959159</v>
      </c>
      <c r="R3" s="47">
        <f>歳入!D15</f>
        <v>2282867</v>
      </c>
      <c r="S3" s="47">
        <f>歳入!E15</f>
        <v>2188407</v>
      </c>
      <c r="T3" s="47">
        <f>歳入!F15</f>
        <v>2301429</v>
      </c>
      <c r="U3" s="47">
        <f>歳入!G15</f>
        <v>2357996</v>
      </c>
      <c r="V3" s="47">
        <f>歳入!H15</f>
        <v>2513696</v>
      </c>
      <c r="W3" s="47">
        <f>歳入!I15</f>
        <v>2585451</v>
      </c>
      <c r="X3" s="47">
        <f>歳入!J15</f>
        <v>2715309</v>
      </c>
      <c r="Y3" s="47">
        <f>歳入!K15</f>
        <v>2556494</v>
      </c>
      <c r="Z3" s="47">
        <f>歳入!L15</f>
        <v>2628774</v>
      </c>
      <c r="AA3" s="47">
        <f>歳入!M15</f>
        <v>2645080</v>
      </c>
      <c r="AB3" s="47">
        <f>歳入!N15</f>
        <v>2474038</v>
      </c>
      <c r="AC3" s="47">
        <f>歳入!O15</f>
        <v>2267407</v>
      </c>
      <c r="AD3" s="47">
        <f>歳入!P15</f>
        <v>2150610</v>
      </c>
      <c r="AE3" s="47">
        <f>歳入!Q15</f>
        <v>2025295</v>
      </c>
      <c r="AF3" s="47">
        <f>歳入!R15</f>
        <v>2040400</v>
      </c>
      <c r="AG3" s="47">
        <f>歳入!S15</f>
        <v>1971523</v>
      </c>
      <c r="AH3" s="47">
        <f>歳入!T15</f>
        <v>2042764</v>
      </c>
      <c r="AI3" s="47">
        <f>歳入!U15</f>
        <v>2170376</v>
      </c>
      <c r="AJ3" s="47">
        <f>歳入!V15</f>
        <v>2264195</v>
      </c>
      <c r="AK3" s="47">
        <f>歳入!W15</f>
        <v>2420476</v>
      </c>
      <c r="AL3" s="47">
        <f>歳入!X15</f>
        <v>2525657</v>
      </c>
      <c r="AM3" s="47">
        <f>歳入!Y15</f>
        <v>2525005</v>
      </c>
      <c r="AN3" s="47">
        <f>歳入!Z15</f>
        <v>2634934</v>
      </c>
      <c r="AO3" s="47">
        <f>歳入!AA15</f>
        <v>2466112</v>
      </c>
      <c r="AP3" s="47">
        <f>歳入!AB15</f>
        <v>2573764</v>
      </c>
      <c r="AQ3" s="47">
        <f>歳入!AC15</f>
        <v>2610208</v>
      </c>
      <c r="AR3" s="47">
        <f>歳入!AD15</f>
        <v>2507938</v>
      </c>
      <c r="AS3" s="47">
        <f>歳入!AE15</f>
        <v>2464033</v>
      </c>
      <c r="AT3" s="47">
        <f>歳入!AF15</f>
        <v>2667984</v>
      </c>
    </row>
    <row r="4" spans="13:46" x14ac:dyDescent="0.2">
      <c r="P4" t="s">
        <v>140</v>
      </c>
      <c r="Q4" s="47">
        <f>歳入!B23</f>
        <v>263012</v>
      </c>
      <c r="R4" s="47">
        <f>歳入!D23</f>
        <v>421745</v>
      </c>
      <c r="S4" s="47">
        <f>歳入!E23</f>
        <v>371108</v>
      </c>
      <c r="T4" s="47">
        <f>歳入!F23</f>
        <v>424637</v>
      </c>
      <c r="U4" s="47">
        <f>歳入!G23</f>
        <v>350398</v>
      </c>
      <c r="V4" s="47">
        <f>歳入!H23</f>
        <v>241890</v>
      </c>
      <c r="W4" s="47">
        <f>歳入!I23</f>
        <v>426898</v>
      </c>
      <c r="X4" s="47">
        <f>歳入!J23</f>
        <v>478134</v>
      </c>
      <c r="Y4" s="47">
        <f>歳入!K23</f>
        <v>412506</v>
      </c>
      <c r="Z4" s="47">
        <f>歳入!L23</f>
        <v>804100</v>
      </c>
      <c r="AA4" s="47">
        <f>歳入!M23</f>
        <v>398280</v>
      </c>
      <c r="AB4" s="47">
        <f>歳入!N23</f>
        <v>285754</v>
      </c>
      <c r="AC4" s="47">
        <f>歳入!O23</f>
        <v>257520</v>
      </c>
      <c r="AD4" s="47">
        <f>歳入!P23</f>
        <v>443526</v>
      </c>
      <c r="AE4" s="47">
        <f>歳入!Q23</f>
        <v>404815</v>
      </c>
      <c r="AF4" s="47">
        <f>歳入!R23</f>
        <v>338230</v>
      </c>
      <c r="AG4" s="47">
        <f>歳入!S23</f>
        <v>398868</v>
      </c>
      <c r="AH4" s="47">
        <f>歳入!T23</f>
        <v>697704</v>
      </c>
      <c r="AI4" s="47">
        <f>歳入!U23</f>
        <v>844651</v>
      </c>
      <c r="AJ4" s="47">
        <f>歳入!V23</f>
        <v>964588</v>
      </c>
      <c r="AK4" s="47">
        <f>歳入!W23</f>
        <v>695384</v>
      </c>
      <c r="AL4" s="47">
        <f>歳入!X23</f>
        <v>912595</v>
      </c>
      <c r="AM4" s="47">
        <f>歳入!Y23</f>
        <v>643474</v>
      </c>
      <c r="AN4" s="47">
        <f>歳入!Z23</f>
        <v>660329</v>
      </c>
      <c r="AO4" s="47">
        <f>歳入!AA23</f>
        <v>875245</v>
      </c>
      <c r="AP4" s="47">
        <f>歳入!AB23</f>
        <v>1263908</v>
      </c>
      <c r="AQ4" s="47">
        <f>歳入!AC23</f>
        <v>861134</v>
      </c>
      <c r="AR4" s="47">
        <f>歳入!AD23</f>
        <v>790200</v>
      </c>
      <c r="AS4" s="47">
        <f>歳入!AE23</f>
        <v>684106</v>
      </c>
      <c r="AT4" s="47">
        <f>歳入!AF23</f>
        <v>766070</v>
      </c>
    </row>
    <row r="5" spans="13:46" x14ac:dyDescent="0.2">
      <c r="P5" t="s">
        <v>178</v>
      </c>
      <c r="Q5" s="47">
        <f>歳入!B29</f>
        <v>111720</v>
      </c>
      <c r="R5" s="47">
        <f>歳入!D24</f>
        <v>605070</v>
      </c>
      <c r="S5" s="47">
        <f>歳入!E24</f>
        <v>464949</v>
      </c>
      <c r="T5" s="47">
        <f>歳入!F24</f>
        <v>570538</v>
      </c>
      <c r="U5" s="47">
        <f>歳入!G24</f>
        <v>428004</v>
      </c>
      <c r="V5" s="47">
        <f>歳入!H24</f>
        <v>768474</v>
      </c>
      <c r="W5" s="47">
        <f>歳入!I24</f>
        <v>545117</v>
      </c>
      <c r="X5" s="47">
        <f>歳入!J24</f>
        <v>601166</v>
      </c>
      <c r="Y5" s="47">
        <f>歳入!K24</f>
        <v>579760</v>
      </c>
      <c r="Z5" s="47">
        <f>歳入!L24</f>
        <v>584327</v>
      </c>
      <c r="AA5" s="47">
        <f>歳入!M24</f>
        <v>503226</v>
      </c>
      <c r="AB5" s="47">
        <f>歳入!N24</f>
        <v>467661</v>
      </c>
      <c r="AC5" s="47">
        <f>歳入!O24</f>
        <v>933152</v>
      </c>
      <c r="AD5" s="47">
        <f>歳入!P24</f>
        <v>417737</v>
      </c>
      <c r="AE5" s="47">
        <f>歳入!Q24</f>
        <v>414600</v>
      </c>
      <c r="AF5" s="47">
        <f>歳入!R24</f>
        <v>405531</v>
      </c>
      <c r="AG5" s="47">
        <f>歳入!S24</f>
        <v>407110</v>
      </c>
      <c r="AH5" s="47">
        <f>歳入!T24</f>
        <v>537238</v>
      </c>
      <c r="AI5" s="47">
        <f>歳入!U24</f>
        <v>438919</v>
      </c>
      <c r="AJ5" s="47">
        <f>歳入!V24</f>
        <v>478338</v>
      </c>
      <c r="AK5" s="47">
        <f>歳入!W24</f>
        <v>584932</v>
      </c>
      <c r="AL5" s="47">
        <f>歳入!X24</f>
        <v>744821</v>
      </c>
      <c r="AM5" s="47">
        <f>歳入!Y24</f>
        <v>669850</v>
      </c>
      <c r="AN5" s="47">
        <f>歳入!Z24</f>
        <v>550569</v>
      </c>
      <c r="AO5" s="47">
        <f>歳入!AA24</f>
        <v>563952</v>
      </c>
      <c r="AP5" s="47">
        <f>歳入!AB24</f>
        <v>402825</v>
      </c>
      <c r="AQ5" s="47">
        <f>歳入!AC24</f>
        <v>418249</v>
      </c>
      <c r="AR5" s="47">
        <f>歳入!AD24</f>
        <v>392581</v>
      </c>
      <c r="AS5" s="47">
        <f>歳入!AE24</f>
        <v>420512</v>
      </c>
      <c r="AT5" s="47">
        <f>歳入!AF24</f>
        <v>432950</v>
      </c>
    </row>
    <row r="6" spans="13:46" x14ac:dyDescent="0.2">
      <c r="P6" t="s">
        <v>141</v>
      </c>
      <c r="Q6" s="47">
        <f>歳入!B30</f>
        <v>392500</v>
      </c>
      <c r="R6" s="47">
        <f>歳入!D30</f>
        <v>722800</v>
      </c>
      <c r="S6" s="47">
        <f>歳入!E30</f>
        <v>821900</v>
      </c>
      <c r="T6" s="47">
        <f>歳入!F30</f>
        <v>700300</v>
      </c>
      <c r="U6" s="47">
        <f>歳入!G30</f>
        <v>790100</v>
      </c>
      <c r="V6" s="47">
        <f>歳入!H30</f>
        <v>851400</v>
      </c>
      <c r="W6" s="47">
        <f>歳入!I30</f>
        <v>861500</v>
      </c>
      <c r="X6" s="47">
        <f>歳入!J30</f>
        <v>680200</v>
      </c>
      <c r="Y6" s="47">
        <f>歳入!K30</f>
        <v>432500</v>
      </c>
      <c r="Z6" s="47">
        <f>歳入!L30</f>
        <v>425700</v>
      </c>
      <c r="AA6" s="47">
        <f>歳入!M30</f>
        <v>382200</v>
      </c>
      <c r="AB6" s="47">
        <f>歳入!N30</f>
        <v>524100</v>
      </c>
      <c r="AC6" s="47">
        <f>歳入!O30</f>
        <v>691155</v>
      </c>
      <c r="AD6" s="47">
        <f>歳入!P30</f>
        <v>1400300</v>
      </c>
      <c r="AE6" s="47">
        <f>歳入!Q30</f>
        <v>726900</v>
      </c>
      <c r="AF6" s="47">
        <f>歳入!R30</f>
        <v>1486100</v>
      </c>
      <c r="AG6" s="47">
        <f>歳入!S30</f>
        <v>782700</v>
      </c>
      <c r="AH6" s="47">
        <f>歳入!T30</f>
        <v>1086600</v>
      </c>
      <c r="AI6" s="47">
        <f>歳入!U30</f>
        <v>1015700</v>
      </c>
      <c r="AJ6" s="47">
        <f>歳入!V30</f>
        <v>393000</v>
      </c>
      <c r="AK6" s="47">
        <f>歳入!W30</f>
        <v>530000</v>
      </c>
      <c r="AL6" s="47">
        <f>歳入!X30</f>
        <v>799900</v>
      </c>
      <c r="AM6" s="47">
        <f>歳入!Y30</f>
        <v>591400</v>
      </c>
      <c r="AN6" s="47">
        <f>歳入!Z30</f>
        <v>615300</v>
      </c>
      <c r="AO6" s="47">
        <f>歳入!AA30</f>
        <v>789600</v>
      </c>
      <c r="AP6" s="47">
        <f>歳入!AB30</f>
        <v>1217300</v>
      </c>
      <c r="AQ6" s="47">
        <f>歳入!AC30</f>
        <v>588330</v>
      </c>
      <c r="AR6" s="47">
        <f>歳入!AD30</f>
        <v>857370</v>
      </c>
      <c r="AS6" s="47">
        <f>歳入!AE30</f>
        <v>714300</v>
      </c>
      <c r="AT6" s="47">
        <f>歳入!AF30</f>
        <v>519700</v>
      </c>
    </row>
    <row r="7" spans="13:46" x14ac:dyDescent="0.2">
      <c r="P7" t="str">
        <f>歳入!A33</f>
        <v>　 歳 入 合 計</v>
      </c>
      <c r="Q7" s="47">
        <f>歳入!B33</f>
        <v>5588542</v>
      </c>
      <c r="R7" s="47">
        <f>歳入!D33</f>
        <v>7171665</v>
      </c>
      <c r="S7" s="47">
        <f>歳入!E33</f>
        <v>7395598</v>
      </c>
      <c r="T7" s="47">
        <f>歳入!F33</f>
        <v>8521199</v>
      </c>
      <c r="U7" s="47">
        <f>歳入!G33</f>
        <v>7132893</v>
      </c>
      <c r="V7" s="47">
        <f>歳入!H33</f>
        <v>7738592</v>
      </c>
      <c r="W7" s="47">
        <f>歳入!I33</f>
        <v>7834215</v>
      </c>
      <c r="X7" s="47">
        <f>歳入!J33</f>
        <v>7794292</v>
      </c>
      <c r="Y7" s="47">
        <f>歳入!K33</f>
        <v>7314089</v>
      </c>
      <c r="Z7" s="47">
        <f>歳入!L33</f>
        <v>7931075</v>
      </c>
      <c r="AA7" s="47">
        <f>歳入!M33</f>
        <v>7221654</v>
      </c>
      <c r="AB7" s="47">
        <f>歳入!N33</f>
        <v>7171090</v>
      </c>
      <c r="AC7" s="47">
        <f>歳入!O33</f>
        <v>7566137</v>
      </c>
      <c r="AD7" s="47">
        <f>歳入!P33</f>
        <v>7913339</v>
      </c>
      <c r="AE7" s="47">
        <f>歳入!Q33</f>
        <v>6978770</v>
      </c>
      <c r="AF7" s="47">
        <f>歳入!R33</f>
        <v>7589463</v>
      </c>
      <c r="AG7" s="47">
        <f>歳入!S33</f>
        <v>6849004</v>
      </c>
      <c r="AH7" s="47">
        <f>歳入!T33</f>
        <v>7879272</v>
      </c>
      <c r="AI7" s="47">
        <f>歳入!U33</f>
        <v>7862125</v>
      </c>
      <c r="AJ7" s="47">
        <f>歳入!V33</f>
        <v>7389870</v>
      </c>
      <c r="AK7" s="47">
        <f>歳入!W33</f>
        <v>7249865</v>
      </c>
      <c r="AL7" s="47">
        <f>歳入!X33</f>
        <v>8546590</v>
      </c>
      <c r="AM7" s="47">
        <f>歳入!Y33</f>
        <v>7754482</v>
      </c>
      <c r="AN7" s="47">
        <f>歳入!Z33</f>
        <v>7876124</v>
      </c>
      <c r="AO7" s="47">
        <f>歳入!AA33</f>
        <v>7697153</v>
      </c>
      <c r="AP7" s="47">
        <f>歳入!AB33</f>
        <v>8780870</v>
      </c>
      <c r="AQ7" s="47">
        <f>歳入!AC33</f>
        <v>7675371</v>
      </c>
      <c r="AR7" s="47">
        <f>歳入!AD33</f>
        <v>7884282</v>
      </c>
      <c r="AS7" s="47">
        <f>歳入!AE33</f>
        <v>7497275</v>
      </c>
      <c r="AT7" s="47">
        <f>歳入!AF33</f>
        <v>7845045</v>
      </c>
    </row>
    <row r="37" spans="13:46" ht="12.75" customHeight="1" x14ac:dyDescent="0.2"/>
    <row r="38" spans="13:46" ht="6" customHeight="1" x14ac:dyDescent="0.2"/>
    <row r="39" spans="13:46" ht="12" customHeight="1" x14ac:dyDescent="0.2"/>
    <row r="41" spans="13:46" x14ac:dyDescent="0.2">
      <c r="M41" s="39" t="str">
        <f>財政指標!$V$1</f>
        <v>茂木町</v>
      </c>
      <c r="Q41" t="str">
        <f>税!B3</f>
        <v>８９（元）</v>
      </c>
      <c r="R41" t="str">
        <f>税!D3</f>
        <v>９１（H3）</v>
      </c>
      <c r="S41" t="str">
        <f>税!E3</f>
        <v>９２（H4）</v>
      </c>
      <c r="T41" t="str">
        <f>税!F3</f>
        <v>９３（H5）</v>
      </c>
      <c r="U41" t="str">
        <f>税!G3</f>
        <v>９４（H6）</v>
      </c>
      <c r="V41" t="str">
        <f>税!H3</f>
        <v>９５（H7）</v>
      </c>
      <c r="W41" t="str">
        <f>税!I3</f>
        <v>９６（H8）</v>
      </c>
      <c r="X41" t="str">
        <f>税!J3</f>
        <v>９７（H9）</v>
      </c>
      <c r="Y41" t="str">
        <f>税!K3</f>
        <v>９８(H10)</v>
      </c>
      <c r="Z41" t="str">
        <f>税!L3</f>
        <v>９９(H11)</v>
      </c>
      <c r="AA41" t="str">
        <f>税!M3</f>
        <v>００(H12)</v>
      </c>
      <c r="AB41" t="str">
        <f>税!N3</f>
        <v>０１(H13)</v>
      </c>
      <c r="AC41" t="str">
        <f>税!O3</f>
        <v>０２(H14)</v>
      </c>
      <c r="AD41" t="str">
        <f>税!P3</f>
        <v>０３(H15)</v>
      </c>
      <c r="AE41" t="str">
        <f>税!Q3</f>
        <v>０４(H16)</v>
      </c>
      <c r="AF41" t="str">
        <f>税!R3</f>
        <v>０５(H17)</v>
      </c>
      <c r="AG41" t="str">
        <f>税!S3</f>
        <v>０６(H18)</v>
      </c>
      <c r="AH41" t="str">
        <f>税!T3</f>
        <v>０７(H19)</v>
      </c>
      <c r="AI41" t="str">
        <f>税!U3</f>
        <v>０８(H20)</v>
      </c>
      <c r="AJ41" t="str">
        <f>税!V3</f>
        <v>０９(H21)</v>
      </c>
      <c r="AK41" t="str">
        <f>税!W3</f>
        <v>１０(H22)</v>
      </c>
      <c r="AL41" t="str">
        <f>税!X3</f>
        <v>１１(H23)</v>
      </c>
      <c r="AM41" t="str">
        <f>税!Y3</f>
        <v>１２(H24)</v>
      </c>
      <c r="AN41" t="str">
        <f>税!Z3</f>
        <v>１３(H25)</v>
      </c>
      <c r="AO41" t="str">
        <f>税!AA3</f>
        <v>１４(H26)</v>
      </c>
      <c r="AP41" t="str">
        <f>税!AB3</f>
        <v>１５(H27)</v>
      </c>
      <c r="AQ41" t="str">
        <f>税!AC3</f>
        <v>１６(H28)</v>
      </c>
      <c r="AR41" t="str">
        <f>税!AD3</f>
        <v>１７(H29)</v>
      </c>
      <c r="AS41" t="str">
        <f>税!AE3</f>
        <v>１８(H30)</v>
      </c>
      <c r="AT41" t="str">
        <f>税!AF3</f>
        <v>１９(R１)</v>
      </c>
    </row>
    <row r="42" spans="13:46" x14ac:dyDescent="0.2">
      <c r="P42" t="s">
        <v>143</v>
      </c>
      <c r="Q42">
        <f>税!B4</f>
        <v>669995</v>
      </c>
      <c r="R42" s="47">
        <f>税!D4</f>
        <v>736313</v>
      </c>
      <c r="S42" s="47">
        <f>税!E4</f>
        <v>950575</v>
      </c>
      <c r="T42" s="47">
        <f>税!F4</f>
        <v>712120</v>
      </c>
      <c r="U42" s="47">
        <f>税!G4</f>
        <v>620752</v>
      </c>
      <c r="V42" s="47">
        <f>税!H4</f>
        <v>614431</v>
      </c>
      <c r="W42" s="47">
        <f>税!I4</f>
        <v>618703</v>
      </c>
      <c r="X42" s="47">
        <f>税!J4</f>
        <v>680421</v>
      </c>
      <c r="Y42" s="47">
        <f>税!K4</f>
        <v>585193</v>
      </c>
      <c r="Z42" s="47">
        <f>税!L4</f>
        <v>592778</v>
      </c>
      <c r="AA42" s="47">
        <f>税!M4</f>
        <v>573710</v>
      </c>
      <c r="AB42" s="47">
        <f>税!N4</f>
        <v>544310</v>
      </c>
      <c r="AC42" s="47">
        <f>税!O4</f>
        <v>525381</v>
      </c>
      <c r="AD42" s="47">
        <f>税!P4</f>
        <v>498976</v>
      </c>
      <c r="AE42" s="47">
        <f>税!Q4</f>
        <v>476444</v>
      </c>
      <c r="AF42" s="47">
        <f>税!R4</f>
        <v>523040</v>
      </c>
      <c r="AG42" s="47">
        <f>税!S4</f>
        <v>579272</v>
      </c>
      <c r="AH42" s="47">
        <f>税!T4</f>
        <v>696219</v>
      </c>
      <c r="AI42" s="47">
        <f>税!U4</f>
        <v>679422</v>
      </c>
      <c r="AJ42" s="47">
        <f>税!V4</f>
        <v>676387</v>
      </c>
      <c r="AK42" s="47">
        <f>税!W4</f>
        <v>573358</v>
      </c>
      <c r="AL42" s="47">
        <f>税!X4</f>
        <v>559015</v>
      </c>
      <c r="AM42" s="47">
        <f>税!Y4</f>
        <v>577067</v>
      </c>
      <c r="AN42" s="47">
        <f>税!Z4</f>
        <v>573836</v>
      </c>
      <c r="AO42" s="47">
        <f>税!AA4</f>
        <v>600404</v>
      </c>
      <c r="AP42" s="47">
        <f>税!AB4</f>
        <v>582450</v>
      </c>
      <c r="AQ42" s="47">
        <f>税!AC4</f>
        <v>569808</v>
      </c>
      <c r="AR42" s="47">
        <f>税!AD4</f>
        <v>559201</v>
      </c>
      <c r="AS42" s="47">
        <f>税!AE4</f>
        <v>568711</v>
      </c>
      <c r="AT42" s="47">
        <f>税!AF4</f>
        <v>573461</v>
      </c>
    </row>
    <row r="43" spans="13:46" x14ac:dyDescent="0.2">
      <c r="P43" t="s">
        <v>144</v>
      </c>
      <c r="Q43">
        <f>税!B9</f>
        <v>572322</v>
      </c>
      <c r="R43" s="47">
        <f>税!D9</f>
        <v>644004</v>
      </c>
      <c r="S43" s="47">
        <f>税!E9</f>
        <v>744002</v>
      </c>
      <c r="T43" s="47">
        <f>税!F9</f>
        <v>790247</v>
      </c>
      <c r="U43" s="47">
        <f>税!G9</f>
        <v>823114</v>
      </c>
      <c r="V43" s="47">
        <f>税!H9</f>
        <v>834763</v>
      </c>
      <c r="W43" s="47">
        <f>税!I9</f>
        <v>884367</v>
      </c>
      <c r="X43" s="47">
        <f>税!J9</f>
        <v>864707</v>
      </c>
      <c r="Y43" s="47">
        <f>税!K9</f>
        <v>1219028</v>
      </c>
      <c r="Z43" s="47">
        <f>税!L9</f>
        <v>1308070</v>
      </c>
      <c r="AA43" s="47">
        <f>税!M9</f>
        <v>1249736</v>
      </c>
      <c r="AB43" s="47">
        <f>税!N9</f>
        <v>1190395</v>
      </c>
      <c r="AC43" s="47">
        <f>税!O9</f>
        <v>1275278</v>
      </c>
      <c r="AD43" s="47">
        <f>税!P9</f>
        <v>1142481</v>
      </c>
      <c r="AE43" s="47">
        <f>税!Q9</f>
        <v>1116442</v>
      </c>
      <c r="AF43" s="47">
        <f>税!R9</f>
        <v>1172477</v>
      </c>
      <c r="AG43" s="47">
        <f>税!S9</f>
        <v>1059461</v>
      </c>
      <c r="AH43" s="47">
        <f>税!T9</f>
        <v>1108130</v>
      </c>
      <c r="AI43" s="47">
        <f>税!U9</f>
        <v>1064829</v>
      </c>
      <c r="AJ43" s="47">
        <f>税!V9</f>
        <v>1031749</v>
      </c>
      <c r="AK43" s="47">
        <f>税!W9</f>
        <v>993702</v>
      </c>
      <c r="AL43" s="47">
        <f>税!X9</f>
        <v>972578</v>
      </c>
      <c r="AM43" s="47">
        <f>税!Y9</f>
        <v>897369</v>
      </c>
      <c r="AN43" s="47">
        <f>税!Z9</f>
        <v>899618</v>
      </c>
      <c r="AO43" s="47">
        <f>税!AA9</f>
        <v>926314</v>
      </c>
      <c r="AP43" s="47">
        <f>税!AB9</f>
        <v>887326</v>
      </c>
      <c r="AQ43" s="47">
        <f>税!AC9</f>
        <v>899526</v>
      </c>
      <c r="AR43" s="47">
        <f>税!AD9</f>
        <v>895603</v>
      </c>
      <c r="AS43" s="47">
        <f>税!AE9</f>
        <v>877634</v>
      </c>
      <c r="AT43" s="47">
        <f>税!AF9</f>
        <v>892560</v>
      </c>
    </row>
    <row r="44" spans="13:46" x14ac:dyDescent="0.2">
      <c r="P44" t="s">
        <v>145</v>
      </c>
      <c r="Q44">
        <f>税!B12</f>
        <v>70472</v>
      </c>
      <c r="R44" s="47">
        <f>税!D12</f>
        <v>72315</v>
      </c>
      <c r="S44" s="47">
        <f>税!E12</f>
        <v>70948</v>
      </c>
      <c r="T44" s="47">
        <f>税!F12</f>
        <v>66308</v>
      </c>
      <c r="U44" s="47">
        <f>税!G12</f>
        <v>64054</v>
      </c>
      <c r="V44" s="47">
        <f>税!H12</f>
        <v>65645</v>
      </c>
      <c r="W44" s="47">
        <f>税!I12</f>
        <v>66269</v>
      </c>
      <c r="X44" s="47">
        <f>税!J12</f>
        <v>81488</v>
      </c>
      <c r="Y44" s="47">
        <f>税!K12</f>
        <v>79019</v>
      </c>
      <c r="Z44" s="47">
        <f>税!L12</f>
        <v>85460</v>
      </c>
      <c r="AA44" s="47">
        <f>税!M12</f>
        <v>82178</v>
      </c>
      <c r="AB44" s="47">
        <f>税!N12</f>
        <v>78152</v>
      </c>
      <c r="AC44" s="47">
        <f>税!O12</f>
        <v>72009</v>
      </c>
      <c r="AD44" s="47">
        <f>税!P12</f>
        <v>74755</v>
      </c>
      <c r="AE44" s="47">
        <f>税!Q12</f>
        <v>75870</v>
      </c>
      <c r="AF44" s="47">
        <f>税!R12</f>
        <v>72907</v>
      </c>
      <c r="AG44" s="47">
        <f>税!S12</f>
        <v>71505</v>
      </c>
      <c r="AH44" s="47">
        <f>税!T12</f>
        <v>67810</v>
      </c>
      <c r="AI44" s="47">
        <f>税!U12</f>
        <v>61210</v>
      </c>
      <c r="AJ44" s="47">
        <f>税!V12</f>
        <v>54647</v>
      </c>
      <c r="AK44" s="47">
        <f>税!W12</f>
        <v>53448</v>
      </c>
      <c r="AL44" s="47">
        <f>税!X12</f>
        <v>60656</v>
      </c>
      <c r="AM44" s="47">
        <f>税!Y12</f>
        <v>59114</v>
      </c>
      <c r="AN44" s="47">
        <f>税!Z12</f>
        <v>64278</v>
      </c>
      <c r="AO44" s="47">
        <f>税!AA12</f>
        <v>57542</v>
      </c>
      <c r="AP44" s="47">
        <f>税!AB12</f>
        <v>58780</v>
      </c>
      <c r="AQ44" s="47">
        <f>税!AC12</f>
        <v>56160</v>
      </c>
      <c r="AR44" s="47">
        <f>税!AD12</f>
        <v>52928</v>
      </c>
      <c r="AS44" s="47">
        <f>税!AE12</f>
        <v>50138</v>
      </c>
      <c r="AT44" s="47">
        <f>税!AF12</f>
        <v>47913</v>
      </c>
    </row>
    <row r="45" spans="13:46" x14ac:dyDescent="0.2">
      <c r="P45" t="s">
        <v>142</v>
      </c>
      <c r="Q45">
        <f>税!B22</f>
        <v>1359438</v>
      </c>
      <c r="R45" s="47">
        <f>税!D22</f>
        <v>1622452</v>
      </c>
      <c r="S45" s="47">
        <f>税!E22</f>
        <v>1889279</v>
      </c>
      <c r="T45" s="47">
        <f>税!F22</f>
        <v>1725161</v>
      </c>
      <c r="U45" s="47">
        <f>税!G22</f>
        <v>1677181</v>
      </c>
      <c r="V45" s="47">
        <f>税!H22</f>
        <v>1664167</v>
      </c>
      <c r="W45" s="47">
        <f>税!I22</f>
        <v>1693561</v>
      </c>
      <c r="X45" s="47">
        <f>税!J22</f>
        <v>1756251</v>
      </c>
      <c r="Y45" s="47">
        <f>税!K22</f>
        <v>1987767</v>
      </c>
      <c r="Z45" s="47">
        <f>税!L22</f>
        <v>2032083</v>
      </c>
      <c r="AA45" s="47">
        <f>税!M22</f>
        <v>1949764</v>
      </c>
      <c r="AB45" s="47">
        <f>税!N22</f>
        <v>1898403</v>
      </c>
      <c r="AC45" s="47">
        <f>税!O22</f>
        <v>1912804</v>
      </c>
      <c r="AD45" s="47">
        <f>税!P22</f>
        <v>1752351</v>
      </c>
      <c r="AE45" s="47">
        <f>税!Q22</f>
        <v>1704089</v>
      </c>
      <c r="AF45" s="47">
        <f>税!R22</f>
        <v>1803476</v>
      </c>
      <c r="AG45" s="47">
        <f>税!S22</f>
        <v>1746847</v>
      </c>
      <c r="AH45" s="47">
        <f>税!T22</f>
        <v>1909131</v>
      </c>
      <c r="AI45" s="47">
        <f>税!U22</f>
        <v>1841632</v>
      </c>
      <c r="AJ45" s="47">
        <f>税!V22</f>
        <v>1798865</v>
      </c>
      <c r="AK45" s="47">
        <f>税!W22</f>
        <v>1654131</v>
      </c>
      <c r="AL45" s="47">
        <f>税!X22</f>
        <v>1626166</v>
      </c>
      <c r="AM45" s="47">
        <f>税!Y22</f>
        <v>1567517</v>
      </c>
      <c r="AN45" s="47">
        <f>税!Z22</f>
        <v>1572187</v>
      </c>
      <c r="AO45" s="47">
        <f>税!AA22</f>
        <v>1619687</v>
      </c>
      <c r="AP45" s="47">
        <f>税!AB22</f>
        <v>1564293</v>
      </c>
      <c r="AQ45" s="47">
        <f>税!AC22</f>
        <v>1568824</v>
      </c>
      <c r="AR45" s="47">
        <f>税!AD22</f>
        <v>1552410</v>
      </c>
      <c r="AS45" s="47">
        <f>税!AE22</f>
        <v>1542193</v>
      </c>
      <c r="AT45" s="47">
        <f>税!AF22</f>
        <v>1561132</v>
      </c>
    </row>
    <row r="76" spans="13:46" ht="19.05" customHeight="1" x14ac:dyDescent="0.2"/>
    <row r="78" spans="13:46" ht="19.5" customHeight="1" x14ac:dyDescent="0.2"/>
    <row r="79" spans="13:46" x14ac:dyDescent="0.2">
      <c r="P79">
        <f>'歳出（性質別）'!A3</f>
        <v>0</v>
      </c>
      <c r="Q79" t="str">
        <f>'歳出（性質別）'!B3</f>
        <v>８９（元）</v>
      </c>
      <c r="R79" t="str">
        <f>'歳出（性質別）'!D3</f>
        <v>９１（H3）</v>
      </c>
      <c r="S79" t="str">
        <f>'歳出（性質別）'!E3</f>
        <v>９２（H4）</v>
      </c>
      <c r="T79" t="str">
        <f>'歳出（性質別）'!F3</f>
        <v>９３（H5）</v>
      </c>
      <c r="U79" t="str">
        <f>'歳出（性質別）'!G3</f>
        <v>９４（H6）</v>
      </c>
      <c r="V79" t="str">
        <f>'歳出（性質別）'!H3</f>
        <v>９５（H7）</v>
      </c>
      <c r="W79" t="str">
        <f>'歳出（性質別）'!I3</f>
        <v>９６（H8）</v>
      </c>
      <c r="X79" t="str">
        <f>'歳出（性質別）'!J3</f>
        <v>９７(H9）</v>
      </c>
      <c r="Y79" t="str">
        <f>'歳出（性質別）'!K3</f>
        <v>９８(H10）</v>
      </c>
      <c r="Z79" t="str">
        <f>'歳出（性質別）'!L3</f>
        <v>９９(H11)</v>
      </c>
      <c r="AA79" t="str">
        <f>'歳出（性質別）'!M3</f>
        <v>００(H12)</v>
      </c>
      <c r="AB79" t="str">
        <f>'歳出（性質別）'!N3</f>
        <v>０１(H13)</v>
      </c>
      <c r="AC79" t="str">
        <f>'歳出（性質別）'!O3</f>
        <v>０２(H14)</v>
      </c>
      <c r="AD79" t="str">
        <f>'歳出（性質別）'!P3</f>
        <v>０３(H15)</v>
      </c>
      <c r="AE79" t="str">
        <f>'歳出（性質別）'!Q3</f>
        <v>０４(H16)</v>
      </c>
      <c r="AF79" t="str">
        <f>'歳出（性質別）'!R3</f>
        <v>０５(H17)</v>
      </c>
      <c r="AG79" t="str">
        <f>'歳出（性質別）'!S3</f>
        <v>０６(H18)</v>
      </c>
      <c r="AH79" t="str">
        <f>'歳出（性質別）'!T3</f>
        <v>０７(H19)</v>
      </c>
      <c r="AI79" t="str">
        <f>'歳出（性質別）'!U3</f>
        <v>０８(H20)</v>
      </c>
      <c r="AJ79" t="str">
        <f>'歳出（性質別）'!V3</f>
        <v>０９(H21)</v>
      </c>
      <c r="AK79" t="str">
        <f>'歳出（性質別）'!W3</f>
        <v>１０(H22)</v>
      </c>
      <c r="AL79" t="str">
        <f>'歳出（性質別）'!X3</f>
        <v>１１(H23)</v>
      </c>
      <c r="AM79" t="str">
        <f>'歳出（性質別）'!Y3</f>
        <v>１２(H24)</v>
      </c>
      <c r="AN79" t="str">
        <f>'歳出（性質別）'!Z3</f>
        <v>１３(H25)</v>
      </c>
      <c r="AO79" t="str">
        <f>'歳出（性質別）'!AA3</f>
        <v>１４(H26)</v>
      </c>
      <c r="AP79" t="str">
        <f>'歳出（性質別）'!AB3</f>
        <v>１５(H27)</v>
      </c>
      <c r="AQ79" t="str">
        <f>'歳出（性質別）'!AC3</f>
        <v>１６(H28)</v>
      </c>
      <c r="AR79" t="str">
        <f>'歳出（性質別）'!AD3</f>
        <v>１７(H29)</v>
      </c>
      <c r="AS79" t="str">
        <f>'歳出（性質別）'!AE3</f>
        <v>１８(H30)</v>
      </c>
      <c r="AT79" t="str">
        <f>'歳出（性質別）'!AF3</f>
        <v>１９(R１)</v>
      </c>
    </row>
    <row r="80" spans="13:46" x14ac:dyDescent="0.2">
      <c r="M80" s="39" t="str">
        <f>財政指標!$V$1</f>
        <v>茂木町</v>
      </c>
      <c r="P80" t="s">
        <v>148</v>
      </c>
      <c r="Q80">
        <f>'歳出（性質別）'!B4</f>
        <v>1262179</v>
      </c>
      <c r="R80" s="47">
        <f>'歳出（性質別）'!D4</f>
        <v>1455079</v>
      </c>
      <c r="S80" s="47">
        <f>'歳出（性質別）'!E4</f>
        <v>1468325</v>
      </c>
      <c r="T80" s="47">
        <f>'歳出（性質別）'!F4</f>
        <v>1518204</v>
      </c>
      <c r="U80" s="47">
        <f>'歳出（性質別）'!G4</f>
        <v>1522294</v>
      </c>
      <c r="V80" s="47">
        <f>'歳出（性質別）'!H4</f>
        <v>1563470</v>
      </c>
      <c r="W80" s="47">
        <f>'歳出（性質別）'!I4</f>
        <v>1573824</v>
      </c>
      <c r="X80" s="47">
        <f>'歳出（性質別）'!J4</f>
        <v>1579431</v>
      </c>
      <c r="Y80" s="47">
        <f>'歳出（性質別）'!K4</f>
        <v>1650346</v>
      </c>
      <c r="Z80" s="47">
        <f>'歳出（性質別）'!L4</f>
        <v>1691869</v>
      </c>
      <c r="AA80" s="47">
        <f>'歳出（性質別）'!M4</f>
        <v>1646385</v>
      </c>
      <c r="AB80" s="47">
        <f>'歳出（性質別）'!N4</f>
        <v>1673556</v>
      </c>
      <c r="AC80" s="47">
        <f>'歳出（性質別）'!O4</f>
        <v>1632529</v>
      </c>
      <c r="AD80" s="47">
        <f>'歳出（性質別）'!P4</f>
        <v>1580017</v>
      </c>
      <c r="AE80" s="47">
        <f>'歳出（性質別）'!Q4</f>
        <v>1618916</v>
      </c>
      <c r="AF80" s="47">
        <f>'歳出（性質別）'!R4</f>
        <v>1503270</v>
      </c>
      <c r="AG80" s="47">
        <f>'歳出（性質別）'!S4</f>
        <v>1447639</v>
      </c>
      <c r="AH80" s="47">
        <f>'歳出（性質別）'!T4</f>
        <v>1396021</v>
      </c>
      <c r="AI80" s="47">
        <f>'歳出（性質別）'!U4</f>
        <v>1371710</v>
      </c>
      <c r="AJ80" s="47">
        <f>'歳出（性質別）'!V4</f>
        <v>1300697</v>
      </c>
      <c r="AK80" s="47">
        <f>'歳出（性質別）'!W4</f>
        <v>1285142</v>
      </c>
      <c r="AL80" s="47">
        <f>'歳出（性質別）'!X4</f>
        <v>1178224</v>
      </c>
      <c r="AM80" s="47">
        <f>'歳出（性質別）'!Y4</f>
        <v>1171459</v>
      </c>
      <c r="AN80" s="47">
        <f>'歳出（性質別）'!Z4</f>
        <v>1071085</v>
      </c>
      <c r="AO80" s="47">
        <f>'歳出（性質別）'!AA4</f>
        <v>1186092</v>
      </c>
      <c r="AP80" s="47">
        <f>'歳出（性質別）'!AB4</f>
        <v>1165073</v>
      </c>
      <c r="AQ80" s="47">
        <f>'歳出（性質別）'!AC4</f>
        <v>1139247</v>
      </c>
      <c r="AR80" s="47">
        <f>'歳出（性質別）'!AD4</f>
        <v>1144949</v>
      </c>
      <c r="AS80" s="47">
        <f>'歳出（性質別）'!AE4</f>
        <v>1141258</v>
      </c>
      <c r="AT80" s="47">
        <f>'歳出（性質別）'!AF4</f>
        <v>1135809</v>
      </c>
    </row>
    <row r="81" spans="16:46" x14ac:dyDescent="0.2">
      <c r="P81" t="s">
        <v>149</v>
      </c>
      <c r="Q81">
        <f>'歳出（性質別）'!B6</f>
        <v>123470</v>
      </c>
      <c r="R81" s="47">
        <f>'歳出（性質別）'!D6</f>
        <v>137218</v>
      </c>
      <c r="S81" s="47">
        <f>'歳出（性質別）'!E6</f>
        <v>123691</v>
      </c>
      <c r="T81" s="47">
        <f>'歳出（性質別）'!F6</f>
        <v>283458</v>
      </c>
      <c r="U81" s="47">
        <f>'歳出（性質別）'!G6</f>
        <v>315090</v>
      </c>
      <c r="V81" s="47">
        <f>'歳出（性質別）'!H6</f>
        <v>346914</v>
      </c>
      <c r="W81" s="47">
        <f>'歳出（性質別）'!I6</f>
        <v>474419</v>
      </c>
      <c r="X81" s="47">
        <f>'歳出（性質別）'!J6</f>
        <v>549949</v>
      </c>
      <c r="Y81" s="47">
        <f>'歳出（性質別）'!K6</f>
        <v>582118</v>
      </c>
      <c r="Z81" s="47">
        <f>'歳出（性質別）'!L6</f>
        <v>599609</v>
      </c>
      <c r="AA81" s="47">
        <f>'歳出（性質別）'!M6</f>
        <v>303992</v>
      </c>
      <c r="AB81" s="47">
        <f>'歳出（性質別）'!N6</f>
        <v>328977</v>
      </c>
      <c r="AC81" s="47">
        <f>'歳出（性質別）'!O6</f>
        <v>325874</v>
      </c>
      <c r="AD81" s="47">
        <f>'歳出（性質別）'!P6</f>
        <v>433296</v>
      </c>
      <c r="AE81" s="47">
        <f>'歳出（性質別）'!Q6</f>
        <v>485987</v>
      </c>
      <c r="AF81" s="47">
        <f>'歳出（性質別）'!R6</f>
        <v>471143</v>
      </c>
      <c r="AG81" s="47">
        <f>'歳出（性質別）'!S6</f>
        <v>459363</v>
      </c>
      <c r="AH81" s="47">
        <f>'歳出（性質別）'!T6</f>
        <v>460699</v>
      </c>
      <c r="AI81" s="47">
        <f>'歳出（性質別）'!U6</f>
        <v>459950</v>
      </c>
      <c r="AJ81" s="47">
        <f>'歳出（性質別）'!V6</f>
        <v>563932</v>
      </c>
      <c r="AK81" s="47">
        <f>'歳出（性質別）'!W6</f>
        <v>721848</v>
      </c>
      <c r="AL81" s="47">
        <f>'歳出（性質別）'!X6</f>
        <v>753695</v>
      </c>
      <c r="AM81" s="47">
        <f>'歳出（性質別）'!Y6</f>
        <v>728407</v>
      </c>
      <c r="AN81" s="47">
        <f>'歳出（性質別）'!Z6</f>
        <v>737993</v>
      </c>
      <c r="AO81" s="47">
        <f>'歳出（性質別）'!AA6</f>
        <v>790510</v>
      </c>
      <c r="AP81" s="47">
        <f>'歳出（性質別）'!AB6</f>
        <v>818028</v>
      </c>
      <c r="AQ81" s="47">
        <f>'歳出（性質別）'!AC6</f>
        <v>859304</v>
      </c>
      <c r="AR81" s="47">
        <f>'歳出（性質別）'!AD6</f>
        <v>939189</v>
      </c>
      <c r="AS81" s="47">
        <f>'歳出（性質別）'!AE6</f>
        <v>900639</v>
      </c>
      <c r="AT81" s="47">
        <f>'歳出（性質別）'!AF6</f>
        <v>913347</v>
      </c>
    </row>
    <row r="82" spans="16:46" x14ac:dyDescent="0.2">
      <c r="P82" t="s">
        <v>150</v>
      </c>
      <c r="Q82">
        <f>'歳出（性質別）'!B7</f>
        <v>493057</v>
      </c>
      <c r="R82" s="47">
        <f>'歳出（性質別）'!D7</f>
        <v>598057</v>
      </c>
      <c r="S82" s="47">
        <f>'歳出（性質別）'!E7</f>
        <v>602063</v>
      </c>
      <c r="T82" s="47">
        <f>'歳出（性質別）'!F7</f>
        <v>631299</v>
      </c>
      <c r="U82" s="47">
        <f>'歳出（性質別）'!G7</f>
        <v>664805</v>
      </c>
      <c r="V82" s="47">
        <f>'歳出（性質別）'!H7</f>
        <v>718088</v>
      </c>
      <c r="W82" s="47">
        <f>'歳出（性質別）'!I7</f>
        <v>779231</v>
      </c>
      <c r="X82" s="47">
        <f>'歳出（性質別）'!J7</f>
        <v>783880</v>
      </c>
      <c r="Y82" s="47">
        <f>'歳出（性質別）'!K7</f>
        <v>793784</v>
      </c>
      <c r="Z82" s="47">
        <f>'歳出（性質別）'!L7</f>
        <v>812245</v>
      </c>
      <c r="AA82" s="47">
        <f>'歳出（性質別）'!M7</f>
        <v>784759</v>
      </c>
      <c r="AB82" s="47">
        <f>'歳出（性質別）'!N7</f>
        <v>820633</v>
      </c>
      <c r="AC82" s="47">
        <f>'歳出（性質別）'!O7</f>
        <v>768834</v>
      </c>
      <c r="AD82" s="47">
        <f>'歳出（性質別）'!P7</f>
        <v>772420</v>
      </c>
      <c r="AE82" s="47">
        <f>'歳出（性質別）'!Q7</f>
        <v>713300</v>
      </c>
      <c r="AF82" s="47">
        <f>'歳出（性質別）'!R7</f>
        <v>707864</v>
      </c>
      <c r="AG82" s="47">
        <f>'歳出（性質別）'!S7</f>
        <v>751165</v>
      </c>
      <c r="AH82" s="47">
        <f>'歳出（性質別）'!T7</f>
        <v>777892</v>
      </c>
      <c r="AI82" s="47">
        <f>'歳出（性質別）'!U7</f>
        <v>760119</v>
      </c>
      <c r="AJ82" s="47">
        <f>'歳出（性質別）'!V7</f>
        <v>891455</v>
      </c>
      <c r="AK82" s="47">
        <f>'歳出（性質別）'!W7</f>
        <v>842053</v>
      </c>
      <c r="AL82" s="47">
        <f>'歳出（性質別）'!X7</f>
        <v>901763</v>
      </c>
      <c r="AM82" s="47">
        <f>'歳出（性質別）'!Y7</f>
        <v>1067229</v>
      </c>
      <c r="AN82" s="47">
        <f>'歳出（性質別）'!Z7</f>
        <v>899635</v>
      </c>
      <c r="AO82" s="47">
        <f>'歳出（性質別）'!AA7</f>
        <v>822606</v>
      </c>
      <c r="AP82" s="47">
        <f>'歳出（性質別）'!AB7</f>
        <v>831682</v>
      </c>
      <c r="AQ82" s="47">
        <f>'歳出（性質別）'!AC7</f>
        <v>838107</v>
      </c>
      <c r="AR82" s="47">
        <f>'歳出（性質別）'!AD7</f>
        <v>856611</v>
      </c>
      <c r="AS82" s="47">
        <f>'歳出（性質別）'!AE7</f>
        <v>771442</v>
      </c>
      <c r="AT82" s="47">
        <f>'歳出（性質別）'!AF7</f>
        <v>800518</v>
      </c>
    </row>
    <row r="83" spans="16:46" x14ac:dyDescent="0.2">
      <c r="P83" t="s">
        <v>151</v>
      </c>
      <c r="Q83">
        <f>'歳出（性質別）'!B10</f>
        <v>485854</v>
      </c>
      <c r="R83" s="47">
        <f>'歳出（性質別）'!D10</f>
        <v>608311</v>
      </c>
      <c r="S83" s="47">
        <f>'歳出（性質別）'!E10</f>
        <v>629079</v>
      </c>
      <c r="T83" s="47">
        <f>'歳出（性質別）'!F10</f>
        <v>646886</v>
      </c>
      <c r="U83" s="47">
        <f>'歳出（性質別）'!G10</f>
        <v>700529</v>
      </c>
      <c r="V83" s="47">
        <f>'歳出（性質別）'!H10</f>
        <v>723886</v>
      </c>
      <c r="W83" s="47">
        <f>'歳出（性質別）'!I10</f>
        <v>867506</v>
      </c>
      <c r="X83" s="47">
        <f>'歳出（性質別）'!J10</f>
        <v>808830</v>
      </c>
      <c r="Y83" s="47">
        <f>'歳出（性質別）'!K10</f>
        <v>828763</v>
      </c>
      <c r="Z83" s="47">
        <f>'歳出（性質別）'!L10</f>
        <v>795654</v>
      </c>
      <c r="AA83" s="47">
        <f>'歳出（性質別）'!M10</f>
        <v>785193</v>
      </c>
      <c r="AB83" s="47">
        <f>'歳出（性質別）'!N10</f>
        <v>812655</v>
      </c>
      <c r="AC83" s="47">
        <f>'歳出（性質別）'!O10</f>
        <v>762332</v>
      </c>
      <c r="AD83" s="47">
        <f>'歳出（性質別）'!P10</f>
        <v>748580</v>
      </c>
      <c r="AE83" s="47">
        <f>'歳出（性質別）'!Q10</f>
        <v>743425</v>
      </c>
      <c r="AF83" s="47">
        <f>'歳出（性質別）'!R10</f>
        <v>723597</v>
      </c>
      <c r="AG83" s="47">
        <f>'歳出（性質別）'!S10</f>
        <v>662603</v>
      </c>
      <c r="AH83" s="47">
        <f>'歳出（性質別）'!T10</f>
        <v>876799</v>
      </c>
      <c r="AI83" s="47">
        <f>'歳出（性質別）'!U10</f>
        <v>769466</v>
      </c>
      <c r="AJ83" s="47">
        <f>'歳出（性質別）'!V10</f>
        <v>870860</v>
      </c>
      <c r="AK83" s="47">
        <f>'歳出（性質別）'!W10</f>
        <v>1019761</v>
      </c>
      <c r="AL83" s="47">
        <f>'歳出（性質別）'!X10</f>
        <v>1160678</v>
      </c>
      <c r="AM83" s="47">
        <f>'歳出（性質別）'!Y10</f>
        <v>1063302</v>
      </c>
      <c r="AN83" s="47">
        <f>'歳出（性質別）'!Z10</f>
        <v>1102486</v>
      </c>
      <c r="AO83" s="47">
        <f>'歳出（性質別）'!AA10</f>
        <v>1120294</v>
      </c>
      <c r="AP83" s="47">
        <f>'歳出（性質別）'!AB10</f>
        <v>1102601</v>
      </c>
      <c r="AQ83" s="47">
        <f>'歳出（性質別）'!AC10</f>
        <v>1123992</v>
      </c>
      <c r="AR83" s="47">
        <f>'歳出（性質別）'!AD10</f>
        <v>1138680</v>
      </c>
      <c r="AS83" s="47">
        <f>'歳出（性質別）'!AE10</f>
        <v>1054689</v>
      </c>
      <c r="AT83" s="47">
        <f>'歳出（性質別）'!AF10</f>
        <v>1120661</v>
      </c>
    </row>
    <row r="84" spans="16:46" x14ac:dyDescent="0.2">
      <c r="P84" t="s">
        <v>152</v>
      </c>
      <c r="Q84">
        <f>'歳出（性質別）'!B11</f>
        <v>27618</v>
      </c>
      <c r="R84" s="47">
        <f>'歳出（性質別）'!D11</f>
        <v>27156</v>
      </c>
      <c r="S84" s="47">
        <f>'歳出（性質別）'!E11</f>
        <v>63591</v>
      </c>
      <c r="T84" s="47">
        <f>'歳出（性質別）'!F11</f>
        <v>45416</v>
      </c>
      <c r="U84" s="47">
        <f>'歳出（性質別）'!G11</f>
        <v>42516</v>
      </c>
      <c r="V84" s="47">
        <f>'歳出（性質別）'!H11</f>
        <v>44483</v>
      </c>
      <c r="W84" s="47">
        <f>'歳出（性質別）'!I11</f>
        <v>20022</v>
      </c>
      <c r="X84" s="47">
        <f>'歳出（性質別）'!J11</f>
        <v>23029</v>
      </c>
      <c r="Y84" s="47">
        <f>'歳出（性質別）'!K11</f>
        <v>25261</v>
      </c>
      <c r="Z84" s="47">
        <f>'歳出（性質別）'!L11</f>
        <v>54849</v>
      </c>
      <c r="AA84" s="47">
        <f>'歳出（性質別）'!M11</f>
        <v>82960</v>
      </c>
      <c r="AB84" s="47">
        <f>'歳出（性質別）'!N11</f>
        <v>66059</v>
      </c>
      <c r="AC84" s="47">
        <f>'歳出（性質別）'!O11</f>
        <v>50445</v>
      </c>
      <c r="AD84" s="47">
        <f>'歳出（性質別）'!P11</f>
        <v>50446</v>
      </c>
      <c r="AE84" s="47">
        <f>'歳出（性質別）'!Q11</f>
        <v>52388</v>
      </c>
      <c r="AF84" s="47">
        <f>'歳出（性質別）'!R11</f>
        <v>43767</v>
      </c>
      <c r="AG84" s="47">
        <f>'歳出（性質別）'!S11</f>
        <v>31950</v>
      </c>
      <c r="AH84" s="47">
        <f>'歳出（性質別）'!T11</f>
        <v>58589</v>
      </c>
      <c r="AI84" s="47">
        <f>'歳出（性質別）'!U11</f>
        <v>19713</v>
      </c>
      <c r="AJ84" s="47">
        <f>'歳出（性質別）'!V11</f>
        <v>70963</v>
      </c>
      <c r="AK84" s="47">
        <f>'歳出（性質別）'!W11</f>
        <v>62453</v>
      </c>
      <c r="AL84" s="47">
        <f>'歳出（性質別）'!X11</f>
        <v>55199</v>
      </c>
      <c r="AM84" s="47">
        <f>'歳出（性質別）'!Y11</f>
        <v>46355</v>
      </c>
      <c r="AN84" s="47">
        <f>'歳出（性質別）'!Z11</f>
        <v>41863</v>
      </c>
      <c r="AO84" s="47">
        <f>'歳出（性質別）'!AA11</f>
        <v>38094</v>
      </c>
      <c r="AP84" s="47">
        <f>'歳出（性質別）'!AB11</f>
        <v>39537</v>
      </c>
      <c r="AQ84" s="47">
        <f>'歳出（性質別）'!AC11</f>
        <v>37908</v>
      </c>
      <c r="AR84" s="47">
        <f>'歳出（性質別）'!AD11</f>
        <v>21423</v>
      </c>
      <c r="AS84" s="47">
        <f>'歳出（性質別）'!AE11</f>
        <v>31081</v>
      </c>
      <c r="AT84" s="47">
        <f>'歳出（性質別）'!AF11</f>
        <v>45048</v>
      </c>
    </row>
    <row r="85" spans="16:46" x14ac:dyDescent="0.2">
      <c r="P85" t="s">
        <v>153</v>
      </c>
      <c r="Q85">
        <f>'歳出（性質別）'!B16</f>
        <v>50057</v>
      </c>
      <c r="R85" s="47">
        <f>'歳出（性質別）'!D16</f>
        <v>145124</v>
      </c>
      <c r="S85" s="47">
        <f>'歳出（性質別）'!E16</f>
        <v>88449</v>
      </c>
      <c r="T85" s="47">
        <f>'歳出（性質別）'!F16</f>
        <v>248272</v>
      </c>
      <c r="U85" s="47">
        <f>'歳出（性質別）'!G16</f>
        <v>197896</v>
      </c>
      <c r="V85" s="47">
        <f>'歳出（性質別）'!H16</f>
        <v>334213</v>
      </c>
      <c r="W85" s="47">
        <f>'歳出（性質別）'!I16</f>
        <v>202695</v>
      </c>
      <c r="X85" s="47">
        <f>'歳出（性質別）'!J16</f>
        <v>138186</v>
      </c>
      <c r="Y85" s="47">
        <f>'歳出（性質別）'!K16</f>
        <v>60845</v>
      </c>
      <c r="Z85" s="47">
        <f>'歳出（性質別）'!L16</f>
        <v>83500</v>
      </c>
      <c r="AA85" s="47">
        <f>'歳出（性質別）'!M16</f>
        <v>52300</v>
      </c>
      <c r="AB85" s="47">
        <f>'歳出（性質別）'!N16</f>
        <v>35000</v>
      </c>
      <c r="AC85" s="47">
        <f>'歳出（性質別）'!O16</f>
        <v>45000</v>
      </c>
      <c r="AD85" s="47">
        <f>'歳出（性質別）'!P16</f>
        <v>160000</v>
      </c>
      <c r="AE85" s="47">
        <f>'歳出（性質別）'!Q16</f>
        <v>50000</v>
      </c>
      <c r="AF85" s="47">
        <f>'歳出（性質別）'!R16</f>
        <v>30000</v>
      </c>
      <c r="AG85" s="47">
        <f>'歳出（性質別）'!S16</f>
        <v>20000</v>
      </c>
      <c r="AH85" s="47">
        <f>'歳出（性質別）'!T16</f>
        <v>20000</v>
      </c>
      <c r="AI85" s="47">
        <f>'歳出（性質別）'!U16</f>
        <v>20900</v>
      </c>
      <c r="AJ85" s="47">
        <f>'歳出（性質別）'!V16</f>
        <v>40000</v>
      </c>
      <c r="AK85" s="47">
        <f>'歳出（性質別）'!W16</f>
        <v>40000</v>
      </c>
      <c r="AL85" s="47">
        <f>'歳出（性質別）'!X16</f>
        <v>50000</v>
      </c>
      <c r="AM85" s="47">
        <f>'歳出（性質別）'!Y16</f>
        <v>55300</v>
      </c>
      <c r="AN85" s="47">
        <f>'歳出（性質別）'!Z16</f>
        <v>65000</v>
      </c>
      <c r="AO85" s="47">
        <f>'歳出（性質別）'!AA16</f>
        <v>112000</v>
      </c>
      <c r="AP85" s="47">
        <f>'歳出（性質別）'!AB16</f>
        <v>113000</v>
      </c>
      <c r="AQ85" s="47">
        <f>'歳出（性質別）'!AC16</f>
        <v>110200</v>
      </c>
      <c r="AR85" s="47">
        <f>'歳出（性質別）'!AD16</f>
        <v>100000</v>
      </c>
      <c r="AS85" s="47">
        <f>'歳出（性質別）'!AE16</f>
        <v>90000</v>
      </c>
      <c r="AT85" s="47">
        <f>'歳出（性質別）'!AF16</f>
        <v>84658</v>
      </c>
    </row>
    <row r="86" spans="16:46" x14ac:dyDescent="0.2">
      <c r="P86" t="s">
        <v>155</v>
      </c>
      <c r="Q86">
        <f>'歳出（性質別）'!B18</f>
        <v>1433809</v>
      </c>
      <c r="R86" s="47">
        <f>'歳出（性質別）'!D18</f>
        <v>2309960</v>
      </c>
      <c r="S86" s="47">
        <f>'歳出（性質別）'!E18</f>
        <v>2660845</v>
      </c>
      <c r="T86" s="47">
        <f>'歳出（性質別）'!F18</f>
        <v>2343999</v>
      </c>
      <c r="U86" s="47">
        <f>'歳出（性質別）'!G18</f>
        <v>1943362</v>
      </c>
      <c r="V86" s="47">
        <f>'歳出（性質別）'!H18</f>
        <v>2384126</v>
      </c>
      <c r="W86" s="47">
        <f>'歳出（性質別）'!I18</f>
        <v>2350147</v>
      </c>
      <c r="X86" s="47">
        <f>'歳出（性質別）'!J18</f>
        <v>2366864</v>
      </c>
      <c r="Y86" s="47">
        <f>'歳出（性質別）'!K18</f>
        <v>1460412</v>
      </c>
      <c r="Z86" s="47">
        <f>'歳出（性質別）'!L18</f>
        <v>1728646</v>
      </c>
      <c r="AA86" s="47">
        <f>'歳出（性質別）'!M18</f>
        <v>1572242</v>
      </c>
      <c r="AB86" s="47">
        <f>'歳出（性質別）'!N18</f>
        <v>1340587</v>
      </c>
      <c r="AC86" s="47">
        <f>'歳出（性質別）'!O18</f>
        <v>1940097</v>
      </c>
      <c r="AD86" s="47">
        <f>'歳出（性質別）'!P18</f>
        <v>1997616</v>
      </c>
      <c r="AE86" s="47">
        <f>'歳出（性質別）'!Q18</f>
        <v>1155341</v>
      </c>
      <c r="AF86" s="47">
        <f>'歳出（性質別）'!R18</f>
        <v>1932329</v>
      </c>
      <c r="AG86" s="47">
        <f>'歳出（性質別）'!S18</f>
        <v>1214081</v>
      </c>
      <c r="AH86" s="47">
        <f>'歳出（性質別）'!T18</f>
        <v>1989442</v>
      </c>
      <c r="AI86" s="47">
        <f>'歳出（性質別）'!U18</f>
        <v>2022144</v>
      </c>
      <c r="AJ86" s="47">
        <f>'歳出（性質別）'!V18</f>
        <v>929841</v>
      </c>
      <c r="AK86" s="47">
        <f>'歳出（性質別）'!W18</f>
        <v>730445</v>
      </c>
      <c r="AL86" s="47">
        <f>'歳出（性質別）'!X18</f>
        <v>1565542</v>
      </c>
      <c r="AM86" s="47">
        <f>'歳出（性質別）'!Y18</f>
        <v>1174153</v>
      </c>
      <c r="AN86" s="47">
        <f>'歳出（性質別）'!Z18</f>
        <v>994545</v>
      </c>
      <c r="AO86" s="47">
        <f>'歳出（性質別）'!AA18</f>
        <v>1204315</v>
      </c>
      <c r="AP86" s="47">
        <f>'歳出（性質別）'!AB18</f>
        <v>1833200</v>
      </c>
      <c r="AQ86" s="47">
        <f>'歳出（性質別）'!AC18</f>
        <v>820963</v>
      </c>
      <c r="AR86" s="47">
        <f>'歳出（性質別）'!AD18</f>
        <v>1096938</v>
      </c>
      <c r="AS86" s="47">
        <f>'歳出（性質別）'!AE18</f>
        <v>866455</v>
      </c>
      <c r="AT86" s="47">
        <f>'歳出（性質別）'!AF18</f>
        <v>623063</v>
      </c>
    </row>
    <row r="87" spans="16:46" x14ac:dyDescent="0.2">
      <c r="P87" t="s">
        <v>154</v>
      </c>
      <c r="Q87">
        <f>'歳出（性質別）'!B23</f>
        <v>4953906</v>
      </c>
      <c r="R87" s="47">
        <f>'歳出（性質別）'!D23</f>
        <v>6679884</v>
      </c>
      <c r="S87" s="47">
        <f>'歳出（性質別）'!E23</f>
        <v>6901272</v>
      </c>
      <c r="T87" s="47">
        <f>'歳出（性質別）'!F23</f>
        <v>8046585</v>
      </c>
      <c r="U87" s="47">
        <f>'歳出（性質別）'!G23</f>
        <v>6444300</v>
      </c>
      <c r="V87" s="47">
        <f>'歳出（性質別）'!H23</f>
        <v>7110760</v>
      </c>
      <c r="W87" s="47">
        <f>'歳出（性質別）'!I23</f>
        <v>7342626</v>
      </c>
      <c r="X87" s="47">
        <f>'歳出（性質別）'!J23</f>
        <v>7331732</v>
      </c>
      <c r="Y87" s="47">
        <f>'歳出（性質別）'!K23</f>
        <v>6741718</v>
      </c>
      <c r="Z87" s="47">
        <f>'歳出（性質別）'!L23</f>
        <v>7458770</v>
      </c>
      <c r="AA87" s="47">
        <f>'歳出（性質別）'!M23</f>
        <v>6727799</v>
      </c>
      <c r="AB87" s="47">
        <f>'歳出（性質別）'!N23</f>
        <v>6597768</v>
      </c>
      <c r="AC87" s="47">
        <f>'歳出（性質別）'!O23</f>
        <v>7243175</v>
      </c>
      <c r="AD87" s="47">
        <f>'歳出（性質別）'!P23</f>
        <v>7617017</v>
      </c>
      <c r="AE87" s="47">
        <f>'歳出（性質別）'!Q23</f>
        <v>6595754</v>
      </c>
      <c r="AF87" s="47">
        <f>'歳出（性質別）'!R23</f>
        <v>7173383</v>
      </c>
      <c r="AG87" s="47">
        <f>'歳出（性質別）'!S23</f>
        <v>6482404</v>
      </c>
      <c r="AH87" s="47">
        <f>'歳出（性質別）'!T23</f>
        <v>7457875</v>
      </c>
      <c r="AI87" s="47">
        <f>'歳出（性質別）'!U23</f>
        <v>7469202</v>
      </c>
      <c r="AJ87" s="47">
        <f>'歳出（性質別）'!V23</f>
        <v>6886998</v>
      </c>
      <c r="AK87" s="47">
        <f>'歳出（性質別）'!W23</f>
        <v>6691306</v>
      </c>
      <c r="AL87" s="47">
        <f>'歳出（性質別）'!X23</f>
        <v>8011539</v>
      </c>
      <c r="AM87" s="47">
        <f>'歳出（性質別）'!Y23</f>
        <v>7250912</v>
      </c>
      <c r="AN87" s="47">
        <f>'歳出（性質別）'!Z23</f>
        <v>7425424</v>
      </c>
      <c r="AO87" s="47">
        <f>'歳出（性質別）'!AA23</f>
        <v>7125377</v>
      </c>
      <c r="AP87" s="47">
        <f>'歳出（性質別）'!AB23</f>
        <v>8299040</v>
      </c>
      <c r="AQ87" s="47">
        <f>'歳出（性質別）'!AC23</f>
        <v>7056426</v>
      </c>
      <c r="AR87" s="47">
        <f>'歳出（性質別）'!AD23</f>
        <v>7428782</v>
      </c>
      <c r="AS87" s="47">
        <f>'歳出（性質別）'!AE23</f>
        <v>6947780</v>
      </c>
      <c r="AT87" s="47">
        <f>'歳出（性質別）'!AF23</f>
        <v>7244368</v>
      </c>
    </row>
    <row r="117" spans="13:46" x14ac:dyDescent="0.2">
      <c r="P117">
        <f>'歳出（目的別）'!A3</f>
        <v>0</v>
      </c>
      <c r="Q117" t="str">
        <f>'歳出（目的別）'!B3</f>
        <v>８９（元）</v>
      </c>
      <c r="R117" t="str">
        <f>'歳出（目的別）'!D3</f>
        <v>９１（H3）</v>
      </c>
      <c r="S117" t="str">
        <f>'歳出（目的別）'!E3</f>
        <v>９２（H4）</v>
      </c>
      <c r="T117" t="str">
        <f>'歳出（目的別）'!F3</f>
        <v>９３（H5）</v>
      </c>
      <c r="U117" t="str">
        <f>'歳出（目的別）'!G3</f>
        <v>９４（H6）</v>
      </c>
      <c r="V117" t="str">
        <f>'歳出（目的別）'!H3</f>
        <v>９５（H7）</v>
      </c>
      <c r="W117" t="str">
        <f>'歳出（目的別）'!I3</f>
        <v>９６（H8）</v>
      </c>
      <c r="X117" t="str">
        <f>'歳出（目的別）'!J3</f>
        <v>９７(H9）</v>
      </c>
      <c r="Y117" t="str">
        <f>'歳出（目的別）'!K3</f>
        <v>９８(H10）</v>
      </c>
      <c r="Z117" t="str">
        <f>'歳出（目的別）'!L3</f>
        <v>９９(H11)</v>
      </c>
      <c r="AA117" t="str">
        <f>'歳出（目的別）'!M3</f>
        <v>００(H12)</v>
      </c>
      <c r="AB117" t="str">
        <f>'歳出（目的別）'!N3</f>
        <v>０１(H13)</v>
      </c>
      <c r="AC117" t="str">
        <f>'歳出（目的別）'!O3</f>
        <v>０２(H14)</v>
      </c>
      <c r="AD117" t="str">
        <f>'歳出（目的別）'!P3</f>
        <v>０３(H15)</v>
      </c>
      <c r="AE117" t="str">
        <f>'歳出（目的別）'!Q3</f>
        <v>０４(H16)</v>
      </c>
      <c r="AF117" t="str">
        <f>'歳出（目的別）'!R3</f>
        <v>０５(H17)</v>
      </c>
      <c r="AG117" t="str">
        <f>'歳出（目的別）'!S3</f>
        <v>０６(H18)</v>
      </c>
      <c r="AH117" t="str">
        <f>'歳出（目的別）'!T3</f>
        <v>０７(H19)</v>
      </c>
      <c r="AI117" t="str">
        <f>'歳出（目的別）'!U3</f>
        <v>０８(H20)</v>
      </c>
      <c r="AJ117" t="str">
        <f>'歳出（目的別）'!V3</f>
        <v>０９(H21)</v>
      </c>
      <c r="AK117" t="str">
        <f>'歳出（目的別）'!W3</f>
        <v>１０(H22)</v>
      </c>
      <c r="AL117" t="str">
        <f>'歳出（目的別）'!X3</f>
        <v>１１(H23)</v>
      </c>
      <c r="AM117" t="str">
        <f>'歳出（目的別）'!Y3</f>
        <v>１２(H24)</v>
      </c>
      <c r="AN117" t="str">
        <f>'歳出（目的別）'!Z3</f>
        <v>１３(H25)</v>
      </c>
      <c r="AO117" t="str">
        <f>'歳出（目的別）'!AA3</f>
        <v>１４(H26)</v>
      </c>
      <c r="AP117" t="str">
        <f>'歳出（目的別）'!AB3</f>
        <v>１５(H27)</v>
      </c>
      <c r="AQ117" t="str">
        <f>'歳出（目的別）'!AC3</f>
        <v>１６(H28)</v>
      </c>
      <c r="AR117" t="str">
        <f>'歳出（目的別）'!AD3</f>
        <v>１７(H29)</v>
      </c>
      <c r="AS117" t="str">
        <f>'歳出（目的別）'!AE3</f>
        <v>１８(H30)</v>
      </c>
      <c r="AT117" t="str">
        <f>'歳出（目的別）'!AF3</f>
        <v>１９(R１)</v>
      </c>
    </row>
    <row r="118" spans="13:46" x14ac:dyDescent="0.2">
      <c r="P118" t="s">
        <v>156</v>
      </c>
      <c r="Q118">
        <f>'歳出（目的別）'!B5</f>
        <v>1094089</v>
      </c>
      <c r="R118" s="47">
        <f>'歳出（目的別）'!D5</f>
        <v>1658625</v>
      </c>
      <c r="S118" s="47">
        <f>'歳出（目的別）'!E5</f>
        <v>1074937</v>
      </c>
      <c r="T118" s="47">
        <f>'歳出（目的別）'!F5</f>
        <v>2416927</v>
      </c>
      <c r="U118" s="47">
        <f>'歳出（目的別）'!G5</f>
        <v>1406956</v>
      </c>
      <c r="V118" s="47">
        <f>'歳出（目的別）'!H5</f>
        <v>1391044</v>
      </c>
      <c r="W118" s="47">
        <f>'歳出（目的別）'!I5</f>
        <v>1510132</v>
      </c>
      <c r="X118" s="47">
        <f>'歳出（目的別）'!J5</f>
        <v>1018647</v>
      </c>
      <c r="Y118" s="47">
        <f>'歳出（目的別）'!K5</f>
        <v>1045194</v>
      </c>
      <c r="Z118" s="47">
        <f>'歳出（目的別）'!L5</f>
        <v>1114759</v>
      </c>
      <c r="AA118" s="47">
        <f>'歳出（目的別）'!M5</f>
        <v>921812</v>
      </c>
      <c r="AB118" s="47">
        <f>'歳出（目的別）'!N5</f>
        <v>1017234</v>
      </c>
      <c r="AC118" s="47">
        <f>'歳出（目的別）'!O5</f>
        <v>989883</v>
      </c>
      <c r="AD118" s="47">
        <f>'歳出（目的別）'!P5</f>
        <v>1307202</v>
      </c>
      <c r="AE118" s="47">
        <f>'歳出（目的別）'!Q5</f>
        <v>1375639</v>
      </c>
      <c r="AF118" s="47">
        <f>'歳出（目的別）'!R5</f>
        <v>2102028</v>
      </c>
      <c r="AG118" s="47">
        <f>'歳出（目的別）'!S5</f>
        <v>1514555</v>
      </c>
      <c r="AH118" s="47">
        <f>'歳出（目的別）'!T5</f>
        <v>1612503</v>
      </c>
      <c r="AI118" s="47">
        <f>'歳出（目的別）'!U5</f>
        <v>1663245</v>
      </c>
      <c r="AJ118" s="47">
        <f>'歳出（目的別）'!V5</f>
        <v>1642907</v>
      </c>
      <c r="AK118" s="47">
        <f>'歳出（目的別）'!W5</f>
        <v>1485711</v>
      </c>
      <c r="AL118" s="47">
        <f>'歳出（目的別）'!X5</f>
        <v>1381917</v>
      </c>
      <c r="AM118" s="47">
        <f>'歳出（目的別）'!Y5</f>
        <v>1152571</v>
      </c>
      <c r="AN118" s="47">
        <f>'歳出（目的別）'!Z5</f>
        <v>1835584</v>
      </c>
      <c r="AO118" s="47">
        <f>'歳出（目的別）'!AA5</f>
        <v>1210610</v>
      </c>
      <c r="AP118" s="47">
        <f>'歳出（目的別）'!AB5</f>
        <v>1506975</v>
      </c>
      <c r="AQ118" s="47">
        <f>'歳出（目的別）'!AC5</f>
        <v>1332073</v>
      </c>
      <c r="AR118" s="47">
        <f>'歳出（目的別）'!AD5</f>
        <v>1490234</v>
      </c>
      <c r="AS118" s="47">
        <f>'歳出（目的別）'!AE5</f>
        <v>1296817</v>
      </c>
      <c r="AT118" s="47">
        <f>'歳出（目的別）'!AF5</f>
        <v>1556937</v>
      </c>
    </row>
    <row r="119" spans="13:46" x14ac:dyDescent="0.2">
      <c r="M119" s="39" t="str">
        <f>財政指標!$V$1</f>
        <v>茂木町</v>
      </c>
      <c r="P119" t="s">
        <v>157</v>
      </c>
      <c r="Q119">
        <f>'歳出（目的別）'!B6</f>
        <v>461136</v>
      </c>
      <c r="R119" s="47">
        <f>'歳出（目的別）'!D6</f>
        <v>530865</v>
      </c>
      <c r="S119" s="47">
        <f>'歳出（目的別）'!E6</f>
        <v>630275</v>
      </c>
      <c r="T119" s="47">
        <f>'歳出（目的別）'!F6</f>
        <v>780927</v>
      </c>
      <c r="U119" s="47">
        <f>'歳出（目的別）'!G6</f>
        <v>827215</v>
      </c>
      <c r="V119" s="47">
        <f>'歳出（目的別）'!H6</f>
        <v>1032068</v>
      </c>
      <c r="W119" s="47">
        <f>'歳出（目的別）'!I6</f>
        <v>1000479</v>
      </c>
      <c r="X119" s="47">
        <f>'歳出（目的別）'!J6</f>
        <v>1072354</v>
      </c>
      <c r="Y119" s="47">
        <f>'歳出（目的別）'!K6</f>
        <v>1164341</v>
      </c>
      <c r="Z119" s="47">
        <f>'歳出（目的別）'!L6</f>
        <v>1365913</v>
      </c>
      <c r="AA119" s="47">
        <f>'歳出（目的別）'!M6</f>
        <v>944891</v>
      </c>
      <c r="AB119" s="47">
        <f>'歳出（目的別）'!N6</f>
        <v>974668</v>
      </c>
      <c r="AC119" s="47">
        <f>'歳出（目的別）'!O6</f>
        <v>1000170</v>
      </c>
      <c r="AD119" s="47">
        <f>'歳出（目的別）'!P6</f>
        <v>1230718</v>
      </c>
      <c r="AE119" s="47">
        <f>'歳出（目的別）'!Q6</f>
        <v>1211618</v>
      </c>
      <c r="AF119" s="47">
        <f>'歳出（目的別）'!R6</f>
        <v>1211515</v>
      </c>
      <c r="AG119" s="47">
        <f>'歳出（目的別）'!S6</f>
        <v>1175859</v>
      </c>
      <c r="AH119" s="47">
        <f>'歳出（目的別）'!T6</f>
        <v>1204574</v>
      </c>
      <c r="AI119" s="47">
        <f>'歳出（目的別）'!U6</f>
        <v>1243110</v>
      </c>
      <c r="AJ119" s="47">
        <f>'歳出（目的別）'!V6</f>
        <v>1307666</v>
      </c>
      <c r="AK119" s="47">
        <f>'歳出（目的別）'!W6</f>
        <v>1449352</v>
      </c>
      <c r="AL119" s="47">
        <f>'歳出（目的別）'!X6</f>
        <v>1555357</v>
      </c>
      <c r="AM119" s="47">
        <f>'歳出（目的別）'!Y6</f>
        <v>1722182</v>
      </c>
      <c r="AN119" s="47">
        <f>'歳出（目的別）'!Z6</f>
        <v>1497798</v>
      </c>
      <c r="AO119" s="47">
        <f>'歳出（目的別）'!AA6</f>
        <v>1616399</v>
      </c>
      <c r="AP119" s="47">
        <f>'歳出（目的別）'!AB6</f>
        <v>1748081</v>
      </c>
      <c r="AQ119" s="47">
        <f>'歳出（目的別）'!AC6</f>
        <v>1726324</v>
      </c>
      <c r="AR119" s="47">
        <f>'歳出（目的別）'!AD6</f>
        <v>1719286</v>
      </c>
      <c r="AS119" s="47">
        <f>'歳出（目的別）'!AE6</f>
        <v>1690530</v>
      </c>
      <c r="AT119" s="47">
        <f>'歳出（目的別）'!AF6</f>
        <v>1741131</v>
      </c>
    </row>
    <row r="120" spans="13:46" x14ac:dyDescent="0.2">
      <c r="P120" t="s">
        <v>158</v>
      </c>
      <c r="Q120">
        <f>'歳出（目的別）'!B7</f>
        <v>452188</v>
      </c>
      <c r="R120" s="47">
        <f>'歳出（目的別）'!D7</f>
        <v>606411</v>
      </c>
      <c r="S120" s="47">
        <f>'歳出（目的別）'!E7</f>
        <v>787297</v>
      </c>
      <c r="T120" s="47">
        <f>'歳出（目的別）'!F7</f>
        <v>1082023</v>
      </c>
      <c r="U120" s="47">
        <f>'歳出（目的別）'!G7</f>
        <v>737186</v>
      </c>
      <c r="V120" s="47">
        <f>'歳出（目的別）'!H7</f>
        <v>891829</v>
      </c>
      <c r="W120" s="47">
        <f>'歳出（目的別）'!I7</f>
        <v>800603</v>
      </c>
      <c r="X120" s="47">
        <f>'歳出（目的別）'!J7</f>
        <v>784550</v>
      </c>
      <c r="Y120" s="47">
        <f>'歳出（目的別）'!K7</f>
        <v>758467</v>
      </c>
      <c r="Z120" s="47">
        <f>'歳出（目的別）'!L7</f>
        <v>745925</v>
      </c>
      <c r="AA120" s="47">
        <f>'歳出（目的別）'!M7</f>
        <v>748454</v>
      </c>
      <c r="AB120" s="47">
        <f>'歳出（目的別）'!N7</f>
        <v>688477</v>
      </c>
      <c r="AC120" s="47">
        <f>'歳出（目的別）'!O7</f>
        <v>819267</v>
      </c>
      <c r="AD120" s="47">
        <f>'歳出（目的別）'!P7</f>
        <v>790112</v>
      </c>
      <c r="AE120" s="47">
        <f>'歳出（目的別）'!Q7</f>
        <v>758813</v>
      </c>
      <c r="AF120" s="47">
        <f>'歳出（目的別）'!R7</f>
        <v>698374</v>
      </c>
      <c r="AG120" s="47">
        <f>'歳出（目的別）'!S7</f>
        <v>634771</v>
      </c>
      <c r="AH120" s="47">
        <f>'歳出（目的別）'!T7</f>
        <v>572949</v>
      </c>
      <c r="AI120" s="47">
        <f>'歳出（目的別）'!U7</f>
        <v>536645</v>
      </c>
      <c r="AJ120" s="47">
        <f>'歳出（目的別）'!V7</f>
        <v>572698</v>
      </c>
      <c r="AK120" s="47">
        <f>'歳出（目的別）'!W7</f>
        <v>504249</v>
      </c>
      <c r="AL120" s="47">
        <f>'歳出（目的別）'!X7</f>
        <v>502291</v>
      </c>
      <c r="AM120" s="47">
        <f>'歳出（目的別）'!Y7</f>
        <v>531476</v>
      </c>
      <c r="AN120" s="47">
        <f>'歳出（目的別）'!Z7</f>
        <v>650800</v>
      </c>
      <c r="AO120" s="47">
        <f>'歳出（目的別）'!AA7</f>
        <v>480411</v>
      </c>
      <c r="AP120" s="47">
        <f>'歳出（目的別）'!AB7</f>
        <v>531636</v>
      </c>
      <c r="AQ120" s="47">
        <f>'歳出（目的別）'!AC7</f>
        <v>579762</v>
      </c>
      <c r="AR120" s="47">
        <f>'歳出（目的別）'!AD7</f>
        <v>429957</v>
      </c>
      <c r="AS120" s="47">
        <f>'歳出（目的別）'!AE7</f>
        <v>546108</v>
      </c>
      <c r="AT120" s="47">
        <f>'歳出（目的別）'!AF7</f>
        <v>384380</v>
      </c>
    </row>
    <row r="121" spans="13:46" x14ac:dyDescent="0.2">
      <c r="P121" t="s">
        <v>172</v>
      </c>
      <c r="Q121">
        <f>'歳出（目的別）'!B9</f>
        <v>540694</v>
      </c>
      <c r="R121" s="47">
        <f>'歳出（目的別）'!D9</f>
        <v>675084</v>
      </c>
      <c r="S121" s="47">
        <f>'歳出（目的別）'!E9</f>
        <v>661970</v>
      </c>
      <c r="T121" s="47">
        <f>'歳出（目的別）'!F9</f>
        <v>735626</v>
      </c>
      <c r="U121" s="47">
        <f>'歳出（目的別）'!G9</f>
        <v>542120</v>
      </c>
      <c r="V121" s="47">
        <f>'歳出（目的別）'!H9</f>
        <v>955352</v>
      </c>
      <c r="W121" s="47">
        <f>'歳出（目的別）'!I9</f>
        <v>597971</v>
      </c>
      <c r="X121" s="47">
        <f>'歳出（目的別）'!J9</f>
        <v>676770</v>
      </c>
      <c r="Y121" s="47">
        <f>'歳出（目的別）'!K9</f>
        <v>584773</v>
      </c>
      <c r="Z121" s="47">
        <f>'歳出（目的別）'!L9</f>
        <v>560269</v>
      </c>
      <c r="AA121" s="47">
        <f>'歳出（目的別）'!M9</f>
        <v>628157</v>
      </c>
      <c r="AB121" s="47">
        <f>'歳出（目的別）'!N9</f>
        <v>586456</v>
      </c>
      <c r="AC121" s="47">
        <f>'歳出（目的別）'!O9</f>
        <v>1340213</v>
      </c>
      <c r="AD121" s="47">
        <f>'歳出（目的別）'!P9</f>
        <v>1069299</v>
      </c>
      <c r="AE121" s="47">
        <f>'歳出（目的別）'!Q9</f>
        <v>460711</v>
      </c>
      <c r="AF121" s="47">
        <f>'歳出（目的別）'!R9</f>
        <v>536629</v>
      </c>
      <c r="AG121" s="47">
        <f>'歳出（目的別）'!S9</f>
        <v>552395</v>
      </c>
      <c r="AH121" s="47">
        <f>'歳出（目的別）'!T9</f>
        <v>713969</v>
      </c>
      <c r="AI121" s="47">
        <f>'歳出（目的別）'!U9</f>
        <v>466923</v>
      </c>
      <c r="AJ121" s="47">
        <f>'歳出（目的別）'!V9</f>
        <v>487621</v>
      </c>
      <c r="AK121" s="47">
        <f>'歳出（目的別）'!W9</f>
        <v>480684</v>
      </c>
      <c r="AL121" s="47">
        <f>'歳出（目的別）'!X9</f>
        <v>553419</v>
      </c>
      <c r="AM121" s="47">
        <f>'歳出（目的別）'!Y9</f>
        <v>434325</v>
      </c>
      <c r="AN121" s="47">
        <f>'歳出（目的別）'!Z9</f>
        <v>504641</v>
      </c>
      <c r="AO121" s="47">
        <f>'歳出（目的別）'!AA9</f>
        <v>480762</v>
      </c>
      <c r="AP121" s="47">
        <f>'歳出（目的別）'!AB9</f>
        <v>439755</v>
      </c>
      <c r="AQ121" s="47">
        <f>'歳出（目的別）'!AC9</f>
        <v>465416</v>
      </c>
      <c r="AR121" s="47">
        <f>'歳出（目的別）'!AD9</f>
        <v>572289</v>
      </c>
      <c r="AS121" s="47">
        <f>'歳出（目的別）'!AE9</f>
        <v>569294</v>
      </c>
      <c r="AT121" s="47">
        <f>'歳出（目的別）'!AF9</f>
        <v>442039</v>
      </c>
    </row>
    <row r="122" spans="13:46" x14ac:dyDescent="0.2">
      <c r="P122" t="s">
        <v>159</v>
      </c>
      <c r="Q122">
        <f>'歳出（目的別）'!B10</f>
        <v>124780</v>
      </c>
      <c r="R122" s="47">
        <f>'歳出（目的別）'!D10</f>
        <v>143671</v>
      </c>
      <c r="S122" s="47">
        <f>'歳出（目的別）'!E10</f>
        <v>169175</v>
      </c>
      <c r="T122" s="47">
        <f>'歳出（目的別）'!F10</f>
        <v>157759</v>
      </c>
      <c r="U122" s="47">
        <f>'歳出（目的別）'!G10</f>
        <v>148621</v>
      </c>
      <c r="V122" s="47">
        <f>'歳出（目的別）'!H10</f>
        <v>142026</v>
      </c>
      <c r="W122" s="47">
        <f>'歳出（目的別）'!I10</f>
        <v>212237</v>
      </c>
      <c r="X122" s="47">
        <f>'歳出（目的別）'!J10</f>
        <v>208489</v>
      </c>
      <c r="Y122" s="47">
        <f>'歳出（目的別）'!K10</f>
        <v>242792</v>
      </c>
      <c r="Z122" s="47">
        <f>'歳出（目的別）'!L10</f>
        <v>232550</v>
      </c>
      <c r="AA122" s="47">
        <f>'歳出（目的別）'!M10</f>
        <v>166115</v>
      </c>
      <c r="AB122" s="47">
        <f>'歳出（目的別）'!N10</f>
        <v>226836</v>
      </c>
      <c r="AC122" s="47">
        <f>'歳出（目的別）'!O10</f>
        <v>191691</v>
      </c>
      <c r="AD122" s="47">
        <f>'歳出（目的別）'!P10</f>
        <v>189940</v>
      </c>
      <c r="AE122" s="47">
        <f>'歳出（目的別）'!Q10</f>
        <v>169777</v>
      </c>
      <c r="AF122" s="47">
        <f>'歳出（目的別）'!R10</f>
        <v>124172</v>
      </c>
      <c r="AG122" s="47">
        <f>'歳出（目的別）'!S10</f>
        <v>116525</v>
      </c>
      <c r="AH122" s="47">
        <f>'歳出（目的別）'!T10</f>
        <v>179444</v>
      </c>
      <c r="AI122" s="47">
        <f>'歳出（目的別）'!U10</f>
        <v>145299</v>
      </c>
      <c r="AJ122" s="47">
        <f>'歳出（目的別）'!V10</f>
        <v>198202</v>
      </c>
      <c r="AK122" s="47">
        <f>'歳出（目的別）'!W10</f>
        <v>177767</v>
      </c>
      <c r="AL122" s="47">
        <f>'歳出（目的別）'!X10</f>
        <v>202488</v>
      </c>
      <c r="AM122" s="47">
        <f>'歳出（目的別）'!Y10</f>
        <v>243370</v>
      </c>
      <c r="AN122" s="47">
        <f>'歳出（目的別）'!Z10</f>
        <v>229022</v>
      </c>
      <c r="AO122" s="47">
        <f>'歳出（目的別）'!AA10</f>
        <v>279936</v>
      </c>
      <c r="AP122" s="47">
        <f>'歳出（目的別）'!AB10</f>
        <v>505622</v>
      </c>
      <c r="AQ122" s="47">
        <f>'歳出（目的別）'!AC10</f>
        <v>260549</v>
      </c>
      <c r="AR122" s="47">
        <f>'歳出（目的別）'!AD10</f>
        <v>429585</v>
      </c>
      <c r="AS122" s="47">
        <f>'歳出（目的別）'!AE10</f>
        <v>278413</v>
      </c>
      <c r="AT122" s="47">
        <f>'歳出（目的別）'!AF10</f>
        <v>235919</v>
      </c>
    </row>
    <row r="123" spans="13:46" x14ac:dyDescent="0.2">
      <c r="P123" t="s">
        <v>160</v>
      </c>
      <c r="Q123">
        <f>'歳出（目的別）'!B11</f>
        <v>684367</v>
      </c>
      <c r="R123" s="47">
        <f>'歳出（目的別）'!D11</f>
        <v>899175</v>
      </c>
      <c r="S123" s="47">
        <f>'歳出（目的別）'!E11</f>
        <v>1017340</v>
      </c>
      <c r="T123" s="47">
        <f>'歳出（目的別）'!F11</f>
        <v>959715</v>
      </c>
      <c r="U123" s="47">
        <f>'歳出（目的別）'!G11</f>
        <v>787190</v>
      </c>
      <c r="V123" s="47">
        <f>'歳出（目的別）'!H11</f>
        <v>722391</v>
      </c>
      <c r="W123" s="47">
        <f>'歳出（目的別）'!I11</f>
        <v>897435</v>
      </c>
      <c r="X123" s="47">
        <f>'歳出（目的別）'!J11</f>
        <v>1000090</v>
      </c>
      <c r="Y123" s="47">
        <f>'歳出（目的別）'!K11</f>
        <v>819386</v>
      </c>
      <c r="Z123" s="47">
        <f>'歳出（目的別）'!L11</f>
        <v>902667</v>
      </c>
      <c r="AA123" s="47">
        <f>'歳出（目的別）'!M11</f>
        <v>1056816</v>
      </c>
      <c r="AB123" s="47">
        <f>'歳出（目的別）'!N11</f>
        <v>872531</v>
      </c>
      <c r="AC123" s="47">
        <f>'歳出（目的別）'!O11</f>
        <v>884741</v>
      </c>
      <c r="AD123" s="47">
        <f>'歳出（目的別）'!P11</f>
        <v>1069200</v>
      </c>
      <c r="AE123" s="47">
        <f>'歳出（目的別）'!Q11</f>
        <v>710436</v>
      </c>
      <c r="AF123" s="47">
        <f>'歳出（目的別）'!R11</f>
        <v>688335</v>
      </c>
      <c r="AG123" s="47">
        <f>'歳出（目的別）'!S11</f>
        <v>527889</v>
      </c>
      <c r="AH123" s="47">
        <f>'歳出（目的別）'!T11</f>
        <v>607701</v>
      </c>
      <c r="AI123" s="47">
        <f>'歳出（目的別）'!U11</f>
        <v>420901</v>
      </c>
      <c r="AJ123" s="47">
        <f>'歳出（目的別）'!V11</f>
        <v>703974</v>
      </c>
      <c r="AK123" s="47">
        <f>'歳出（目的別）'!W11</f>
        <v>488698</v>
      </c>
      <c r="AL123" s="47">
        <f>'歳出（目的別）'!X11</f>
        <v>592906</v>
      </c>
      <c r="AM123" s="47">
        <f>'歳出（目的別）'!Y11</f>
        <v>619119</v>
      </c>
      <c r="AN123" s="47">
        <f>'歳出（目的別）'!Z11</f>
        <v>504413</v>
      </c>
      <c r="AO123" s="47">
        <f>'歳出（目的別）'!AA11</f>
        <v>960133</v>
      </c>
      <c r="AP123" s="47">
        <f>'歳出（目的別）'!AB11</f>
        <v>1436605</v>
      </c>
      <c r="AQ123" s="47">
        <f>'歳出（目的別）'!AC11</f>
        <v>657761</v>
      </c>
      <c r="AR123" s="47">
        <f>'歳出（目的別）'!AD11</f>
        <v>649036</v>
      </c>
      <c r="AS123" s="47">
        <f>'歳出（目的別）'!AE11</f>
        <v>656149</v>
      </c>
      <c r="AT123" s="47">
        <f>'歳出（目的別）'!AF11</f>
        <v>777154</v>
      </c>
    </row>
    <row r="124" spans="13:46" x14ac:dyDescent="0.2">
      <c r="P124" t="s">
        <v>161</v>
      </c>
      <c r="Q124">
        <f>'歳出（目的別）'!B13</f>
        <v>688641</v>
      </c>
      <c r="R124" s="47">
        <f>'歳出（目的別）'!D13</f>
        <v>1053695</v>
      </c>
      <c r="S124" s="47">
        <f>'歳出（目的別）'!E13</f>
        <v>1540370</v>
      </c>
      <c r="T124" s="47">
        <f>'歳出（目的別）'!F13</f>
        <v>837787</v>
      </c>
      <c r="U124" s="47">
        <f>'歳出（目的別）'!G13</f>
        <v>921214</v>
      </c>
      <c r="V124" s="47">
        <f>'歳出（目的別）'!H13</f>
        <v>798981</v>
      </c>
      <c r="W124" s="47">
        <f>'歳出（目的別）'!I13</f>
        <v>1091164</v>
      </c>
      <c r="X124" s="47">
        <f>'歳出（目的別）'!J13</f>
        <v>1298272</v>
      </c>
      <c r="Y124" s="47">
        <f>'歳出（目的別）'!K13</f>
        <v>769088</v>
      </c>
      <c r="Z124" s="47">
        <f>'歳出（目的別）'!L13</f>
        <v>1009084</v>
      </c>
      <c r="AA124" s="47">
        <f>'歳出（目的別）'!M13</f>
        <v>867641</v>
      </c>
      <c r="AB124" s="47">
        <f>'歳出（目的別）'!N13</f>
        <v>940618</v>
      </c>
      <c r="AC124" s="47">
        <f>'歳出（目的別）'!O13</f>
        <v>764586</v>
      </c>
      <c r="AD124" s="47">
        <f>'歳出（目的別）'!P13</f>
        <v>733489</v>
      </c>
      <c r="AE124" s="47">
        <f>'歳出（目的別）'!Q13</f>
        <v>701045</v>
      </c>
      <c r="AF124" s="47">
        <f>'歳出（目的別）'!R13</f>
        <v>646651</v>
      </c>
      <c r="AG124" s="47">
        <f>'歳出（目的別）'!S13</f>
        <v>688811</v>
      </c>
      <c r="AH124" s="47">
        <f>'歳出（目的別）'!T13</f>
        <v>1314993</v>
      </c>
      <c r="AI124" s="47">
        <f>'歳出（目的別）'!U13</f>
        <v>1829934</v>
      </c>
      <c r="AJ124" s="47">
        <f>'歳出（目的別）'!V13</f>
        <v>661176</v>
      </c>
      <c r="AK124" s="47">
        <f>'歳出（目的別）'!W13</f>
        <v>679981</v>
      </c>
      <c r="AL124" s="47">
        <f>'歳出（目的別）'!X13</f>
        <v>1372316</v>
      </c>
      <c r="AM124" s="47">
        <f>'歳出（目的別）'!Y13</f>
        <v>971620</v>
      </c>
      <c r="AN124" s="47">
        <f>'歳出（目的別）'!Z13</f>
        <v>704821</v>
      </c>
      <c r="AO124" s="47">
        <f>'歳出（目的別）'!AA13</f>
        <v>736519</v>
      </c>
      <c r="AP124" s="47">
        <f>'歳出（目的別）'!AB13</f>
        <v>672538</v>
      </c>
      <c r="AQ124" s="47">
        <f>'歳出（目的別）'!AC13</f>
        <v>792813</v>
      </c>
      <c r="AR124" s="47">
        <f>'歳出（目的別）'!AD13</f>
        <v>920996</v>
      </c>
      <c r="AS124" s="47">
        <f>'歳出（目的別）'!AE13</f>
        <v>743610</v>
      </c>
      <c r="AT124" s="47">
        <f>'歳出（目的別）'!AF13</f>
        <v>774179</v>
      </c>
    </row>
    <row r="125" spans="13:46" x14ac:dyDescent="0.2">
      <c r="P125" t="s">
        <v>162</v>
      </c>
      <c r="Q125">
        <f>'歳出（目的別）'!B15</f>
        <v>493070</v>
      </c>
      <c r="R125" s="47">
        <f>'歳出（目的別）'!D15</f>
        <v>598136</v>
      </c>
      <c r="S125" s="47">
        <f>'歳出（目的別）'!E15</f>
        <v>602082</v>
      </c>
      <c r="T125" s="47">
        <f>'歳出（目的別）'!F15</f>
        <v>631364</v>
      </c>
      <c r="U125" s="47">
        <f>'歳出（目的別）'!G15</f>
        <v>664829</v>
      </c>
      <c r="V125" s="47">
        <f>'歳出（目的別）'!H15</f>
        <v>718093</v>
      </c>
      <c r="W125" s="47">
        <f>'歳出（目的別）'!I15</f>
        <v>779322</v>
      </c>
      <c r="X125" s="47">
        <f>'歳出（目的別）'!J15</f>
        <v>783887</v>
      </c>
      <c r="Y125" s="47">
        <f>'歳出（目的別）'!K15</f>
        <v>793786</v>
      </c>
      <c r="Z125" s="47">
        <f>'歳出（目的別）'!L15</f>
        <v>812245</v>
      </c>
      <c r="AA125" s="47">
        <f>'歳出（目的別）'!M15</f>
        <v>784759</v>
      </c>
      <c r="AB125" s="47">
        <f>'歳出（目的別）'!N15</f>
        <v>820633</v>
      </c>
      <c r="AC125" s="47">
        <f>'歳出（目的別）'!O15</f>
        <v>768834</v>
      </c>
      <c r="AD125" s="47">
        <f>'歳出（目的別）'!P15</f>
        <v>772420</v>
      </c>
      <c r="AE125" s="47">
        <f>'歳出（目的別）'!Q15</f>
        <v>713300</v>
      </c>
      <c r="AF125" s="47">
        <f>'歳出（目的別）'!R15</f>
        <v>707864</v>
      </c>
      <c r="AG125" s="47">
        <f>'歳出（目的別）'!S15</f>
        <v>751165</v>
      </c>
      <c r="AH125" s="47">
        <f>'歳出（目的別）'!T15</f>
        <v>777892</v>
      </c>
      <c r="AI125" s="47">
        <f>'歳出（目的別）'!U15</f>
        <v>760119</v>
      </c>
      <c r="AJ125" s="47">
        <f>'歳出（目的別）'!V15</f>
        <v>891455</v>
      </c>
      <c r="AK125" s="47">
        <f>'歳出（目的別）'!W15</f>
        <v>842053</v>
      </c>
      <c r="AL125" s="47">
        <f>'歳出（目的別）'!X15</f>
        <v>901763</v>
      </c>
      <c r="AM125" s="47">
        <f>'歳出（目的別）'!Y15</f>
        <v>1067229</v>
      </c>
      <c r="AN125" s="47">
        <f>'歳出（目的別）'!Z15</f>
        <v>899635</v>
      </c>
      <c r="AO125" s="47">
        <f>'歳出（目的別）'!AA15</f>
        <v>822606</v>
      </c>
      <c r="AP125" s="47">
        <f>'歳出（目的別）'!AB15</f>
        <v>831682</v>
      </c>
      <c r="AQ125" s="47">
        <f>'歳出（目的別）'!AC15</f>
        <v>838107</v>
      </c>
      <c r="AR125" s="47">
        <f>'歳出（目的別）'!AD15</f>
        <v>856611</v>
      </c>
      <c r="AS125" s="47">
        <f>'歳出（目的別）'!AE15</f>
        <v>771442</v>
      </c>
      <c r="AT125" s="47">
        <f>'歳出（目的別）'!AF15</f>
        <v>800518</v>
      </c>
    </row>
    <row r="126" spans="13:46" x14ac:dyDescent="0.2">
      <c r="P126" t="s">
        <v>163</v>
      </c>
      <c r="Q126">
        <f>'歳出（目的別）'!B19</f>
        <v>4953906</v>
      </c>
      <c r="R126" s="47">
        <f>'歳出（目的別）'!D19</f>
        <v>6679889</v>
      </c>
      <c r="S126" s="47">
        <f>'歳出（目的別）'!E19</f>
        <v>6901274</v>
      </c>
      <c r="T126" s="47">
        <f>'歳出（目的別）'!F19</f>
        <v>8046585</v>
      </c>
      <c r="U126" s="47">
        <f>'歳出（目的別）'!G19</f>
        <v>6444300</v>
      </c>
      <c r="V126" s="47">
        <f>'歳出（目的別）'!H19</f>
        <v>7110760</v>
      </c>
      <c r="W126" s="47">
        <f>'歳出（目的別）'!I19</f>
        <v>7342626</v>
      </c>
      <c r="X126" s="47">
        <f>'歳出（目的別）'!J19</f>
        <v>7331732</v>
      </c>
      <c r="Y126" s="47">
        <f>'歳出（目的別）'!K19</f>
        <v>6741724</v>
      </c>
      <c r="Z126" s="47">
        <f>'歳出（目的別）'!L19</f>
        <v>7459053</v>
      </c>
      <c r="AA126" s="47">
        <f>'歳出（目的別）'!M19</f>
        <v>6727799</v>
      </c>
      <c r="AB126" s="47">
        <f>'歳出（目的別）'!N19</f>
        <v>6597768</v>
      </c>
      <c r="AC126" s="47">
        <f>'歳出（目的別）'!O19</f>
        <v>7243174</v>
      </c>
      <c r="AD126" s="47">
        <f>'歳出（目的別）'!P19</f>
        <v>7617017</v>
      </c>
      <c r="AE126" s="47">
        <f>'歳出（目的別）'!Q19</f>
        <v>6595754</v>
      </c>
      <c r="AF126" s="47">
        <f>'歳出（目的別）'!R19</f>
        <v>7173383</v>
      </c>
      <c r="AG126" s="47">
        <f>'歳出（目的別）'!S19</f>
        <v>6482404</v>
      </c>
      <c r="AH126" s="47">
        <f>'歳出（目的別）'!T19</f>
        <v>7457875</v>
      </c>
      <c r="AI126" s="47">
        <f>'歳出（目的別）'!U19</f>
        <v>7469202</v>
      </c>
      <c r="AJ126" s="47">
        <f>'歳出（目的別）'!V19</f>
        <v>6886998</v>
      </c>
      <c r="AK126" s="47">
        <f>'歳出（目的別）'!W19</f>
        <v>6691306</v>
      </c>
      <c r="AL126" s="47">
        <f>'歳出（目的別）'!X19</f>
        <v>8011539</v>
      </c>
      <c r="AM126" s="47">
        <f>'歳出（目的別）'!Y19</f>
        <v>7250912</v>
      </c>
      <c r="AN126" s="47">
        <f>'歳出（目的別）'!Z19</f>
        <v>7425424</v>
      </c>
      <c r="AO126" s="47">
        <f>'歳出（目的別）'!AA19</f>
        <v>7125377</v>
      </c>
      <c r="AP126" s="47">
        <f>'歳出（目的別）'!AB19</f>
        <v>8299040</v>
      </c>
      <c r="AQ126" s="47">
        <f>'歳出（目的別）'!AC19</f>
        <v>7056426</v>
      </c>
      <c r="AR126" s="47">
        <f>'歳出（目的別）'!AD19</f>
        <v>7428782</v>
      </c>
      <c r="AS126" s="47">
        <f>'歳出（目的別）'!AE19</f>
        <v>6947780</v>
      </c>
      <c r="AT126" s="47">
        <f>'歳出（目的別）'!AF19</f>
        <v>7244368</v>
      </c>
    </row>
    <row r="156" spans="13:46" x14ac:dyDescent="0.2">
      <c r="P156">
        <f>'歳出（性質別）'!A3</f>
        <v>0</v>
      </c>
      <c r="Q156" t="str">
        <f>'歳出（性質別）'!B3</f>
        <v>８９（元）</v>
      </c>
      <c r="R156" t="str">
        <f>'歳出（性質別）'!D3</f>
        <v>９１（H3）</v>
      </c>
      <c r="S156" t="str">
        <f>'歳出（性質別）'!E3</f>
        <v>９２（H4）</v>
      </c>
      <c r="T156" t="str">
        <f>'歳出（性質別）'!F3</f>
        <v>９３（H5）</v>
      </c>
      <c r="U156" t="str">
        <f>'歳出（性質別）'!G3</f>
        <v>９４（H6）</v>
      </c>
      <c r="V156" t="str">
        <f>'歳出（性質別）'!H3</f>
        <v>９５（H7）</v>
      </c>
      <c r="W156" t="str">
        <f>'歳出（性質別）'!I3</f>
        <v>９６（H8）</v>
      </c>
      <c r="X156" t="str">
        <f>'歳出（性質別）'!J3</f>
        <v>９７(H9）</v>
      </c>
      <c r="Y156" t="str">
        <f>'歳出（性質別）'!K3</f>
        <v>９８(H10）</v>
      </c>
      <c r="Z156" t="str">
        <f>'歳出（性質別）'!L3</f>
        <v>９９(H11)</v>
      </c>
      <c r="AA156" t="str">
        <f>'歳出（性質別）'!M3</f>
        <v>００(H12)</v>
      </c>
      <c r="AB156" t="str">
        <f>'歳出（性質別）'!N3</f>
        <v>０１(H13)</v>
      </c>
      <c r="AC156" t="str">
        <f>'歳出（性質別）'!O3</f>
        <v>０２(H14)</v>
      </c>
      <c r="AD156" t="str">
        <f>'歳出（性質別）'!P3</f>
        <v>０３(H15)</v>
      </c>
      <c r="AE156" t="str">
        <f>'歳出（性質別）'!Q3</f>
        <v>０４(H16)</v>
      </c>
      <c r="AF156" t="str">
        <f>'歳出（性質別）'!R3</f>
        <v>０５(H17)</v>
      </c>
      <c r="AG156" t="str">
        <f>'歳出（性質別）'!S3</f>
        <v>０６(H18)</v>
      </c>
      <c r="AH156" t="str">
        <f>'歳出（性質別）'!T3</f>
        <v>０７(H19)</v>
      </c>
      <c r="AI156" t="str">
        <f>'歳出（性質別）'!U3</f>
        <v>０８(H20)</v>
      </c>
      <c r="AJ156" t="str">
        <f>'歳出（性質別）'!V3</f>
        <v>０９(H21)</v>
      </c>
      <c r="AK156" t="str">
        <f>'歳出（性質別）'!W3</f>
        <v>１０(H22)</v>
      </c>
      <c r="AL156" t="str">
        <f>'歳出（性質別）'!X3</f>
        <v>１１(H23)</v>
      </c>
      <c r="AM156" t="str">
        <f>'歳出（性質別）'!Y3</f>
        <v>１２(H24)</v>
      </c>
      <c r="AN156" t="str">
        <f>'歳出（性質別）'!Z3</f>
        <v>１３(H25)</v>
      </c>
      <c r="AO156" t="str">
        <f>'歳出（性質別）'!AA3</f>
        <v>１４(H26)</v>
      </c>
      <c r="AP156" t="str">
        <f>'歳出（性質別）'!AB3</f>
        <v>１５(H27)</v>
      </c>
      <c r="AQ156" t="str">
        <f>'歳出（性質別）'!AC3</f>
        <v>１６(H28)</v>
      </c>
      <c r="AR156" t="str">
        <f>'歳出（性質別）'!AD3</f>
        <v>１７(H29)</v>
      </c>
      <c r="AS156" t="str">
        <f>'歳出（性質別）'!AE3</f>
        <v>１８(H30)</v>
      </c>
      <c r="AT156" t="str">
        <f>'歳出（性質別）'!AF3</f>
        <v>１９(R１)</v>
      </c>
    </row>
    <row r="157" spans="13:46" x14ac:dyDescent="0.2">
      <c r="P157" t="s">
        <v>164</v>
      </c>
      <c r="Q157">
        <f>'歳出（性質別）'!B19</f>
        <v>254576</v>
      </c>
      <c r="R157" s="47">
        <f>'歳出（性質別）'!D19</f>
        <v>758663</v>
      </c>
      <c r="S157" s="47">
        <f>'歳出（性質別）'!E19</f>
        <v>782345</v>
      </c>
      <c r="T157" s="47">
        <f>'歳出（性質別）'!F19</f>
        <v>620023</v>
      </c>
      <c r="U157" s="47">
        <f>'歳出（性質別）'!G19</f>
        <v>577094</v>
      </c>
      <c r="V157" s="47">
        <f>'歳出（性質別）'!H19</f>
        <v>675974</v>
      </c>
      <c r="W157" s="47">
        <f>'歳出（性質別）'!I19</f>
        <v>537696</v>
      </c>
      <c r="X157" s="47">
        <f>'歳出（性質別）'!J19</f>
        <v>621135</v>
      </c>
      <c r="Y157" s="47">
        <f>'歳出（性質別）'!K19</f>
        <v>266007</v>
      </c>
      <c r="Z157" s="47">
        <f>'歳出（性質別）'!L19</f>
        <v>599951</v>
      </c>
      <c r="AA157" s="47">
        <f>'歳出（性質別）'!M19</f>
        <v>376124</v>
      </c>
      <c r="AB157" s="47">
        <f>'歳出（性質別）'!N19</f>
        <v>219487</v>
      </c>
      <c r="AC157" s="47">
        <f>'歳出（性質別）'!O19</f>
        <v>1023990</v>
      </c>
      <c r="AD157" s="47">
        <f>'歳出（性質別）'!P19</f>
        <v>289907</v>
      </c>
      <c r="AE157" s="47">
        <f>'歳出（性質別）'!Q19</f>
        <v>56394</v>
      </c>
      <c r="AF157" s="47">
        <f>'歳出（性質別）'!R19</f>
        <v>117877</v>
      </c>
      <c r="AG157" s="47">
        <f>'歳出（性質別）'!S19</f>
        <v>247404</v>
      </c>
      <c r="AH157" s="47">
        <f>'歳出（性質別）'!T19</f>
        <v>1146143</v>
      </c>
      <c r="AI157" s="47">
        <f>'歳出（性質別）'!U19</f>
        <v>1429729</v>
      </c>
      <c r="AJ157" s="47">
        <f>'歳出（性質別）'!V19</f>
        <v>249335</v>
      </c>
      <c r="AK157" s="47">
        <f>'歳出（性質別）'!W19</f>
        <v>297101</v>
      </c>
      <c r="AL157" s="47">
        <f>'歳出（性質別）'!X19</f>
        <v>1038583</v>
      </c>
      <c r="AM157" s="47">
        <f>'歳出（性質別）'!Y19</f>
        <v>559808</v>
      </c>
      <c r="AN157" s="47">
        <f>'歳出（性質別）'!Z19</f>
        <v>363822</v>
      </c>
      <c r="AO157" s="47">
        <f>'歳出（性質別）'!AA19</f>
        <v>754497</v>
      </c>
      <c r="AP157" s="47">
        <f>'歳出（性質別）'!AB19</f>
        <v>1402089</v>
      </c>
      <c r="AQ157" s="47">
        <f>'歳出（性質別）'!AC19</f>
        <v>411680</v>
      </c>
      <c r="AR157" s="47">
        <f>'歳出（性質別）'!AD19</f>
        <v>522406</v>
      </c>
      <c r="AS157" s="47">
        <f>'歳出（性質別）'!AE19</f>
        <v>359462</v>
      </c>
      <c r="AT157" s="47">
        <f>'歳出（性質別）'!AF19</f>
        <v>373326</v>
      </c>
    </row>
    <row r="158" spans="13:46" x14ac:dyDescent="0.2">
      <c r="M158" s="39" t="str">
        <f>財政指標!$V$1</f>
        <v>茂木町</v>
      </c>
      <c r="P158" t="s">
        <v>165</v>
      </c>
      <c r="Q158">
        <f>'歳出（性質別）'!B20</f>
        <v>1095595</v>
      </c>
      <c r="R158" s="47">
        <f>'歳出（性質別）'!D20</f>
        <v>1456578</v>
      </c>
      <c r="S158" s="47">
        <f>'歳出（性質別）'!E20</f>
        <v>1855096</v>
      </c>
      <c r="T158" s="47">
        <f>'歳出（性質別）'!F20</f>
        <v>1690246</v>
      </c>
      <c r="U158" s="47">
        <f>'歳出（性質別）'!G20</f>
        <v>1342568</v>
      </c>
      <c r="V158" s="47">
        <f>'歳出（性質別）'!H20</f>
        <v>1685923</v>
      </c>
      <c r="W158" s="47">
        <f>'歳出（性質別）'!I20</f>
        <v>1767641</v>
      </c>
      <c r="X158" s="47">
        <f>'歳出（性質別）'!J20</f>
        <v>1663019</v>
      </c>
      <c r="Y158" s="47">
        <f>'歳出（性質別）'!K20</f>
        <v>1169322</v>
      </c>
      <c r="Z158" s="47">
        <f>'歳出（性質別）'!L20</f>
        <v>1089672</v>
      </c>
      <c r="AA158" s="47">
        <f>'歳出（性質別）'!M20</f>
        <v>1184855</v>
      </c>
      <c r="AB158" s="47">
        <f>'歳出（性質別）'!N20</f>
        <v>1111016</v>
      </c>
      <c r="AC158" s="47">
        <f>'歳出（性質別）'!O20</f>
        <v>903596</v>
      </c>
      <c r="AD158" s="47">
        <f>'歳出（性質別）'!P20</f>
        <v>1640098</v>
      </c>
      <c r="AE158" s="47">
        <f>'歳出（性質別）'!Q20</f>
        <v>1072297</v>
      </c>
      <c r="AF158" s="47">
        <f>'歳出（性質別）'!R20</f>
        <v>1779577</v>
      </c>
      <c r="AG158" s="47">
        <f>'歳出（性質別）'!S20</f>
        <v>927781</v>
      </c>
      <c r="AH158" s="47">
        <f>'歳出（性質別）'!T20</f>
        <v>788517</v>
      </c>
      <c r="AI158" s="47">
        <f>'歳出（性質別）'!U20</f>
        <v>575646</v>
      </c>
      <c r="AJ158" s="47">
        <f>'歳出（性質別）'!V20</f>
        <v>655754</v>
      </c>
      <c r="AK158" s="47">
        <f>'歳出（性質別）'!W20</f>
        <v>429627</v>
      </c>
      <c r="AL158" s="47">
        <f>'歳出（性質別）'!X20</f>
        <v>511547</v>
      </c>
      <c r="AM158" s="47">
        <f>'歳出（性質別）'!Y20</f>
        <v>584600</v>
      </c>
      <c r="AN158" s="47">
        <f>'歳出（性質別）'!Z20</f>
        <v>610129</v>
      </c>
      <c r="AO158" s="47">
        <f>'歳出（性質別）'!AA20</f>
        <v>415888</v>
      </c>
      <c r="AP158" s="47">
        <f>'歳出（性質別）'!AB20</f>
        <v>411856</v>
      </c>
      <c r="AQ158" s="47">
        <f>'歳出（性質別）'!AC20</f>
        <v>383122</v>
      </c>
      <c r="AR158" s="47">
        <f>'歳出（性質別）'!AD20</f>
        <v>543911</v>
      </c>
      <c r="AS158" s="47">
        <f>'歳出（性質別）'!AE20</f>
        <v>450723</v>
      </c>
      <c r="AT158" s="47">
        <f>'歳出（性質別）'!AF20</f>
        <v>224842</v>
      </c>
    </row>
    <row r="195" spans="13:46" x14ac:dyDescent="0.2">
      <c r="Q195" t="str">
        <f>財政指標!C3</f>
        <v>８９（元）</v>
      </c>
      <c r="R195" t="str">
        <f>財政指標!E3</f>
        <v>９１（H3）</v>
      </c>
      <c r="S195" t="str">
        <f>財政指標!F3</f>
        <v>９２（H4）</v>
      </c>
      <c r="T195" t="str">
        <f>財政指標!G3</f>
        <v>９３（H5）</v>
      </c>
      <c r="U195" t="str">
        <f>財政指標!H3</f>
        <v>９４（H6）</v>
      </c>
      <c r="V195" t="str">
        <f>財政指標!I3</f>
        <v>９５（H7）</v>
      </c>
      <c r="W195" t="str">
        <f>財政指標!J3</f>
        <v>９６（H8）</v>
      </c>
      <c r="X195" t="str">
        <f>財政指標!K3</f>
        <v>９７（H9）</v>
      </c>
      <c r="Y195" t="str">
        <f>財政指標!L3</f>
        <v>９８(H10)</v>
      </c>
      <c r="Z195" t="str">
        <f>財政指標!M3</f>
        <v>９９(H11)</v>
      </c>
      <c r="AA195" t="str">
        <f>財政指標!N3</f>
        <v>００(H12)</v>
      </c>
      <c r="AB195" t="str">
        <f>財政指標!O3</f>
        <v>０１(H13)</v>
      </c>
      <c r="AC195" t="str">
        <f>財政指標!P3</f>
        <v>０２(H14)</v>
      </c>
      <c r="AD195" t="str">
        <f>財政指標!Q3</f>
        <v>０３(H15)</v>
      </c>
      <c r="AE195" t="str">
        <f>財政指標!R3</f>
        <v>０４(H16)</v>
      </c>
      <c r="AF195" t="str">
        <f>財政指標!S3</f>
        <v>０５(H17)</v>
      </c>
      <c r="AG195" t="str">
        <f>財政指標!T3</f>
        <v>０６(H18)</v>
      </c>
      <c r="AH195" t="str">
        <f>財政指標!U3</f>
        <v>０７(H19)</v>
      </c>
      <c r="AI195" t="str">
        <f>財政指標!V3</f>
        <v>０８(H20)</v>
      </c>
      <c r="AJ195" t="str">
        <f>財政指標!W3</f>
        <v>０９(H21)</v>
      </c>
      <c r="AK195" t="str">
        <f>財政指標!X3</f>
        <v>１０(H22)</v>
      </c>
      <c r="AL195" t="str">
        <f>財政指標!Y3</f>
        <v>１１(H23)</v>
      </c>
      <c r="AM195" t="str">
        <f>財政指標!Z3</f>
        <v>１２(H24)</v>
      </c>
      <c r="AN195" t="str">
        <f>財政指標!AA3</f>
        <v>１３(H25)</v>
      </c>
      <c r="AO195" t="str">
        <f>財政指標!AB3</f>
        <v>１４(H26)</v>
      </c>
      <c r="AP195" t="str">
        <f>財政指標!AC3</f>
        <v>１５(H27)</v>
      </c>
      <c r="AQ195" t="str">
        <f>財政指標!AD3</f>
        <v>１６(H28)</v>
      </c>
      <c r="AR195" t="str">
        <f>財政指標!AE3</f>
        <v>１７(H29)</v>
      </c>
      <c r="AS195" t="str">
        <f>財政指標!AF3</f>
        <v>１８(H30)</v>
      </c>
      <c r="AT195" t="str">
        <f>財政指標!AG3</f>
        <v>１９(R１)</v>
      </c>
    </row>
    <row r="196" spans="13:46" x14ac:dyDescent="0.2">
      <c r="P196" t="s">
        <v>146</v>
      </c>
      <c r="Q196">
        <f>財政指標!C6</f>
        <v>4953906</v>
      </c>
      <c r="R196" s="47">
        <f>財政指標!E6</f>
        <v>6679889</v>
      </c>
      <c r="S196" s="47">
        <f>財政指標!F6</f>
        <v>6901274</v>
      </c>
      <c r="T196" s="47">
        <f>財政指標!G6</f>
        <v>8046585</v>
      </c>
      <c r="U196" s="47">
        <f>財政指標!H6</f>
        <v>6444300</v>
      </c>
      <c r="V196" s="47">
        <f>財政指標!I6</f>
        <v>7110760</v>
      </c>
      <c r="W196" s="47">
        <f>財政指標!J6</f>
        <v>7342626</v>
      </c>
      <c r="X196" s="47">
        <f>財政指標!K6</f>
        <v>7331732</v>
      </c>
      <c r="Y196" s="47">
        <f>財政指標!L6</f>
        <v>6741724</v>
      </c>
      <c r="Z196" s="47">
        <f>財政指標!M6</f>
        <v>7459053</v>
      </c>
      <c r="AA196" s="47">
        <f>財政指標!N6</f>
        <v>6727799</v>
      </c>
      <c r="AB196" s="47">
        <f>財政指標!O6</f>
        <v>6597768</v>
      </c>
      <c r="AC196" s="47">
        <f>財政指標!P6</f>
        <v>7243174</v>
      </c>
      <c r="AD196" s="47">
        <f>財政指標!Q6</f>
        <v>7617017</v>
      </c>
      <c r="AE196" s="47">
        <f>財政指標!R6</f>
        <v>6595754</v>
      </c>
      <c r="AF196" s="47">
        <f>財政指標!S6</f>
        <v>7173383</v>
      </c>
      <c r="AG196" s="47">
        <f>財政指標!T6</f>
        <v>6482404</v>
      </c>
      <c r="AH196" s="47">
        <f>財政指標!U6</f>
        <v>7457875</v>
      </c>
      <c r="AI196" s="47">
        <f>財政指標!V6</f>
        <v>7469202</v>
      </c>
      <c r="AJ196" s="47">
        <f>財政指標!W6</f>
        <v>6886998</v>
      </c>
      <c r="AK196" s="47">
        <f>財政指標!X6</f>
        <v>6691306</v>
      </c>
      <c r="AL196" s="47">
        <f>財政指標!Y6</f>
        <v>8011539</v>
      </c>
      <c r="AM196" s="47">
        <f>財政指標!Z6</f>
        <v>7250912</v>
      </c>
      <c r="AN196" s="47">
        <f>財政指標!AA6</f>
        <v>7425424</v>
      </c>
      <c r="AO196" s="47">
        <f>財政指標!AB6</f>
        <v>7125377</v>
      </c>
      <c r="AP196" s="47">
        <f>財政指標!AC6</f>
        <v>8299040</v>
      </c>
      <c r="AQ196" s="47">
        <f>財政指標!AD6</f>
        <v>7056426</v>
      </c>
      <c r="AR196" s="47">
        <f>財政指標!AE6</f>
        <v>7428782</v>
      </c>
      <c r="AS196" s="47">
        <f>財政指標!AF6</f>
        <v>6947780</v>
      </c>
      <c r="AT196" s="47">
        <f>財政指標!AG6</f>
        <v>7244368</v>
      </c>
    </row>
    <row r="197" spans="13:46" x14ac:dyDescent="0.2">
      <c r="M197" s="39" t="str">
        <f>財政指標!$V$1</f>
        <v>茂木町</v>
      </c>
      <c r="P197" t="s">
        <v>147</v>
      </c>
      <c r="Q197">
        <f>財政指標!B31</f>
        <v>0</v>
      </c>
      <c r="R197" s="47">
        <f>財政指標!E31</f>
        <v>4298169</v>
      </c>
      <c r="S197" s="47">
        <f>財政指標!F31</f>
        <v>4758683</v>
      </c>
      <c r="T197" s="47">
        <f>財政指標!G31</f>
        <v>5077631</v>
      </c>
      <c r="U197" s="47">
        <f>財政指標!H31</f>
        <v>5466261</v>
      </c>
      <c r="V197" s="47">
        <f>財政指標!I31</f>
        <v>5867241</v>
      </c>
      <c r="W197" s="47">
        <f>財政指標!J31</f>
        <v>6220639</v>
      </c>
      <c r="X197" s="47">
        <f>財政指標!K31</f>
        <v>6374064</v>
      </c>
      <c r="Y197" s="47">
        <f>財政指標!L31</f>
        <v>6260789</v>
      </c>
      <c r="Z197" s="47">
        <f>財政指標!M31</f>
        <v>6102805</v>
      </c>
      <c r="AA197" s="47">
        <f>財政指標!N31</f>
        <v>5909565</v>
      </c>
      <c r="AB197" s="47">
        <f>財政指標!O31</f>
        <v>5801076</v>
      </c>
      <c r="AC197" s="47">
        <f>財政指標!P31</f>
        <v>5615346</v>
      </c>
      <c r="AD197" s="47">
        <f>財政指標!Q31</f>
        <v>6380441</v>
      </c>
      <c r="AE197" s="47">
        <f>財政指標!R31</f>
        <v>6504223</v>
      </c>
      <c r="AF197" s="47">
        <f>財政指標!S31</f>
        <v>7399640</v>
      </c>
      <c r="AG197" s="47">
        <f>財政指標!T31</f>
        <v>7554580</v>
      </c>
      <c r="AH197" s="47">
        <f>財政指標!U31</f>
        <v>7986112</v>
      </c>
      <c r="AI197" s="47">
        <f>財政指標!V31</f>
        <v>8368256</v>
      </c>
      <c r="AJ197" s="47">
        <f>財政指標!W31</f>
        <v>7999981</v>
      </c>
      <c r="AK197" s="47">
        <f>財政指標!X31</f>
        <v>7811426</v>
      </c>
      <c r="AL197" s="47">
        <f>財政指標!Y31</f>
        <v>7826945</v>
      </c>
      <c r="AM197" s="47">
        <f>財政指標!Z31</f>
        <v>7461660</v>
      </c>
      <c r="AN197" s="47">
        <f>財政指標!AA31</f>
        <v>7278193</v>
      </c>
      <c r="AO197" s="47">
        <f>財政指標!AB31</f>
        <v>7334969</v>
      </c>
      <c r="AP197" s="47">
        <f>財政指標!AC31</f>
        <v>7799581</v>
      </c>
      <c r="AQ197" s="47">
        <f>財政指標!AD31</f>
        <v>7615927</v>
      </c>
      <c r="AR197" s="47">
        <f>財政指標!AE31</f>
        <v>7669878</v>
      </c>
      <c r="AS197" s="47">
        <f>財政指標!AF31</f>
        <v>7656062</v>
      </c>
      <c r="AT197" s="47">
        <f>財政指標!AG31</f>
        <v>7410543</v>
      </c>
    </row>
    <row r="198" spans="13:46" x14ac:dyDescent="0.2">
      <c r="P198" s="47" t="str">
        <f>財政指標!B32</f>
        <v>うち臨時財政対策債</v>
      </c>
      <c r="Q198" s="47">
        <f>財政指標!D32</f>
        <v>0</v>
      </c>
      <c r="R198" s="47">
        <f>財政指標!E32</f>
        <v>0</v>
      </c>
      <c r="S198" s="47">
        <f>財政指標!F32</f>
        <v>0</v>
      </c>
      <c r="T198" s="47">
        <f>財政指標!G32</f>
        <v>0</v>
      </c>
      <c r="U198" s="47">
        <f>財政指標!H32</f>
        <v>0</v>
      </c>
      <c r="V198" s="47">
        <f>財政指標!I32</f>
        <v>0</v>
      </c>
      <c r="W198" s="47">
        <f>財政指標!J32</f>
        <v>0</v>
      </c>
      <c r="X198" s="47">
        <f>財政指標!K32</f>
        <v>0</v>
      </c>
      <c r="Y198" s="47">
        <f>財政指標!L32</f>
        <v>0</v>
      </c>
      <c r="Z198" s="47">
        <f>財政指標!M32</f>
        <v>0</v>
      </c>
      <c r="AA198" s="47">
        <f>財政指標!N32</f>
        <v>0</v>
      </c>
      <c r="AB198" s="47">
        <f>財政指標!O32</f>
        <v>118500</v>
      </c>
      <c r="AC198" s="47">
        <f>財政指標!P32</f>
        <v>356600</v>
      </c>
      <c r="AD198" s="47">
        <f>財政指標!Q32</f>
        <v>813900</v>
      </c>
      <c r="AE198" s="47">
        <f>財政指標!R32</f>
        <v>1136300</v>
      </c>
      <c r="AF198" s="47">
        <f>財政指標!S32</f>
        <v>1380780</v>
      </c>
      <c r="AG198" s="47">
        <f>財政指標!T32</f>
        <v>1581973</v>
      </c>
      <c r="AH198" s="47">
        <f>財政指標!U32</f>
        <v>1735777</v>
      </c>
      <c r="AI198" s="47">
        <f>財政指標!V32</f>
        <v>1859769</v>
      </c>
      <c r="AJ198" s="47">
        <f>財政指標!W32</f>
        <v>2074504</v>
      </c>
      <c r="AK198" s="47">
        <f>財政指標!X32</f>
        <v>2402983</v>
      </c>
      <c r="AL198" s="47">
        <f>財政指標!Y32</f>
        <v>2623375</v>
      </c>
      <c r="AM198" s="47">
        <f>財政指標!Z32</f>
        <v>2699433</v>
      </c>
      <c r="AN198" s="47">
        <f>財政指標!AA32</f>
        <v>2910001</v>
      </c>
      <c r="AO198" s="47">
        <f>財政指標!AB32</f>
        <v>3071490</v>
      </c>
      <c r="AP198" s="47">
        <f>財政指標!AC32</f>
        <v>3201636</v>
      </c>
      <c r="AQ198" s="47">
        <f>財政指標!AD32</f>
        <v>3253812</v>
      </c>
      <c r="AR198" s="47">
        <f>財政指標!AE32</f>
        <v>3290107</v>
      </c>
      <c r="AS198" s="47">
        <f>財政指標!AF32</f>
        <v>3294460</v>
      </c>
      <c r="AT198" s="47">
        <f>財政指標!AG32</f>
        <v>3236561</v>
      </c>
    </row>
  </sheetData>
  <phoneticPr fontId="2"/>
  <pageMargins left="0.78740157480314965" right="0.78740157480314965" top="0.78740157480314965" bottom="0.71" header="0" footer="0.51181102362204722"/>
  <pageSetup paperSize="9" firstPageNumber="10" orientation="landscape" useFirstPageNumber="1" horizontalDpi="4294967292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2011-08-24T04:46:38Z</cp:lastPrinted>
  <dcterms:created xsi:type="dcterms:W3CDTF">2002-01-04T12:12:41Z</dcterms:created>
  <dcterms:modified xsi:type="dcterms:W3CDTF">2021-07-27T13:45:10Z</dcterms:modified>
</cp:coreProperties>
</file>